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drawings/drawing5.xml" ContentType="application/vnd.openxmlformats-officedocument.drawing+xml"/>
  <Override PartName="/xl/ctrlProps/ctrlProp5.xml" ContentType="application/vnd.ms-excel.controlproperties+xml"/>
  <Override PartName="/xl/drawings/drawing6.xml" ContentType="application/vnd.openxmlformats-officedocument.drawing+xml"/>
  <Override PartName="/xl/ctrlProps/ctrlProp6.xml" ContentType="application/vnd.ms-excel.controlproperties+xml"/>
  <Override PartName="/xl/drawings/drawing7.xml" ContentType="application/vnd.openxmlformats-officedocument.drawing+xml"/>
  <Override PartName="/xl/ctrlProps/ctrlProp7.xml" ContentType="application/vnd.ms-excel.controlproperties+xml"/>
  <Override PartName="/xl/drawings/drawing8.xml" ContentType="application/vnd.openxmlformats-officedocument.drawing+xml"/>
  <Override PartName="/xl/ctrlProps/ctrlProp8.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C:\Users\3222387\MRI Dropbox\プロジェクトP1214\P121468-01_P121325-01_R6・R5補正SHIFT\【社内限定】P121468-01_P121325-01_R6・R5補正SHIFT\遂行\制度文書\【1期複2、2期単年度】調整自主削減年度様式\01_算定報告書\"/>
    </mc:Choice>
  </mc:AlternateContent>
  <xr:revisionPtr revIDLastSave="0" documentId="13_ncr:1_{CD481431-FB3F-4878-B127-0BFE6BDF12D1}" xr6:coauthVersionLast="47" xr6:coauthVersionMax="47" xr10:uidLastSave="{00000000-0000-0000-0000-000000000000}"/>
  <workbookProtection workbookAlgorithmName="SHA-512" workbookHashValue="krtYkQaElPv+hV/aOYkO+rnslO2/NUmGothBeIxXRL6+VVFEcKEISH4/Kb08nwQh+pqMfhCXVTtZvqgGR3lszQ==" workbookSaltValue="0O2h12OU228L/QbqH7KrMA==" workbookSpinCount="100000" lockStructure="1"/>
  <bookViews>
    <workbookView xWindow="43200" yWindow="0" windowWidth="14400" windowHeight="15600" tabRatio="869" xr2:uid="{00000000-000D-0000-FFFF-FFFF00000000}"/>
  </bookViews>
  <sheets>
    <sheet name="記入上の注意" sheetId="32" r:id="rId1"/>
    <sheet name="1. 基本情報等" sheetId="1" r:id="rId2"/>
    <sheet name="2. 敷地境界等" sheetId="4" r:id="rId3"/>
    <sheet name="3. 算定体制" sheetId="5" r:id="rId4"/>
    <sheet name="4. 排出源リスト" sheetId="6" r:id="rId5"/>
    <sheet name="5. モニタリングポイント" sheetId="8" r:id="rId6"/>
    <sheet name="6-1. CO2排出量（令和6年度）" sheetId="9" r:id="rId7"/>
    <sheet name="6-2．CO2排出量_総括" sheetId="14" r:id="rId8"/>
    <sheet name="7. 備考" sheetId="34" r:id="rId9"/>
    <sheet name="取込シート_非表示" sheetId="36" state="hidden" r:id="rId10"/>
    <sheet name="非表示_活動量と単位" sheetId="10" state="hidden" r:id="rId11"/>
    <sheet name="非表示_産業分類" sheetId="3" state="hidden" r:id="rId12"/>
    <sheet name="非表示_単位発熱量・排出係数（デフォルト値）" sheetId="37" state="hidden" r:id="rId13"/>
  </sheets>
  <externalReferences>
    <externalReference r:id="rId14"/>
    <externalReference r:id="rId15"/>
  </externalReferences>
  <definedNames>
    <definedName name="_xlnm._FilterDatabase" localSheetId="11" hidden="1">非表示_産業分類!#REF!</definedName>
    <definedName name="GJ換算係数" localSheetId="9">[1]非表示_GJ換算表!$C$6:$E$10</definedName>
    <definedName name="_xlnm.Print_Area" localSheetId="1">'1. 基本情報等'!$A$1:$AK$45</definedName>
    <definedName name="_xlnm.Print_Area" localSheetId="2">'2. 敷地境界等'!$A$1:$AK$65</definedName>
    <definedName name="_xlnm.Print_Area" localSheetId="3">'3. 算定体制'!$A$1:$AL$64</definedName>
    <definedName name="_xlnm.Print_Area" localSheetId="4">'4. 排出源リスト'!$A$1:$K$32</definedName>
    <definedName name="_xlnm.Print_Area" localSheetId="5">'5. モニタリングポイント'!$A$1:$Q$42</definedName>
    <definedName name="_xlnm.Print_Area" localSheetId="6">'6-1. CO2排出量（令和6年度）'!$A$1:$AF$44</definedName>
    <definedName name="_xlnm.Print_Area" localSheetId="7">'6-2．CO2排出量_総括'!$A$1:$X$40</definedName>
    <definedName name="_xlnm.Print_Area" localSheetId="8">'7. 備考'!$A$1:$C$32</definedName>
    <definedName name="_xlnm.Print_Area" localSheetId="0">記入上の注意!$A$1:$K$45</definedName>
    <definedName name="_xlnm.Print_Area" localSheetId="9">取込シート_非表示!$A$1:$D$15</definedName>
    <definedName name="デフォルト値">'非表示_単位発熱量・排出係数（デフォルト値）'!$A$3:$E$70</definedName>
    <definedName name="モニタリングポイント">'5. モニタリングポイント'!$C$7:$M$26</definedName>
    <definedName name="活動の種別※その他除く" localSheetId="9">[1]非表示_活動量と単位!$D$8:$D$74</definedName>
    <definedName name="活動の種別※その他除く" localSheetId="12">[2]非表示_活動量と単位!$D$8:$D$74</definedName>
    <definedName name="活動の種別※その他除く">非表示_活動量と単位!$D$8:$D$74</definedName>
    <definedName name="活動の種別と単位" localSheetId="9">[1]非表示_活動量と単位!$D$8:$J$75</definedName>
    <definedName name="活動の種別と単位" localSheetId="12">[2]非表示_活動量と単位!$D$8:$J$75</definedName>
    <definedName name="活動の種別と単位">非表示_活動量と単位!$D$8:$J$75</definedName>
    <definedName name="産業分類" localSheetId="9">[1]非表示_産業分類!$C$4:$C$533</definedName>
    <definedName name="産業分類" localSheetId="12">[2]非表示_産業分類!$C$4:$C$533</definedName>
    <definedName name="産業分類">非表示_産業分類!$C$4:$C$533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5" i="9" l="1"/>
  <c r="I14" i="9"/>
  <c r="I101" i="9" l="1"/>
  <c r="H49" i="9"/>
  <c r="I49" i="9"/>
  <c r="J49" i="9"/>
  <c r="K49" i="9"/>
  <c r="H50" i="9"/>
  <c r="I50" i="9"/>
  <c r="J50" i="9"/>
  <c r="K50" i="9"/>
  <c r="H51" i="9"/>
  <c r="I51" i="9"/>
  <c r="J51" i="9"/>
  <c r="K51" i="9"/>
  <c r="H52" i="9"/>
  <c r="I52" i="9"/>
  <c r="J52" i="9"/>
  <c r="K52" i="9"/>
  <c r="H53" i="9"/>
  <c r="I53" i="9"/>
  <c r="J53" i="9"/>
  <c r="K53" i="9"/>
  <c r="H54" i="9"/>
  <c r="I54" i="9"/>
  <c r="J54" i="9"/>
  <c r="K54" i="9"/>
  <c r="H55" i="9"/>
  <c r="I55" i="9"/>
  <c r="J55" i="9"/>
  <c r="K55" i="9"/>
  <c r="H56" i="9"/>
  <c r="I56" i="9"/>
  <c r="J56" i="9"/>
  <c r="K56" i="9"/>
  <c r="H57" i="9"/>
  <c r="I57" i="9"/>
  <c r="J57" i="9"/>
  <c r="K57" i="9"/>
  <c r="H58" i="9"/>
  <c r="I58" i="9"/>
  <c r="J58" i="9"/>
  <c r="K58" i="9"/>
  <c r="H59" i="9"/>
  <c r="I59" i="9"/>
  <c r="J59" i="9"/>
  <c r="K59" i="9"/>
  <c r="H60" i="9"/>
  <c r="I60" i="9"/>
  <c r="J60" i="9"/>
  <c r="K60" i="9"/>
  <c r="H61" i="9"/>
  <c r="I61" i="9"/>
  <c r="J61" i="9"/>
  <c r="K61" i="9"/>
  <c r="H62" i="9"/>
  <c r="I62" i="9"/>
  <c r="J62" i="9"/>
  <c r="K62" i="9"/>
  <c r="H63" i="9"/>
  <c r="I63" i="9"/>
  <c r="J63" i="9"/>
  <c r="K63" i="9"/>
  <c r="H64" i="9"/>
  <c r="I64" i="9"/>
  <c r="J64" i="9"/>
  <c r="K64" i="9"/>
  <c r="H65" i="9"/>
  <c r="I65" i="9"/>
  <c r="J65" i="9"/>
  <c r="K65" i="9"/>
  <c r="H66" i="9"/>
  <c r="I66" i="9"/>
  <c r="J66" i="9"/>
  <c r="K66" i="9"/>
  <c r="H67" i="9"/>
  <c r="I67" i="9"/>
  <c r="J67" i="9"/>
  <c r="K67" i="9"/>
  <c r="H68" i="9"/>
  <c r="I68" i="9"/>
  <c r="J68" i="9"/>
  <c r="K68" i="9"/>
  <c r="H69" i="9"/>
  <c r="I69" i="9"/>
  <c r="J69" i="9"/>
  <c r="K69" i="9"/>
  <c r="H70" i="9"/>
  <c r="I70" i="9"/>
  <c r="J70" i="9"/>
  <c r="K70" i="9"/>
  <c r="H71" i="9"/>
  <c r="I71" i="9"/>
  <c r="J71" i="9"/>
  <c r="K71" i="9"/>
  <c r="H72" i="9"/>
  <c r="I72" i="9"/>
  <c r="J72" i="9"/>
  <c r="K72" i="9"/>
  <c r="H73" i="9"/>
  <c r="I73" i="9"/>
  <c r="J73" i="9"/>
  <c r="K73" i="9"/>
  <c r="H74" i="9"/>
  <c r="I74" i="9"/>
  <c r="J74" i="9"/>
  <c r="K74" i="9"/>
  <c r="H75" i="9"/>
  <c r="I75" i="9"/>
  <c r="J75" i="9"/>
  <c r="K75" i="9"/>
  <c r="H76" i="9"/>
  <c r="I76" i="9"/>
  <c r="J76" i="9"/>
  <c r="K76" i="9"/>
  <c r="H77" i="9"/>
  <c r="I77" i="9"/>
  <c r="J77" i="9"/>
  <c r="K77" i="9"/>
  <c r="H78" i="9"/>
  <c r="I78" i="9"/>
  <c r="J78" i="9"/>
  <c r="K78" i="9"/>
  <c r="H79" i="9"/>
  <c r="I79" i="9"/>
  <c r="J79" i="9"/>
  <c r="K79" i="9"/>
  <c r="H80" i="9"/>
  <c r="I80" i="9"/>
  <c r="J80" i="9"/>
  <c r="K80" i="9"/>
  <c r="H81" i="9"/>
  <c r="I81" i="9"/>
  <c r="J81" i="9"/>
  <c r="K81" i="9"/>
  <c r="H82" i="9"/>
  <c r="I82" i="9"/>
  <c r="J82" i="9"/>
  <c r="K82" i="9"/>
  <c r="H83" i="9"/>
  <c r="I83" i="9"/>
  <c r="J83" i="9"/>
  <c r="K83" i="9"/>
  <c r="H84" i="9"/>
  <c r="I84" i="9"/>
  <c r="J84" i="9"/>
  <c r="K84" i="9"/>
  <c r="H85" i="9"/>
  <c r="I85" i="9"/>
  <c r="J85" i="9"/>
  <c r="K85" i="9"/>
  <c r="H86" i="9"/>
  <c r="I86" i="9"/>
  <c r="J86" i="9"/>
  <c r="K86" i="9"/>
  <c r="H87" i="9"/>
  <c r="I87" i="9"/>
  <c r="J87" i="9"/>
  <c r="K87" i="9"/>
  <c r="H88" i="9"/>
  <c r="I88" i="9"/>
  <c r="J88" i="9"/>
  <c r="K88" i="9"/>
  <c r="H89" i="9"/>
  <c r="I89" i="9"/>
  <c r="J89" i="9"/>
  <c r="K89" i="9"/>
  <c r="H90" i="9"/>
  <c r="I90" i="9"/>
  <c r="J90" i="9"/>
  <c r="K90" i="9"/>
  <c r="H91" i="9"/>
  <c r="I91" i="9"/>
  <c r="J91" i="9"/>
  <c r="K91" i="9"/>
  <c r="H92" i="9"/>
  <c r="I92" i="9"/>
  <c r="J92" i="9"/>
  <c r="K92" i="9"/>
  <c r="H93" i="9"/>
  <c r="I93" i="9"/>
  <c r="J93" i="9"/>
  <c r="K93" i="9"/>
  <c r="H94" i="9"/>
  <c r="I94" i="9"/>
  <c r="J94" i="9"/>
  <c r="K94" i="9"/>
  <c r="H95" i="9"/>
  <c r="I95" i="9"/>
  <c r="J95" i="9"/>
  <c r="K95" i="9"/>
  <c r="H96" i="9"/>
  <c r="I96" i="9"/>
  <c r="J96" i="9"/>
  <c r="K96" i="9"/>
  <c r="H97" i="9"/>
  <c r="I97" i="9"/>
  <c r="J97" i="9"/>
  <c r="K97" i="9"/>
  <c r="H98" i="9"/>
  <c r="I98" i="9"/>
  <c r="J98" i="9"/>
  <c r="K98" i="9"/>
  <c r="H99" i="9"/>
  <c r="I99" i="9"/>
  <c r="J99" i="9"/>
  <c r="K99" i="9"/>
  <c r="H100" i="9"/>
  <c r="I100" i="9"/>
  <c r="J100" i="9"/>
  <c r="K100" i="9"/>
  <c r="H101" i="9"/>
  <c r="J101" i="9"/>
  <c r="K101" i="9"/>
  <c r="H102" i="9"/>
  <c r="I102" i="9"/>
  <c r="J102" i="9"/>
  <c r="K102" i="9"/>
  <c r="K48" i="9"/>
  <c r="J48" i="9"/>
  <c r="I48" i="9"/>
  <c r="H48" i="9"/>
  <c r="J9" i="9"/>
  <c r="J10" i="9"/>
  <c r="J11" i="9"/>
  <c r="J12" i="9"/>
  <c r="J13" i="9"/>
  <c r="J14" i="9"/>
  <c r="J15" i="9"/>
  <c r="J16" i="9"/>
  <c r="J17" i="9"/>
  <c r="J18" i="9"/>
  <c r="J19" i="9"/>
  <c r="J20" i="9"/>
  <c r="J21" i="9"/>
  <c r="J7" i="9"/>
  <c r="H10" i="9"/>
  <c r="H11" i="9"/>
  <c r="H12" i="9"/>
  <c r="H13" i="9"/>
  <c r="H14" i="9"/>
  <c r="H15" i="9"/>
  <c r="H16" i="9"/>
  <c r="H17" i="9"/>
  <c r="H18" i="9"/>
  <c r="H19" i="9"/>
  <c r="H20" i="9"/>
  <c r="H21" i="9"/>
  <c r="H7" i="9"/>
  <c r="B18" i="14" l="1"/>
  <c r="B7" i="14"/>
  <c r="F2" i="9"/>
  <c r="C15" i="36"/>
  <c r="B15" i="36"/>
  <c r="D12" i="36"/>
  <c r="C12" i="36"/>
  <c r="B12" i="36"/>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48" i="9"/>
  <c r="F31" i="9"/>
  <c r="F30" i="9"/>
  <c r="F29" i="9"/>
  <c r="F28" i="9"/>
  <c r="F27" i="9"/>
  <c r="F26" i="9"/>
  <c r="F25" i="9"/>
  <c r="F24" i="9"/>
  <c r="F23" i="9"/>
  <c r="F22" i="9"/>
  <c r="F21" i="9"/>
  <c r="F20" i="9"/>
  <c r="F19" i="9"/>
  <c r="F18" i="9"/>
  <c r="F17" i="9"/>
  <c r="F16" i="9"/>
  <c r="F15" i="9"/>
  <c r="F14" i="9"/>
  <c r="F13" i="9"/>
  <c r="F12" i="9"/>
  <c r="F11" i="9"/>
  <c r="F10" i="9"/>
  <c r="F9" i="9"/>
  <c r="F8" i="9"/>
  <c r="F7" i="9"/>
  <c r="L48" i="9" l="1"/>
  <c r="L20" i="9"/>
  <c r="L23" i="9"/>
  <c r="L24" i="9"/>
  <c r="L25" i="9"/>
  <c r="L26" i="9"/>
  <c r="L27" i="9"/>
  <c r="L28" i="9"/>
  <c r="L29" i="9"/>
  <c r="L30" i="9"/>
  <c r="L31" i="9"/>
  <c r="H7" i="6" l="1"/>
  <c r="H10" i="6" l="1"/>
  <c r="S20" i="1" l="1"/>
  <c r="AD7" i="9" l="1"/>
  <c r="A63" i="9"/>
  <c r="A64" i="9"/>
  <c r="A65" i="9"/>
  <c r="A66" i="9"/>
  <c r="A67" i="9"/>
  <c r="A68" i="9"/>
  <c r="A69" i="9"/>
  <c r="A70" i="9"/>
  <c r="A71" i="9"/>
  <c r="A72" i="9"/>
  <c r="A73" i="9"/>
  <c r="A74" i="9"/>
  <c r="A75" i="9"/>
  <c r="A76" i="9"/>
  <c r="A77" i="9"/>
  <c r="A78" i="9"/>
  <c r="A79" i="9"/>
  <c r="A80" i="9"/>
  <c r="A81" i="9"/>
  <c r="A82" i="9"/>
  <c r="A83" i="9"/>
  <c r="A84" i="9"/>
  <c r="A85" i="9"/>
  <c r="A86" i="9"/>
  <c r="A87" i="9"/>
  <c r="A88" i="9"/>
  <c r="A89" i="9"/>
  <c r="A90" i="9"/>
  <c r="A91" i="9"/>
  <c r="A92" i="9"/>
  <c r="A93" i="9"/>
  <c r="A94" i="9"/>
  <c r="A95" i="9"/>
  <c r="A96" i="9"/>
  <c r="A97" i="9"/>
  <c r="A98" i="9"/>
  <c r="A99" i="9"/>
  <c r="A100" i="9"/>
  <c r="A101" i="9"/>
  <c r="A102" i="9"/>
  <c r="A62" i="9"/>
  <c r="A61" i="9"/>
  <c r="A60" i="9"/>
  <c r="A59" i="9"/>
  <c r="A58" i="9"/>
  <c r="A57" i="9"/>
  <c r="A56" i="9"/>
  <c r="A55" i="9"/>
  <c r="A54" i="9"/>
  <c r="L54" i="9" s="1"/>
  <c r="A53" i="9"/>
  <c r="A52" i="9"/>
  <c r="A51" i="9"/>
  <c r="A50" i="9"/>
  <c r="A49" i="9"/>
  <c r="A48" i="9"/>
  <c r="AD25" i="9"/>
  <c r="AE25" i="9" s="1"/>
  <c r="A25" i="9"/>
  <c r="AD24" i="9"/>
  <c r="AE24" i="9" s="1"/>
  <c r="A24" i="9"/>
  <c r="AD23" i="9"/>
  <c r="AE23" i="9" s="1"/>
  <c r="A23" i="9"/>
  <c r="AE12" i="9"/>
  <c r="AD12" i="9"/>
  <c r="N12" i="9"/>
  <c r="L12" i="9"/>
  <c r="K12" i="9"/>
  <c r="I12" i="9"/>
  <c r="G12" i="9"/>
  <c r="A12" i="9"/>
  <c r="AD11" i="9"/>
  <c r="N11" i="9"/>
  <c r="K11" i="9"/>
  <c r="I11" i="9"/>
  <c r="G11" i="9"/>
  <c r="A11" i="9"/>
  <c r="AE69" i="9"/>
  <c r="AD69" i="9"/>
  <c r="N69" i="9"/>
  <c r="L69" i="9"/>
  <c r="G69" i="9"/>
  <c r="AE68" i="9"/>
  <c r="AD68" i="9"/>
  <c r="N68" i="9"/>
  <c r="L68" i="9"/>
  <c r="G68" i="9"/>
  <c r="AE67" i="9"/>
  <c r="AD67" i="9"/>
  <c r="N67" i="9"/>
  <c r="L67" i="9"/>
  <c r="G67" i="9"/>
  <c r="AE66" i="9"/>
  <c r="AD66" i="9"/>
  <c r="N66" i="9"/>
  <c r="L66" i="9"/>
  <c r="G66" i="9"/>
  <c r="AE65" i="9"/>
  <c r="AD65" i="9"/>
  <c r="N65" i="9"/>
  <c r="L65" i="9"/>
  <c r="G65" i="9"/>
  <c r="AE64" i="9"/>
  <c r="AD64" i="9"/>
  <c r="N64" i="9"/>
  <c r="L64" i="9"/>
  <c r="G64" i="9"/>
  <c r="AE63" i="9"/>
  <c r="AD63" i="9"/>
  <c r="N63" i="9"/>
  <c r="L63" i="9"/>
  <c r="G63" i="9"/>
  <c r="AE62" i="9"/>
  <c r="AD62" i="9"/>
  <c r="N62" i="9"/>
  <c r="L62" i="9"/>
  <c r="G62" i="9"/>
  <c r="AE61" i="9"/>
  <c r="AD61" i="9"/>
  <c r="N61" i="9"/>
  <c r="L61" i="9"/>
  <c r="G61" i="9"/>
  <c r="AE60" i="9"/>
  <c r="AD60" i="9"/>
  <c r="N60" i="9"/>
  <c r="L60" i="9"/>
  <c r="G60" i="9"/>
  <c r="AE79" i="9"/>
  <c r="AD79" i="9"/>
  <c r="N79" i="9"/>
  <c r="L79" i="9"/>
  <c r="G79" i="9"/>
  <c r="AE78" i="9"/>
  <c r="AD78" i="9"/>
  <c r="N78" i="9"/>
  <c r="L78" i="9"/>
  <c r="G78" i="9"/>
  <c r="AE77" i="9"/>
  <c r="AD77" i="9"/>
  <c r="N77" i="9"/>
  <c r="L77" i="9"/>
  <c r="G77" i="9"/>
  <c r="AE76" i="9"/>
  <c r="AD76" i="9"/>
  <c r="N76" i="9"/>
  <c r="L76" i="9"/>
  <c r="G76" i="9"/>
  <c r="AE75" i="9"/>
  <c r="AD75" i="9"/>
  <c r="N75" i="9"/>
  <c r="L75" i="9"/>
  <c r="G75" i="9"/>
  <c r="AE74" i="9"/>
  <c r="AD74" i="9"/>
  <c r="N74" i="9"/>
  <c r="L74" i="9"/>
  <c r="G74" i="9"/>
  <c r="AE73" i="9"/>
  <c r="AD73" i="9"/>
  <c r="N73" i="9"/>
  <c r="L73" i="9"/>
  <c r="G73" i="9"/>
  <c r="AE72" i="9"/>
  <c r="AD72" i="9"/>
  <c r="N72" i="9"/>
  <c r="L72" i="9"/>
  <c r="G72" i="9"/>
  <c r="AE71" i="9"/>
  <c r="AD71" i="9"/>
  <c r="N71" i="9"/>
  <c r="L71" i="9"/>
  <c r="G71" i="9"/>
  <c r="AE70" i="9"/>
  <c r="AD70" i="9"/>
  <c r="N70" i="9"/>
  <c r="L70" i="9"/>
  <c r="G70" i="9"/>
  <c r="AE59" i="9"/>
  <c r="AD59" i="9"/>
  <c r="N59" i="9"/>
  <c r="L59" i="9"/>
  <c r="G59" i="9"/>
  <c r="AE58" i="9"/>
  <c r="AD58" i="9"/>
  <c r="N58" i="9"/>
  <c r="L58" i="9"/>
  <c r="G58" i="9"/>
  <c r="AE57" i="9"/>
  <c r="AD57" i="9"/>
  <c r="N57" i="9"/>
  <c r="L57" i="9"/>
  <c r="G57" i="9"/>
  <c r="AE56" i="9"/>
  <c r="AD56" i="9"/>
  <c r="N56" i="9"/>
  <c r="L56" i="9"/>
  <c r="G56" i="9"/>
  <c r="AE55" i="9"/>
  <c r="AD55" i="9"/>
  <c r="N55" i="9"/>
  <c r="L55" i="9"/>
  <c r="G55" i="9"/>
  <c r="AD54" i="9"/>
  <c r="AE54" i="9" s="1"/>
  <c r="N54" i="9"/>
  <c r="G54" i="9"/>
  <c r="AE53" i="9"/>
  <c r="AD53" i="9"/>
  <c r="N53" i="9"/>
  <c r="L53" i="9"/>
  <c r="G53" i="9"/>
  <c r="AE52" i="9"/>
  <c r="AD52" i="9"/>
  <c r="N52" i="9"/>
  <c r="L52" i="9"/>
  <c r="G52" i="9"/>
  <c r="AE51" i="9"/>
  <c r="AD51" i="9"/>
  <c r="N51" i="9"/>
  <c r="L51" i="9"/>
  <c r="G51" i="9"/>
  <c r="AE50" i="9"/>
  <c r="AD50" i="9"/>
  <c r="N50" i="9"/>
  <c r="L50" i="9"/>
  <c r="G50" i="9"/>
  <c r="AE49" i="9"/>
  <c r="AD49" i="9"/>
  <c r="N49" i="9"/>
  <c r="L49" i="9"/>
  <c r="G49" i="9"/>
  <c r="AE87" i="9"/>
  <c r="AD87" i="9"/>
  <c r="N87" i="9"/>
  <c r="L87" i="9"/>
  <c r="G87" i="9"/>
  <c r="AE86" i="9"/>
  <c r="AD86" i="9"/>
  <c r="N86" i="9"/>
  <c r="L86" i="9"/>
  <c r="G86" i="9"/>
  <c r="AE85" i="9"/>
  <c r="AD85" i="9"/>
  <c r="N85" i="9"/>
  <c r="L85" i="9"/>
  <c r="G85" i="9"/>
  <c r="AE84" i="9"/>
  <c r="AD84" i="9"/>
  <c r="N84" i="9"/>
  <c r="L84" i="9"/>
  <c r="G84" i="9"/>
  <c r="AE83" i="9"/>
  <c r="AD83" i="9"/>
  <c r="N83" i="9"/>
  <c r="L83" i="9"/>
  <c r="G83" i="9"/>
  <c r="AE92" i="9"/>
  <c r="AD92" i="9"/>
  <c r="N92" i="9"/>
  <c r="L92" i="9"/>
  <c r="G92" i="9"/>
  <c r="AE91" i="9"/>
  <c r="AD91" i="9"/>
  <c r="N91" i="9"/>
  <c r="L91" i="9"/>
  <c r="G91" i="9"/>
  <c r="AE90" i="9"/>
  <c r="AD90" i="9"/>
  <c r="N90" i="9"/>
  <c r="L90" i="9"/>
  <c r="G90" i="9"/>
  <c r="AE89" i="9"/>
  <c r="AD89" i="9"/>
  <c r="N89" i="9"/>
  <c r="L89" i="9"/>
  <c r="G89" i="9"/>
  <c r="AE88" i="9"/>
  <c r="AD88" i="9"/>
  <c r="N88" i="9"/>
  <c r="L88" i="9"/>
  <c r="G88" i="9"/>
  <c r="AE102" i="9"/>
  <c r="AD102" i="9"/>
  <c r="N102" i="9"/>
  <c r="L102" i="9"/>
  <c r="G102" i="9"/>
  <c r="AD26" i="9"/>
  <c r="AE26" i="9" s="1"/>
  <c r="A26" i="9"/>
  <c r="AD27" i="9"/>
  <c r="AE27" i="9" s="1"/>
  <c r="A27" i="9"/>
  <c r="AD28" i="9"/>
  <c r="AE28" i="9" s="1"/>
  <c r="A28" i="9"/>
  <c r="AD29" i="9"/>
  <c r="AE29" i="9" s="1"/>
  <c r="A29" i="9"/>
  <c r="AE101" i="9"/>
  <c r="AD101" i="9"/>
  <c r="N101" i="9"/>
  <c r="L101" i="9"/>
  <c r="G101" i="9"/>
  <c r="AE100" i="9"/>
  <c r="AD100" i="9"/>
  <c r="N100" i="9"/>
  <c r="L100" i="9"/>
  <c r="G100" i="9"/>
  <c r="AE99" i="9"/>
  <c r="AD99" i="9"/>
  <c r="N99" i="9"/>
  <c r="L99" i="9"/>
  <c r="G99" i="9"/>
  <c r="AE98" i="9"/>
  <c r="AD98" i="9"/>
  <c r="N98" i="9"/>
  <c r="L98" i="9"/>
  <c r="G98" i="9"/>
  <c r="AE97" i="9"/>
  <c r="AD97" i="9"/>
  <c r="N97" i="9"/>
  <c r="L97" i="9"/>
  <c r="G97" i="9"/>
  <c r="AE96" i="9"/>
  <c r="AD96" i="9"/>
  <c r="N96" i="9"/>
  <c r="L96" i="9"/>
  <c r="G96" i="9"/>
  <c r="AE95" i="9"/>
  <c r="AD95" i="9"/>
  <c r="N95" i="9"/>
  <c r="L95" i="9"/>
  <c r="G95" i="9"/>
  <c r="AE94" i="9"/>
  <c r="AD94" i="9"/>
  <c r="N94" i="9"/>
  <c r="L94" i="9"/>
  <c r="G94" i="9"/>
  <c r="AE93" i="9"/>
  <c r="AD93" i="9"/>
  <c r="N93" i="9"/>
  <c r="L93" i="9"/>
  <c r="G93" i="9"/>
  <c r="AE82" i="9"/>
  <c r="AD82" i="9"/>
  <c r="N82" i="9"/>
  <c r="L82" i="9"/>
  <c r="G82" i="9"/>
  <c r="AE81" i="9"/>
  <c r="AD81" i="9"/>
  <c r="N81" i="9"/>
  <c r="L81" i="9"/>
  <c r="G81" i="9"/>
  <c r="AE80" i="9"/>
  <c r="AD80" i="9"/>
  <c r="N80" i="9"/>
  <c r="L80" i="9"/>
  <c r="G80" i="9"/>
  <c r="AD48" i="9"/>
  <c r="AE48" i="9" s="1"/>
  <c r="N48" i="9"/>
  <c r="G48" i="9"/>
  <c r="AE11" i="9" l="1"/>
  <c r="L11" i="9"/>
  <c r="N16" i="8"/>
  <c r="L16" i="8"/>
  <c r="N15" i="8"/>
  <c r="L15" i="8"/>
  <c r="N14" i="8"/>
  <c r="L14" i="8"/>
  <c r="N13" i="8"/>
  <c r="L13" i="8"/>
  <c r="N21" i="8"/>
  <c r="L21" i="8"/>
  <c r="N20" i="8"/>
  <c r="L20" i="8"/>
  <c r="N19" i="8"/>
  <c r="L19" i="8"/>
  <c r="N18" i="8"/>
  <c r="L18" i="8"/>
  <c r="A12" i="36" l="1"/>
  <c r="AD30" i="9" l="1"/>
  <c r="AE30" i="9" s="1"/>
  <c r="AD22" i="9"/>
  <c r="AE22" i="9" s="1"/>
  <c r="AD31" i="9"/>
  <c r="AE31" i="9" s="1"/>
  <c r="AD21" i="9"/>
  <c r="AD20" i="9"/>
  <c r="AD19" i="9"/>
  <c r="AD18" i="9"/>
  <c r="AD17" i="9"/>
  <c r="AD16" i="9"/>
  <c r="AD15" i="9"/>
  <c r="AD14" i="9"/>
  <c r="AD13" i="9"/>
  <c r="AD10" i="9"/>
  <c r="AD9" i="9"/>
  <c r="AD8" i="9"/>
  <c r="N21" i="9"/>
  <c r="N20" i="9"/>
  <c r="N19" i="9"/>
  <c r="N18" i="9"/>
  <c r="N17" i="9"/>
  <c r="N16" i="9"/>
  <c r="N15" i="9"/>
  <c r="N14" i="9"/>
  <c r="N13" i="9"/>
  <c r="N10" i="9"/>
  <c r="N9" i="9"/>
  <c r="N8" i="9"/>
  <c r="N7" i="9"/>
  <c r="K21" i="9"/>
  <c r="K20" i="9"/>
  <c r="K19" i="9"/>
  <c r="K18" i="9"/>
  <c r="K17" i="9"/>
  <c r="K16" i="9"/>
  <c r="K15" i="9"/>
  <c r="K14" i="9"/>
  <c r="K13" i="9"/>
  <c r="K10" i="9"/>
  <c r="K9" i="9"/>
  <c r="K8" i="9"/>
  <c r="K7" i="9"/>
  <c r="I21" i="9"/>
  <c r="I20" i="9"/>
  <c r="I19" i="9"/>
  <c r="I18" i="9"/>
  <c r="I17" i="9"/>
  <c r="I16" i="9"/>
  <c r="I15" i="9"/>
  <c r="I13" i="9"/>
  <c r="I10" i="9"/>
  <c r="I9" i="9"/>
  <c r="I8" i="9"/>
  <c r="I7" i="9"/>
  <c r="G21" i="9"/>
  <c r="G20" i="9"/>
  <c r="G19" i="9"/>
  <c r="G18" i="9"/>
  <c r="G17" i="9"/>
  <c r="G16" i="9"/>
  <c r="G15" i="9"/>
  <c r="G14" i="9"/>
  <c r="G13" i="9"/>
  <c r="G10" i="9"/>
  <c r="G9" i="9"/>
  <c r="G8" i="9"/>
  <c r="G7" i="9"/>
  <c r="N26" i="8" l="1"/>
  <c r="N25" i="8"/>
  <c r="N24" i="8"/>
  <c r="N23" i="8"/>
  <c r="N22" i="8"/>
  <c r="N17" i="8"/>
  <c r="N12" i="8"/>
  <c r="N11" i="8"/>
  <c r="N10" i="8"/>
  <c r="N9" i="8"/>
  <c r="N8" i="8"/>
  <c r="N7" i="8"/>
  <c r="L26" i="8"/>
  <c r="L25" i="8"/>
  <c r="L24" i="8"/>
  <c r="L23" i="8"/>
  <c r="L22" i="8"/>
  <c r="L17" i="8"/>
  <c r="L12" i="8"/>
  <c r="L11" i="8"/>
  <c r="L10" i="8"/>
  <c r="L9" i="8"/>
  <c r="L8" i="8"/>
  <c r="L7" i="8"/>
  <c r="H9" i="6"/>
  <c r="H8" i="6"/>
  <c r="H19" i="6"/>
  <c r="H18" i="6"/>
  <c r="H17" i="6"/>
  <c r="H16" i="6"/>
  <c r="H15" i="6"/>
  <c r="H14" i="6"/>
  <c r="H13" i="6"/>
  <c r="H12" i="6"/>
  <c r="H11" i="6"/>
  <c r="B2" i="14" l="1"/>
  <c r="A31" i="9" l="1"/>
  <c r="A30" i="9"/>
  <c r="A22" i="9"/>
  <c r="L22" i="9" s="1"/>
  <c r="AE17" i="9" l="1"/>
  <c r="A17" i="9"/>
  <c r="L17" i="9" l="1"/>
  <c r="AE21" i="9"/>
  <c r="A21" i="9"/>
  <c r="L21" i="9" s="1"/>
  <c r="AE20" i="9"/>
  <c r="A20" i="9"/>
  <c r="AE19" i="9"/>
  <c r="A19" i="9"/>
  <c r="L19" i="9" s="1"/>
  <c r="AE18" i="9"/>
  <c r="A18" i="9"/>
  <c r="L18" i="9" s="1"/>
  <c r="AE16" i="9"/>
  <c r="A16" i="9"/>
  <c r="L16" i="9" s="1"/>
  <c r="AE15" i="9"/>
  <c r="L15" i="9"/>
  <c r="A14" i="9"/>
  <c r="AE13" i="9"/>
  <c r="A13" i="9"/>
  <c r="L13" i="9" s="1"/>
  <c r="AE10" i="9"/>
  <c r="A10" i="9"/>
  <c r="AE9" i="9"/>
  <c r="A9" i="9"/>
  <c r="AE8" i="9"/>
  <c r="AE7" i="9"/>
  <c r="A8" i="9"/>
  <c r="A7" i="9"/>
  <c r="L9" i="9" l="1"/>
  <c r="L8" i="9"/>
  <c r="L7" i="9"/>
  <c r="L10" i="9"/>
  <c r="AE14" i="9"/>
  <c r="AE32" i="9" s="1"/>
  <c r="L14" i="9"/>
  <c r="L32" i="9" l="1"/>
  <c r="H7" i="14" s="1"/>
  <c r="L33" i="9"/>
  <c r="AE33" i="9" s="1"/>
  <c r="B9" i="36" l="1"/>
  <c r="D15" i="3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tc={25EAFF10-FC6A-4BD1-A16C-182FD0F9D90C}</author>
  </authors>
  <commentList>
    <comment ref="A1" authorId="0" shapeId="0" xr:uid="{25EAFF10-FC6A-4BD1-A16C-182FD0F9D90C}">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sf04f2_rev2.pdf (env.go.jp) </t>
      </text>
    </comment>
  </commentList>
</comments>
</file>

<file path=xl/sharedStrings.xml><?xml version="1.0" encoding="utf-8"?>
<sst xmlns="http://schemas.openxmlformats.org/spreadsheetml/2006/main" count="1704" uniqueCount="976">
  <si>
    <t>Ver.</t>
    <phoneticPr fontId="4"/>
  </si>
  <si>
    <t>目標保有者のうち主体的に削減を行う者に関する基本情報</t>
    <phoneticPr fontId="4"/>
  </si>
  <si>
    <t>目標保有者の名称</t>
    <rPh sb="0" eb="2">
      <t>モクヒョウ</t>
    </rPh>
    <rPh sb="2" eb="5">
      <t>ホユウシャ</t>
    </rPh>
    <rPh sb="6" eb="8">
      <t>メイショウ</t>
    </rPh>
    <phoneticPr fontId="4"/>
  </si>
  <si>
    <t>その他の目標保有者に関する情報</t>
    <phoneticPr fontId="4"/>
  </si>
  <si>
    <t>学校</t>
    <rPh sb="0" eb="2">
      <t>ガッコウ</t>
    </rPh>
    <phoneticPr fontId="4"/>
  </si>
  <si>
    <t>病院</t>
    <rPh sb="0" eb="2">
      <t>ビョウイン</t>
    </rPh>
    <phoneticPr fontId="4"/>
  </si>
  <si>
    <t>店舗</t>
    <rPh sb="0" eb="2">
      <t>テンポ</t>
    </rPh>
    <phoneticPr fontId="4"/>
  </si>
  <si>
    <t>011：耕種農業</t>
  </si>
  <si>
    <t>012：畜産農業</t>
  </si>
  <si>
    <t>013：農業サービス業（園芸サービス業を除く）</t>
  </si>
  <si>
    <t>014：園芸サービス業</t>
  </si>
  <si>
    <t>021：育林業</t>
  </si>
  <si>
    <t>022：素材生産業</t>
  </si>
  <si>
    <t>023：特用林産物生産業（きのこ類の栽培を除く）</t>
  </si>
  <si>
    <t>024：林業サービス業</t>
  </si>
  <si>
    <t>029：その他の林業</t>
  </si>
  <si>
    <t>031：海面漁業</t>
  </si>
  <si>
    <t>032：内水面漁業</t>
  </si>
  <si>
    <t>041：海面養殖業</t>
  </si>
  <si>
    <t>042：内水面養殖業</t>
  </si>
  <si>
    <t>051：金属鉱業</t>
  </si>
  <si>
    <t>052：石炭・亜炭鉱業</t>
  </si>
  <si>
    <t>053：原油・天然ガス鉱業</t>
  </si>
  <si>
    <t>059：その他の鉱業</t>
  </si>
  <si>
    <t>061：一般土木建築工事業</t>
  </si>
  <si>
    <t>062：土木工事業（舗装工事業を除く）</t>
  </si>
  <si>
    <t>063：舗装工事業</t>
  </si>
  <si>
    <t>065：木造建築工事業</t>
  </si>
  <si>
    <t>066：建築リフォーム工事業</t>
  </si>
  <si>
    <t>071：大工工事業</t>
  </si>
  <si>
    <t>075：左官工事業</t>
  </si>
  <si>
    <t>076：板金・金物工事業</t>
  </si>
  <si>
    <t>079：その他の職別工事業</t>
  </si>
  <si>
    <t>078：床・内装工事業</t>
  </si>
  <si>
    <t>081：電気工事業</t>
  </si>
  <si>
    <t>082：電気通信・信号装置工事業</t>
  </si>
  <si>
    <t>083：管工事業（さく井工事業を除く）</t>
  </si>
  <si>
    <t>084：機械器具設置工事業</t>
  </si>
  <si>
    <t>089：その他の設備工事業</t>
  </si>
  <si>
    <t>091：畜産食料品製造業</t>
  </si>
  <si>
    <t>092：水産食料品製造業</t>
  </si>
  <si>
    <t>093：野菜缶詰・果実缶詰・農産保存食料品製造業</t>
  </si>
  <si>
    <t>094：調味料製造業</t>
  </si>
  <si>
    <t>096：精穀・製粉業</t>
  </si>
  <si>
    <t>097：パン・菓子製造業</t>
  </si>
  <si>
    <t>098：動植物油脂製造業</t>
  </si>
  <si>
    <t>099：その他の食料品製造業</t>
  </si>
  <si>
    <t>101：清涼飲料製造業</t>
  </si>
  <si>
    <t>102：酒類製造業</t>
  </si>
  <si>
    <t>103：茶・コーヒー製造業（清涼飲料を除く）</t>
  </si>
  <si>
    <t>104：製氷業</t>
  </si>
  <si>
    <t>105：たばこ製造業</t>
  </si>
  <si>
    <t>106：飼料・有機質肥料製造業</t>
  </si>
  <si>
    <t>112：織物業</t>
  </si>
  <si>
    <t>113：ニット生地製造業</t>
  </si>
  <si>
    <t>114：染色整理業</t>
  </si>
  <si>
    <t>115：綱・網・レース・繊維粗製品製造業</t>
  </si>
  <si>
    <t>116：外衣・シャツ製造業（和式を除く）</t>
  </si>
  <si>
    <t>117：下着類製造業</t>
  </si>
  <si>
    <t>118：和装製品・その他の衣服・繊維製身の回り品製造業</t>
  </si>
  <si>
    <t>119：その他の繊維製品製造業</t>
  </si>
  <si>
    <t>122：造作材・合板・建築用組立材料製造業</t>
  </si>
  <si>
    <t>131：家具製造業</t>
  </si>
  <si>
    <t>132：宗教用具製造業</t>
  </si>
  <si>
    <t>133：建具製造業</t>
  </si>
  <si>
    <t>139：その他の家具・装備品製造業</t>
  </si>
  <si>
    <t>141：パルプ製造業</t>
  </si>
  <si>
    <t>142：紙製造業</t>
  </si>
  <si>
    <t>143：加工紙製造業</t>
  </si>
  <si>
    <t>144：紙製品製造業</t>
  </si>
  <si>
    <t>145：紙製容器製造業</t>
  </si>
  <si>
    <t>149：その他のパルプ・紙・紙加工品製造業</t>
  </si>
  <si>
    <t>151：印刷業</t>
  </si>
  <si>
    <t>152：製版業</t>
  </si>
  <si>
    <t>159：印刷関連サービス業</t>
  </si>
  <si>
    <t>161：化学肥料製造業</t>
  </si>
  <si>
    <t>162：無機化学工業製品製造業</t>
  </si>
  <si>
    <t>163：有機化学工業製品製造業</t>
  </si>
  <si>
    <t>164：油脂加工製品・石けん・合成洗剤・界面活性剤・塗料製造業</t>
  </si>
  <si>
    <t>165：医薬品製造業</t>
  </si>
  <si>
    <t>166：化粧品・歯磨・その他の化粧用調整品製造業</t>
  </si>
  <si>
    <t>169：その他の化学工業</t>
  </si>
  <si>
    <t>171：石油精製業</t>
  </si>
  <si>
    <t>173：コークス製造業</t>
  </si>
  <si>
    <t>174：舗装材料製造業</t>
  </si>
  <si>
    <t>179：その他の石油製品・石炭製品製造業</t>
  </si>
  <si>
    <t>181：プラスチック板・棒・管・継手・異形押出製品製造業</t>
  </si>
  <si>
    <t>182：プラスチックフィルム・シート・床材・合成皮革製造業</t>
  </si>
  <si>
    <t>183：工業用プラスチック製品製造業</t>
  </si>
  <si>
    <t>184：発泡・強化プラスチック製品製造業</t>
  </si>
  <si>
    <t>185：プラスチック成形材料製造業（廃プラスチックを含む）</t>
  </si>
  <si>
    <t>189：その他のプラスチック製品製造業</t>
  </si>
  <si>
    <t>191：タイヤ・チューブ製造業</t>
  </si>
  <si>
    <t>192：ゴム製・プラスチック製履物・同附属品製造業</t>
  </si>
  <si>
    <t>193：ゴムベルト・ゴムホース・工業用ゴム製品製造業</t>
  </si>
  <si>
    <t>199：その他のゴム製品製造業</t>
  </si>
  <si>
    <t>201：なめし革製造業</t>
  </si>
  <si>
    <t>202：工業用革製品製造業（手袋を除く）</t>
  </si>
  <si>
    <t>203：革製履物用材料・同附属品製造業</t>
  </si>
  <si>
    <t>204：革製履物製造業</t>
  </si>
  <si>
    <t>205：革製手袋製造業</t>
  </si>
  <si>
    <t>206：かばん製造業</t>
  </si>
  <si>
    <t>207：袋物製造業</t>
  </si>
  <si>
    <t>208：毛皮製造業</t>
  </si>
  <si>
    <t>209：その他のなめし革製品製造業</t>
  </si>
  <si>
    <t>211：ガラス・同製品製造業</t>
  </si>
  <si>
    <t>212：セメント・同製品製造業</t>
  </si>
  <si>
    <t>214：陶磁器・同関連製品製造業</t>
  </si>
  <si>
    <t>215：耐火物製造業</t>
  </si>
  <si>
    <t>216：炭素・黒鉛製品製造業</t>
  </si>
  <si>
    <t>217：研磨材・同製品製造業</t>
  </si>
  <si>
    <t>218：骨材・石工品等製造業</t>
  </si>
  <si>
    <t>219：その他の窯業・土石製品製造業</t>
  </si>
  <si>
    <t>221：製鉄業</t>
  </si>
  <si>
    <t>222：製鋼・製鋼圧延業</t>
  </si>
  <si>
    <t>223：製鋼を行わない鋼材製造業（表面処理鋼材を除く）</t>
  </si>
  <si>
    <t>224：表面処理鋼材製造業</t>
  </si>
  <si>
    <t>225：鉄素形材製造業</t>
  </si>
  <si>
    <t>229：その他の鉄鋼業</t>
  </si>
  <si>
    <t>231：非鉄金属第１次製錬・精製業</t>
  </si>
  <si>
    <t>232：非鉄金属第２次製錬・精製業（非鉄金属合金製造業を含む）</t>
  </si>
  <si>
    <t>234：電線・ケーブル製造業</t>
  </si>
  <si>
    <t>235：非鉄金属素形材製造業</t>
  </si>
  <si>
    <t>239：その他の非鉄金属製造業</t>
  </si>
  <si>
    <t>241：ブリキ缶・その他のめっき板等製品製造業</t>
  </si>
  <si>
    <t>242：洋食器・刃物・手道具・金物類製造業</t>
  </si>
  <si>
    <t>245：金属素形材製品製造業</t>
  </si>
  <si>
    <t>248：ボルト・ナット・リベット・小ねじ・木ねじ等製造業</t>
  </si>
  <si>
    <t>249：その他の金属製品製造業</t>
  </si>
  <si>
    <t>251：ボイラ・原動機製造業</t>
  </si>
  <si>
    <t>253：一般産業用機械・装置製造業</t>
  </si>
  <si>
    <t>259：その他のはん用機械・同部分品製造業</t>
  </si>
  <si>
    <t>261：農業用機械製造業（農業用器具を除く）</t>
  </si>
  <si>
    <t>262：建設機械・鉱山機械製造業</t>
  </si>
  <si>
    <t>263：繊維機械製造業</t>
  </si>
  <si>
    <t>264：生活関連産業用機械製造業</t>
  </si>
  <si>
    <t>265：基礎素材産業用機械製造業</t>
  </si>
  <si>
    <t>266：金属加工機械製造業</t>
  </si>
  <si>
    <t>267：半導体・フラットパネルディスプレイ製造装置製造業</t>
  </si>
  <si>
    <t>269：その他の生産用機械・同部分品製造業</t>
  </si>
  <si>
    <t>271：事務用機械器具製造業</t>
  </si>
  <si>
    <t>272：サービス用・娯楽用機械器具製造業</t>
  </si>
  <si>
    <t>273：計量器・測定器・分析機器・試験機・測量機械器具・理化学機械器具製造業</t>
  </si>
  <si>
    <t>274：医療用機械器具・医療用品製造業</t>
  </si>
  <si>
    <t>275：光学機械器具・レンズ製造業</t>
  </si>
  <si>
    <t>276：武器製造業</t>
  </si>
  <si>
    <t>281：電子デバイス製造業</t>
  </si>
  <si>
    <t>282：電子部品製造業</t>
  </si>
  <si>
    <t>283：記録メディア製造業</t>
  </si>
  <si>
    <t>284：電子回路製造業</t>
  </si>
  <si>
    <t>285：ユニット部品製造業</t>
  </si>
  <si>
    <t>289：その他の電子部品・デバイス・電子回路製造業</t>
  </si>
  <si>
    <t>291：発電用・送電用・配電用電気機械器具製造業</t>
  </si>
  <si>
    <t>292：産業用電気機械器具製造業</t>
  </si>
  <si>
    <t>293：民生用電気機械器具製造業</t>
  </si>
  <si>
    <t>294：電球・電気照明器具製造業</t>
  </si>
  <si>
    <t>295：電池製造業</t>
  </si>
  <si>
    <t>296：電子応用装置製造業</t>
  </si>
  <si>
    <t>297：電気計測器製造業</t>
  </si>
  <si>
    <t>299：その他の電気機械器具製造業</t>
  </si>
  <si>
    <t>301：通信機械器具・同関連機械器具製造業</t>
  </si>
  <si>
    <t>302：映像・音響機械器具製造業</t>
  </si>
  <si>
    <t>303：電子計算機・同附属装置製造業</t>
  </si>
  <si>
    <t>311：自動車・同附属品製造業</t>
  </si>
  <si>
    <t>312：鉄道車両・同部分品製造業</t>
  </si>
  <si>
    <t>314：航空機・同附属品製造業</t>
  </si>
  <si>
    <t>315：産業用運搬車両・同部分品・附属品製造業</t>
  </si>
  <si>
    <t>319：その他の輸送用機械器具製造業</t>
  </si>
  <si>
    <t>321：貴金属・宝石製品製造業</t>
  </si>
  <si>
    <t>322：装身具・装飾品・ボタン・同関連品製造業（貴金属・宝石製を除く）</t>
  </si>
  <si>
    <t>323：時計・同部分品製造業</t>
  </si>
  <si>
    <t>324：楽器製造業</t>
  </si>
  <si>
    <t>325：がん具・運動用具製造業</t>
  </si>
  <si>
    <t>326：ペン・鉛筆・絵画用品・その他の事務用品製造業</t>
  </si>
  <si>
    <t>327：漆器製造業</t>
  </si>
  <si>
    <t>328：畳等生活雑貨製品製造業</t>
  </si>
  <si>
    <t>329：他に分類されない製造業</t>
  </si>
  <si>
    <t>331：電気業</t>
  </si>
  <si>
    <t>341：ガス業</t>
  </si>
  <si>
    <t>351：熱供給業</t>
  </si>
  <si>
    <t>361：上水道業</t>
  </si>
  <si>
    <t>362：工業用水道業</t>
  </si>
  <si>
    <t>363：下水道業</t>
  </si>
  <si>
    <t>371：固定電気通信業</t>
  </si>
  <si>
    <t>372：移動電気通信業</t>
  </si>
  <si>
    <t>373：電気通信に附帯するサービス業</t>
  </si>
  <si>
    <t>381：公共放送業（有線放送業を除く）</t>
  </si>
  <si>
    <t>382：民間放送業（有線放送業を除く）</t>
  </si>
  <si>
    <t>383：有線放送業</t>
  </si>
  <si>
    <t>391：ソフトウェア業</t>
  </si>
  <si>
    <t>392：情報処理・提供サービス業</t>
  </si>
  <si>
    <t>401：インターネット附随サービス業</t>
  </si>
  <si>
    <t>411：映像情報制作・配給業</t>
  </si>
  <si>
    <t>412：音声情報制作業</t>
  </si>
  <si>
    <t>413：新聞業</t>
  </si>
  <si>
    <t>414：出版業</t>
  </si>
  <si>
    <t>415：広告制作業</t>
  </si>
  <si>
    <t>416：映像・音声・文字情報制作に附帯するサービス業</t>
  </si>
  <si>
    <t>421：鉄道業</t>
  </si>
  <si>
    <t>431：一般乗合旅客自動車運送業</t>
  </si>
  <si>
    <t>432：一般乗用旅客自動車運送業</t>
  </si>
  <si>
    <t>433：一般貸切旅客自動車運送業</t>
  </si>
  <si>
    <t>439：その他の道路旅客運送業</t>
  </si>
  <si>
    <t>441：一般貨物自動車運送業</t>
  </si>
  <si>
    <t>442：特定貨物自動車運送業</t>
  </si>
  <si>
    <t>443：貨物軽自動車運送業</t>
  </si>
  <si>
    <t>444：集配利用運送業</t>
  </si>
  <si>
    <t>449：その他の道路貨物運送業</t>
  </si>
  <si>
    <t>451：外航海運業</t>
  </si>
  <si>
    <t>452：沿海海運業</t>
  </si>
  <si>
    <t>453：内陸水運業</t>
  </si>
  <si>
    <t>454：船舶貸渡業</t>
  </si>
  <si>
    <t>461：航空運送業</t>
  </si>
  <si>
    <t>462：航空機使用業（航空運送業を除く）</t>
  </si>
  <si>
    <t>471：倉庫業（冷蔵倉庫業を除く）</t>
  </si>
  <si>
    <t>472：冷蔵倉庫業</t>
  </si>
  <si>
    <t>481：港湾運送業</t>
  </si>
  <si>
    <t>482：貨物運送取扱業（集配利用運送業を除く）</t>
  </si>
  <si>
    <t>483：運送代理店</t>
  </si>
  <si>
    <t>484：こん包業</t>
  </si>
  <si>
    <t>485：運輸施設提供業</t>
  </si>
  <si>
    <t>489：その他の運輸に附帯するサービス業</t>
  </si>
  <si>
    <t>491：郵便業（信書便事業を含む）</t>
  </si>
  <si>
    <t>501：各種商品卸売業</t>
  </si>
  <si>
    <t>512：衣服卸売業</t>
  </si>
  <si>
    <t>513：身の回り品卸売業</t>
  </si>
  <si>
    <t>521：農畜産物・水産物卸売業</t>
  </si>
  <si>
    <t>522：食料・飲料卸売業</t>
  </si>
  <si>
    <t>531：建築材料卸売業</t>
  </si>
  <si>
    <t>532：化学製品卸売業</t>
  </si>
  <si>
    <t>533：石油・鉱物卸売業</t>
  </si>
  <si>
    <t>534：鉄鋼製品卸売業</t>
  </si>
  <si>
    <t>535：非鉄金属卸売業</t>
  </si>
  <si>
    <t>536：再生資源卸売業</t>
  </si>
  <si>
    <t>541：産業機械器具卸売業</t>
  </si>
  <si>
    <t>542：自動車卸売業</t>
  </si>
  <si>
    <t>543：電気機械器具卸売業</t>
  </si>
  <si>
    <t>549：その他の機械器具卸売業</t>
  </si>
  <si>
    <t>551：家具・建具・じゅう器等卸売業</t>
  </si>
  <si>
    <t>552：医薬品・化粧品等卸売業</t>
  </si>
  <si>
    <t>553：紙・紙製品卸売業</t>
  </si>
  <si>
    <t>559：他に分類されない卸売業</t>
  </si>
  <si>
    <t>571：呉服・服地・寝具小売業</t>
  </si>
  <si>
    <t>572：男子服小売業</t>
  </si>
  <si>
    <t>573：婦人・子供服小売業</t>
  </si>
  <si>
    <t>574：靴・履物小売業</t>
  </si>
  <si>
    <t>579：その他の織物・衣服・身の回り品小売業</t>
  </si>
  <si>
    <t>581：各種食料品小売業</t>
  </si>
  <si>
    <t>582：野菜・果実小売業</t>
  </si>
  <si>
    <t>583：食肉小売業</t>
  </si>
  <si>
    <t>584：鮮魚小売業</t>
  </si>
  <si>
    <t>585：酒小売業</t>
  </si>
  <si>
    <t>586：菓子・パン小売業</t>
  </si>
  <si>
    <t>589：その他の飲食料品小売業</t>
  </si>
  <si>
    <t>591：自動車小売業</t>
  </si>
  <si>
    <t>592：自転車小売業</t>
  </si>
  <si>
    <t>601：家具・建具・畳小売業</t>
  </si>
  <si>
    <t>602：じゅう器小売業</t>
  </si>
  <si>
    <t>603：医薬品・化粧品小売業</t>
  </si>
  <si>
    <t>604：農耕用品小売業</t>
  </si>
  <si>
    <t>605：燃料小売業</t>
  </si>
  <si>
    <t>606：書籍・文房具小売業</t>
  </si>
  <si>
    <t>607：スポーツ用品・がん具・娯楽用品・楽器小売業</t>
  </si>
  <si>
    <t>608：写真機・時計・眼鏡小売業</t>
  </si>
  <si>
    <t>609：他に分類されない小売業</t>
  </si>
  <si>
    <t>611：通信販売・訪問販売小売業</t>
  </si>
  <si>
    <t>612：自動販売機による小売業</t>
  </si>
  <si>
    <t>619：その他の無店舗小売業</t>
  </si>
  <si>
    <t>621：中央銀行</t>
  </si>
  <si>
    <t>622：銀行（中央銀行を除く）</t>
  </si>
  <si>
    <t>631：中小企業等金融業</t>
  </si>
  <si>
    <t>632：農林水産金融業</t>
  </si>
  <si>
    <t>641：貸金業</t>
  </si>
  <si>
    <t>642：質屋</t>
  </si>
  <si>
    <t>649：その他の非預金信用機関</t>
  </si>
  <si>
    <t>651：金融商品取引業</t>
  </si>
  <si>
    <t>662：信託業</t>
  </si>
  <si>
    <t>663：金融代理業</t>
  </si>
  <si>
    <t>671：生命保険業</t>
  </si>
  <si>
    <t>672：損害保険業</t>
  </si>
  <si>
    <t>674：保険媒介代理業</t>
  </si>
  <si>
    <t>675：保険サービス業</t>
  </si>
  <si>
    <t>682：不動産代理業・仲介業</t>
  </si>
  <si>
    <t>693：駐車場業</t>
  </si>
  <si>
    <t>694：不動産管理業</t>
  </si>
  <si>
    <t>701：各種物品賃貸業</t>
  </si>
  <si>
    <t>702：産業用機械器具賃貸業</t>
  </si>
  <si>
    <t>703：事務用機械器具賃貸業</t>
  </si>
  <si>
    <t>704：自動車賃貸業</t>
  </si>
  <si>
    <t>705：スポーツ・娯楽用品賃貸業</t>
  </si>
  <si>
    <t>709：その他の物品賃貸業</t>
  </si>
  <si>
    <t>711：自然科学研究所</t>
  </si>
  <si>
    <t>712：人文・社会科学研究所</t>
  </si>
  <si>
    <t>723：行政書士事務所</t>
  </si>
  <si>
    <t>725：社会保険労務士事務所</t>
  </si>
  <si>
    <t>726：デザイン業</t>
  </si>
  <si>
    <t>727：著述・芸術家業</t>
  </si>
  <si>
    <t>729：その他の専門サービス業</t>
  </si>
  <si>
    <t>731：広告業</t>
  </si>
  <si>
    <t>741：獣医業</t>
  </si>
  <si>
    <t>742：土木建築サービス業</t>
  </si>
  <si>
    <t>743：機械設計業</t>
  </si>
  <si>
    <t>744：商品・非破壊検査業</t>
  </si>
  <si>
    <t>745：計量証明業</t>
  </si>
  <si>
    <t>746：写真業</t>
  </si>
  <si>
    <t>749：その他の技術サービス業</t>
  </si>
  <si>
    <t>752：簡易宿所</t>
  </si>
  <si>
    <t>753：下宿業</t>
  </si>
  <si>
    <t>759：その他の宿泊業</t>
  </si>
  <si>
    <t>762：専門料理店</t>
  </si>
  <si>
    <t>763：そば・うどん店</t>
  </si>
  <si>
    <t>764：すし店</t>
  </si>
  <si>
    <t>767：喫茶店</t>
  </si>
  <si>
    <t>769：その他の飲食店</t>
  </si>
  <si>
    <t>771：持ち帰り飲食サービス業</t>
  </si>
  <si>
    <t>772：配達飲食サービス業</t>
  </si>
  <si>
    <t>781：洗濯業</t>
  </si>
  <si>
    <t>782：理容業</t>
  </si>
  <si>
    <t>783：美容業</t>
  </si>
  <si>
    <t>784：一般公衆浴場業</t>
  </si>
  <si>
    <t>785：その他の公衆浴場業</t>
  </si>
  <si>
    <t>789：その他の洗濯・理容・美容・浴場業</t>
  </si>
  <si>
    <t>791：旅行業</t>
  </si>
  <si>
    <t>792：家事サービス業</t>
  </si>
  <si>
    <t>793：衣服裁縫修理業</t>
  </si>
  <si>
    <t>794：物品預り業</t>
  </si>
  <si>
    <t>795：火葬・墓地管理業</t>
  </si>
  <si>
    <t>796：冠婚葬祭業</t>
  </si>
  <si>
    <t>799：他に分類されない生活関連サービス業</t>
  </si>
  <si>
    <t>801：映画館</t>
  </si>
  <si>
    <t>804：スポーツ施設提供業</t>
  </si>
  <si>
    <t>806：遊戯場</t>
  </si>
  <si>
    <t>809：その他の娯楽業</t>
  </si>
  <si>
    <t>811：幼稚園</t>
  </si>
  <si>
    <t>812：小学校</t>
  </si>
  <si>
    <t>815：特別支援学校</t>
  </si>
  <si>
    <t>816：高等教育機関</t>
  </si>
  <si>
    <t>818：学校教育支援機関</t>
  </si>
  <si>
    <t>819：幼保連携型認定こども園</t>
  </si>
  <si>
    <t>821：社会教育</t>
  </si>
  <si>
    <t>822：職業・教育支援施設</t>
  </si>
  <si>
    <t>823：学習塾</t>
  </si>
  <si>
    <t>824：教養・技能教授業</t>
  </si>
  <si>
    <t>831：病院</t>
  </si>
  <si>
    <t>832：一般診療所</t>
  </si>
  <si>
    <t>833：歯科診療所</t>
  </si>
  <si>
    <t>834：助産・看護業</t>
  </si>
  <si>
    <t>836：医療に附帯するサービス業</t>
  </si>
  <si>
    <t>841：保健所</t>
  </si>
  <si>
    <t>842：健康相談施設</t>
  </si>
  <si>
    <t>849：その他の保健衛生</t>
  </si>
  <si>
    <t>851：社会保険事業団体</t>
  </si>
  <si>
    <t>852：福祉事務所</t>
  </si>
  <si>
    <t>853：児童福祉事業</t>
  </si>
  <si>
    <t>854：老人福祉・介護事業</t>
  </si>
  <si>
    <t>855：障害者福祉事業</t>
  </si>
  <si>
    <t>859：その他の社会保険・社会福祉・介護事業</t>
  </si>
  <si>
    <t>861：郵便局</t>
  </si>
  <si>
    <t>862：郵便局受託業</t>
  </si>
  <si>
    <t>871：農林水産業協同組合（他に分類されないもの）</t>
  </si>
  <si>
    <t>872：事業協同組合（他に分類されないもの）</t>
  </si>
  <si>
    <t>881：一般廃棄物処理業</t>
  </si>
  <si>
    <t>882：産業廃棄物処理業</t>
  </si>
  <si>
    <t>889：その他の廃棄物処理業</t>
  </si>
  <si>
    <t>891：自動車整備業</t>
  </si>
  <si>
    <t>901：機械修理業（電気機械器具を除く）</t>
  </si>
  <si>
    <t>902：電気機械器具修理業</t>
  </si>
  <si>
    <t>903：表具業</t>
  </si>
  <si>
    <t>909：その他の修理業</t>
  </si>
  <si>
    <t>911：職業紹介業</t>
  </si>
  <si>
    <t>912：労働者派遣業</t>
  </si>
  <si>
    <t>923：警備業</t>
  </si>
  <si>
    <t>929：他に分類されない事業サービス業</t>
  </si>
  <si>
    <t>931：経済団体</t>
  </si>
  <si>
    <t>932：労働団体</t>
  </si>
  <si>
    <t>933：学術・文化団体</t>
  </si>
  <si>
    <t>934：政治団体</t>
  </si>
  <si>
    <t>939：他に分類されない非営利的団体</t>
  </si>
  <si>
    <t>941：神道系宗教</t>
  </si>
  <si>
    <t>942：仏教系宗教</t>
  </si>
  <si>
    <t>943：キリスト教系宗教</t>
  </si>
  <si>
    <t>949：その他の宗教</t>
  </si>
  <si>
    <t>951：集会場</t>
  </si>
  <si>
    <t>952：と畜場</t>
  </si>
  <si>
    <t>959：他に分類されないサービス業</t>
  </si>
  <si>
    <t>961：外国公館</t>
  </si>
  <si>
    <t>969：その他の外国公務</t>
  </si>
  <si>
    <t>971：立法機関</t>
  </si>
  <si>
    <t>972：司法機関</t>
  </si>
  <si>
    <t>973：行政機関</t>
  </si>
  <si>
    <t>999：分類不能の産業</t>
  </si>
  <si>
    <t>敷地境界の識別方法</t>
    <rPh sb="0" eb="2">
      <t>シキチ</t>
    </rPh>
    <rPh sb="2" eb="4">
      <t>キョウカイ</t>
    </rPh>
    <rPh sb="5" eb="7">
      <t>シキベツ</t>
    </rPh>
    <rPh sb="7" eb="9">
      <t>ホウホウ</t>
    </rPh>
    <phoneticPr fontId="4"/>
  </si>
  <si>
    <t>排出源の特定方法</t>
    <rPh sb="0" eb="3">
      <t>ハイシュツゲン</t>
    </rPh>
    <rPh sb="4" eb="6">
      <t>トクテイ</t>
    </rPh>
    <rPh sb="6" eb="8">
      <t>ホウホウ</t>
    </rPh>
    <phoneticPr fontId="4"/>
  </si>
  <si>
    <t>変更の概要</t>
    <rPh sb="0" eb="2">
      <t>ヘンコウ</t>
    </rPh>
    <rPh sb="3" eb="5">
      <t>ガイヨウ</t>
    </rPh>
    <phoneticPr fontId="4"/>
  </si>
  <si>
    <t>排出源</t>
    <rPh sb="0" eb="3">
      <t>ハイシュツゲン</t>
    </rPh>
    <phoneticPr fontId="4"/>
  </si>
  <si>
    <t>供給形態</t>
    <rPh sb="0" eb="2">
      <t>キョウキュウ</t>
    </rPh>
    <rPh sb="2" eb="4">
      <t>ケイタイ</t>
    </rPh>
    <phoneticPr fontId="4"/>
  </si>
  <si>
    <t>供給先</t>
    <rPh sb="0" eb="3">
      <t>キョウキュウサキ</t>
    </rPh>
    <phoneticPr fontId="4"/>
  </si>
  <si>
    <t>敷地境界等に関する情報</t>
  </si>
  <si>
    <t>2.</t>
    <phoneticPr fontId="2"/>
  </si>
  <si>
    <t>敷地図及び排出源</t>
    <rPh sb="0" eb="2">
      <t>シキチ</t>
    </rPh>
    <rPh sb="2" eb="3">
      <t>ズ</t>
    </rPh>
    <rPh sb="3" eb="4">
      <t>オヨ</t>
    </rPh>
    <rPh sb="5" eb="8">
      <t>ハイシュツゲン</t>
    </rPh>
    <phoneticPr fontId="4"/>
  </si>
  <si>
    <t>算定対象範囲
(バウンダリ)
外への供給</t>
    <rPh sb="0" eb="2">
      <t>サンテイ</t>
    </rPh>
    <rPh sb="2" eb="4">
      <t>タイショウ</t>
    </rPh>
    <rPh sb="4" eb="6">
      <t>ハンイ</t>
    </rPh>
    <rPh sb="15" eb="16">
      <t>ガイ</t>
    </rPh>
    <phoneticPr fontId="4"/>
  </si>
  <si>
    <t>算定責任者</t>
    <rPh sb="0" eb="2">
      <t>サンテイ</t>
    </rPh>
    <rPh sb="2" eb="5">
      <t>セキニンシャ</t>
    </rPh>
    <phoneticPr fontId="4"/>
  </si>
  <si>
    <t>氏名</t>
    <rPh sb="0" eb="2">
      <t>シメイ</t>
    </rPh>
    <phoneticPr fontId="4"/>
  </si>
  <si>
    <t>部署・役職</t>
    <rPh sb="0" eb="2">
      <t>ブショ</t>
    </rPh>
    <rPh sb="3" eb="5">
      <t>ヤクショク</t>
    </rPh>
    <phoneticPr fontId="4"/>
  </si>
  <si>
    <t>算定担当者</t>
    <rPh sb="0" eb="2">
      <t>サンテイ</t>
    </rPh>
    <rPh sb="2" eb="5">
      <t>タントウシャ</t>
    </rPh>
    <phoneticPr fontId="4"/>
  </si>
  <si>
    <t>氏名</t>
    <rPh sb="0" eb="2">
      <t>シメイ</t>
    </rPh>
    <phoneticPr fontId="6"/>
  </si>
  <si>
    <t>部署・役職</t>
    <rPh sb="0" eb="2">
      <t>ブショ</t>
    </rPh>
    <rPh sb="3" eb="5">
      <t>ヤクショク</t>
    </rPh>
    <phoneticPr fontId="6"/>
  </si>
  <si>
    <t>算定体制</t>
    <phoneticPr fontId="4"/>
  </si>
  <si>
    <t>算定体制</t>
    <phoneticPr fontId="2"/>
  </si>
  <si>
    <t>3.</t>
    <phoneticPr fontId="2"/>
  </si>
  <si>
    <t>排出源No.</t>
    <rPh sb="0" eb="2">
      <t>ハイシュツ</t>
    </rPh>
    <rPh sb="2" eb="3">
      <t>ゲン</t>
    </rPh>
    <phoneticPr fontId="4"/>
  </si>
  <si>
    <t>算定対象</t>
    <rPh sb="0" eb="2">
      <t>サンテイ</t>
    </rPh>
    <rPh sb="2" eb="4">
      <t>タイショウ</t>
    </rPh>
    <phoneticPr fontId="4"/>
  </si>
  <si>
    <t>外部
供給</t>
    <rPh sb="0" eb="2">
      <t>ガイブ</t>
    </rPh>
    <rPh sb="3" eb="5">
      <t>キョウキュウ</t>
    </rPh>
    <phoneticPr fontId="4"/>
  </si>
  <si>
    <t>備考</t>
    <rPh sb="0" eb="2">
      <t>ビコウ</t>
    </rPh>
    <phoneticPr fontId="4"/>
  </si>
  <si>
    <t>①燃料の使用</t>
  </si>
  <si>
    <t>②電気・熱の使用</t>
  </si>
  <si>
    <t>④工業プロセス</t>
    <rPh sb="1" eb="3">
      <t>コウギョウ</t>
    </rPh>
    <phoneticPr fontId="4"/>
  </si>
  <si>
    <t>○</t>
  </si>
  <si>
    <t>×</t>
  </si>
  <si>
    <t>排出源の
種類</t>
    <rPh sb="0" eb="3">
      <t>ハイシュツゲン</t>
    </rPh>
    <rPh sb="5" eb="7">
      <t>シュルイ</t>
    </rPh>
    <phoneticPr fontId="4"/>
  </si>
  <si>
    <t>③廃棄物の焼却・使用等</t>
  </si>
  <si>
    <t>排出源の種類</t>
    <rPh sb="0" eb="3">
      <t>ハイシュツゲン</t>
    </rPh>
    <rPh sb="4" eb="6">
      <t>シュルイ</t>
    </rPh>
    <phoneticPr fontId="2"/>
  </si>
  <si>
    <t>算定対象</t>
    <rPh sb="0" eb="2">
      <t>サンテイ</t>
    </rPh>
    <rPh sb="2" eb="4">
      <t>タイショウ</t>
    </rPh>
    <phoneticPr fontId="2"/>
  </si>
  <si>
    <t>対象外の理由</t>
    <rPh sb="0" eb="3">
      <t>タイショウガイ</t>
    </rPh>
    <rPh sb="4" eb="6">
      <t>リユウ</t>
    </rPh>
    <phoneticPr fontId="2"/>
  </si>
  <si>
    <t>B</t>
    <phoneticPr fontId="2"/>
  </si>
  <si>
    <t>○
(変更有)</t>
    <rPh sb="3" eb="5">
      <t>ヘンコウ</t>
    </rPh>
    <rPh sb="5" eb="6">
      <t>アリ</t>
    </rPh>
    <phoneticPr fontId="3"/>
  </si>
  <si>
    <t>少量排出源に該当するため</t>
  </si>
  <si>
    <t>実施ルールで規定された算定対象活動に含まれないため　</t>
  </si>
  <si>
    <t>A</t>
    <phoneticPr fontId="2"/>
  </si>
  <si>
    <t>C</t>
    <phoneticPr fontId="2"/>
  </si>
  <si>
    <t>1)</t>
    <phoneticPr fontId="2"/>
  </si>
  <si>
    <t>①燃料の使用に伴うCO2排出、②電気・熱の使用に伴うCO2排出、③廃棄物の焼却・使用等に伴うCO2排出、④工業プロセスに伴うCO2排出</t>
    <rPh sb="1" eb="3">
      <t>ネンリョウ</t>
    </rPh>
    <rPh sb="4" eb="6">
      <t>シヨウ</t>
    </rPh>
    <rPh sb="7" eb="8">
      <t>トモナ</t>
    </rPh>
    <rPh sb="12" eb="14">
      <t>ハイシュツ</t>
    </rPh>
    <rPh sb="16" eb="18">
      <t>デンキ</t>
    </rPh>
    <rPh sb="19" eb="20">
      <t>ネツ</t>
    </rPh>
    <rPh sb="21" eb="23">
      <t>シヨウ</t>
    </rPh>
    <rPh sb="24" eb="25">
      <t>トモナ</t>
    </rPh>
    <rPh sb="29" eb="31">
      <t>ハイシュツ</t>
    </rPh>
    <rPh sb="33" eb="36">
      <t>ハイキブツ</t>
    </rPh>
    <rPh sb="37" eb="39">
      <t>ショウキャク</t>
    </rPh>
    <rPh sb="40" eb="43">
      <t>シヨウトウ</t>
    </rPh>
    <rPh sb="44" eb="45">
      <t>トモナ</t>
    </rPh>
    <rPh sb="49" eb="51">
      <t>ハイシュツ</t>
    </rPh>
    <rPh sb="53" eb="55">
      <t>コウギョウ</t>
    </rPh>
    <rPh sb="60" eb="61">
      <t>トモナ</t>
    </rPh>
    <rPh sb="65" eb="67">
      <t>ハイシュツ</t>
    </rPh>
    <phoneticPr fontId="2"/>
  </si>
  <si>
    <t>2)</t>
    <phoneticPr fontId="2"/>
  </si>
  <si>
    <t>3)</t>
    <phoneticPr fontId="2"/>
  </si>
  <si>
    <t>4)</t>
    <phoneticPr fontId="2"/>
  </si>
  <si>
    <t>5)</t>
    <phoneticPr fontId="2"/>
  </si>
  <si>
    <t>6)</t>
    <phoneticPr fontId="2"/>
  </si>
  <si>
    <t>排出源に関する情報</t>
  </si>
  <si>
    <t>4.</t>
    <phoneticPr fontId="2"/>
  </si>
  <si>
    <t>5.</t>
    <phoneticPr fontId="2"/>
  </si>
  <si>
    <t>活動種別</t>
    <rPh sb="0" eb="2">
      <t>カツドウ</t>
    </rPh>
    <rPh sb="2" eb="4">
      <t>シュベツ</t>
    </rPh>
    <phoneticPr fontId="4"/>
  </si>
  <si>
    <t>活動量</t>
    <rPh sb="0" eb="2">
      <t>カツドウ</t>
    </rPh>
    <rPh sb="2" eb="3">
      <t>リョウ</t>
    </rPh>
    <phoneticPr fontId="4"/>
  </si>
  <si>
    <t>単位発熱量</t>
    <rPh sb="0" eb="2">
      <t>タンイ</t>
    </rPh>
    <rPh sb="2" eb="4">
      <t>ハツネツ</t>
    </rPh>
    <rPh sb="4" eb="5">
      <t>リョウ</t>
    </rPh>
    <phoneticPr fontId="4"/>
  </si>
  <si>
    <t>系統電力</t>
    <rPh sb="0" eb="2">
      <t>ケイトウ</t>
    </rPh>
    <rPh sb="2" eb="4">
      <t>デンリョク</t>
    </rPh>
    <phoneticPr fontId="2"/>
  </si>
  <si>
    <t>輸入原料炭</t>
    <rPh sb="0" eb="2">
      <t>ユニュウ</t>
    </rPh>
    <phoneticPr fontId="2"/>
  </si>
  <si>
    <t>国産一般炭</t>
    <rPh sb="0" eb="2">
      <t>コクサン</t>
    </rPh>
    <phoneticPr fontId="2"/>
  </si>
  <si>
    <t>輸入一般炭</t>
    <rPh sb="0" eb="2">
      <t>ユニュウ</t>
    </rPh>
    <rPh sb="2" eb="4">
      <t>イッパン</t>
    </rPh>
    <rPh sb="4" eb="5">
      <t>スミ</t>
    </rPh>
    <phoneticPr fontId="2"/>
  </si>
  <si>
    <t>輸入無煙炭</t>
    <rPh sb="0" eb="2">
      <t>ユニュウ</t>
    </rPh>
    <phoneticPr fontId="2"/>
  </si>
  <si>
    <t>コークス</t>
  </si>
  <si>
    <t>原油</t>
  </si>
  <si>
    <t>ガソリン</t>
  </si>
  <si>
    <t>ナフサ</t>
  </si>
  <si>
    <t>ジェット燃料</t>
  </si>
  <si>
    <t>灯油</t>
  </si>
  <si>
    <t>軽油</t>
  </si>
  <si>
    <t>A重油</t>
  </si>
  <si>
    <t>B重油</t>
  </si>
  <si>
    <t>C重油</t>
  </si>
  <si>
    <t>潤滑油</t>
    <rPh sb="0" eb="3">
      <t>ジュンカツユ</t>
    </rPh>
    <phoneticPr fontId="2"/>
  </si>
  <si>
    <t>オイルコークス</t>
  </si>
  <si>
    <t>LPG</t>
  </si>
  <si>
    <t>天然ガス</t>
  </si>
  <si>
    <t>LNG</t>
  </si>
  <si>
    <t>都市ガス</t>
  </si>
  <si>
    <t>コールタール</t>
  </si>
  <si>
    <t>アスファルト</t>
  </si>
  <si>
    <t>NGL・コンデンセート</t>
  </si>
  <si>
    <t>製油所ガス</t>
    <rPh sb="0" eb="3">
      <t>セイユジョ</t>
    </rPh>
    <phoneticPr fontId="2"/>
  </si>
  <si>
    <t>コークス炉ガス</t>
  </si>
  <si>
    <t>高炉ガス</t>
  </si>
  <si>
    <t>転炉ガス</t>
  </si>
  <si>
    <t>産業用蒸気</t>
  </si>
  <si>
    <t>温水</t>
  </si>
  <si>
    <t>冷水</t>
  </si>
  <si>
    <t>蒸気（産業用以外）</t>
  </si>
  <si>
    <t>所内消費電力</t>
    <rPh sb="0" eb="2">
      <t>ショナイ</t>
    </rPh>
    <rPh sb="2" eb="4">
      <t>ショウヒ</t>
    </rPh>
    <rPh sb="4" eb="6">
      <t>デンリョク</t>
    </rPh>
    <phoneticPr fontId="2"/>
  </si>
  <si>
    <t>外部供給電力</t>
    <rPh sb="0" eb="2">
      <t>ガイブ</t>
    </rPh>
    <rPh sb="2" eb="4">
      <t>キョウキュウ</t>
    </rPh>
    <rPh sb="4" eb="6">
      <t>デンリョク</t>
    </rPh>
    <phoneticPr fontId="2"/>
  </si>
  <si>
    <t>所内消費熱</t>
    <rPh sb="0" eb="2">
      <t>ショナイ</t>
    </rPh>
    <rPh sb="2" eb="5">
      <t>ショウヒネツ</t>
    </rPh>
    <phoneticPr fontId="2"/>
  </si>
  <si>
    <t>外部供給熱</t>
    <rPh sb="0" eb="2">
      <t>ガイブ</t>
    </rPh>
    <rPh sb="2" eb="4">
      <t>キョウキュウ</t>
    </rPh>
    <rPh sb="4" eb="5">
      <t>ネツ</t>
    </rPh>
    <phoneticPr fontId="2"/>
  </si>
  <si>
    <t>①廃油</t>
    <rPh sb="1" eb="3">
      <t>ハイユ</t>
    </rPh>
    <phoneticPr fontId="2"/>
  </si>
  <si>
    <t>②廃合成繊維</t>
    <rPh sb="1" eb="2">
      <t>ハイ</t>
    </rPh>
    <rPh sb="2" eb="4">
      <t>ゴウセイ</t>
    </rPh>
    <rPh sb="4" eb="6">
      <t>センイ</t>
    </rPh>
    <phoneticPr fontId="2"/>
  </si>
  <si>
    <t>③廃ゴムタイヤ</t>
    <rPh sb="1" eb="2">
      <t>ハイ</t>
    </rPh>
    <phoneticPr fontId="2"/>
  </si>
  <si>
    <t>④　②③以外の廃プラスチック類（産業廃棄物）</t>
    <rPh sb="4" eb="6">
      <t>イガイ</t>
    </rPh>
    <rPh sb="7" eb="8">
      <t>ハイ</t>
    </rPh>
    <rPh sb="14" eb="15">
      <t>ルイ</t>
    </rPh>
    <rPh sb="16" eb="18">
      <t>サンギョウ</t>
    </rPh>
    <rPh sb="18" eb="21">
      <t>ハイキブツ</t>
    </rPh>
    <phoneticPr fontId="2"/>
  </si>
  <si>
    <t>⑤　②③④以外の廃プラスチック類（一般廃棄物）</t>
    <rPh sb="5" eb="7">
      <t>イガイ</t>
    </rPh>
    <rPh sb="8" eb="9">
      <t>ハイ</t>
    </rPh>
    <rPh sb="15" eb="16">
      <t>ルイ</t>
    </rPh>
    <rPh sb="17" eb="19">
      <t>イッパン</t>
    </rPh>
    <rPh sb="19" eb="22">
      <t>ハイキブツ</t>
    </rPh>
    <phoneticPr fontId="2"/>
  </si>
  <si>
    <t>廃油から製造される燃料油</t>
    <rPh sb="0" eb="1">
      <t>ハイ</t>
    </rPh>
    <rPh sb="1" eb="2">
      <t>ユ</t>
    </rPh>
    <rPh sb="4" eb="6">
      <t>セイゾウ</t>
    </rPh>
    <rPh sb="9" eb="11">
      <t>ネンリョウ</t>
    </rPh>
    <rPh sb="11" eb="12">
      <t>アブラ</t>
    </rPh>
    <phoneticPr fontId="2"/>
  </si>
  <si>
    <t>廃プラスチック類から製造される燃料油</t>
    <rPh sb="0" eb="1">
      <t>ハイ</t>
    </rPh>
    <rPh sb="7" eb="8">
      <t>ルイ</t>
    </rPh>
    <rPh sb="10" eb="12">
      <t>セイゾウ</t>
    </rPh>
    <rPh sb="15" eb="17">
      <t>ネンリョウ</t>
    </rPh>
    <rPh sb="17" eb="18">
      <t>ユ</t>
    </rPh>
    <phoneticPr fontId="2"/>
  </si>
  <si>
    <t>ごみ固形燃料（RPF）</t>
    <rPh sb="2" eb="4">
      <t>コケイ</t>
    </rPh>
    <rPh sb="4" eb="6">
      <t>ネンリョウ</t>
    </rPh>
    <phoneticPr fontId="2"/>
  </si>
  <si>
    <t>ごみ固形燃料（RDF）</t>
    <rPh sb="2" eb="4">
      <t>コケイ</t>
    </rPh>
    <rPh sb="4" eb="6">
      <t>ネンリョウ</t>
    </rPh>
    <phoneticPr fontId="2"/>
  </si>
  <si>
    <t>セメントの製造</t>
    <rPh sb="5" eb="7">
      <t>セイゾウ</t>
    </rPh>
    <phoneticPr fontId="2"/>
  </si>
  <si>
    <t>ソーダ灰の製造</t>
  </si>
  <si>
    <t>ソーダ灰の使用</t>
  </si>
  <si>
    <t>エチレンの製造</t>
  </si>
  <si>
    <t>カルシウムカーバイドを原料としたアセチレンの使用（燃焼）</t>
    <rPh sb="11" eb="13">
      <t>ゲンリョウ</t>
    </rPh>
    <phoneticPr fontId="2"/>
  </si>
  <si>
    <t>電気炉を使用した粗鋼の製造</t>
  </si>
  <si>
    <t>その他（要：備考欄への詳細記載）</t>
  </si>
  <si>
    <t>活動種別</t>
    <rPh sb="0" eb="2">
      <t>カツドウ</t>
    </rPh>
    <rPh sb="2" eb="4">
      <t>シュベツ</t>
    </rPh>
    <phoneticPr fontId="2"/>
  </si>
  <si>
    <t>Tier 1</t>
  </si>
  <si>
    <t>Tier 2</t>
  </si>
  <si>
    <t>Tier 3</t>
  </si>
  <si>
    <t>Tier 4</t>
  </si>
  <si>
    <t>A-1</t>
    <phoneticPr fontId="3"/>
  </si>
  <si>
    <t>A-2</t>
    <phoneticPr fontId="3"/>
  </si>
  <si>
    <t>B</t>
    <phoneticPr fontId="3"/>
  </si>
  <si>
    <t>5)</t>
  </si>
  <si>
    <t>4)</t>
  </si>
  <si>
    <t>3)</t>
  </si>
  <si>
    <t>2)</t>
  </si>
  <si>
    <t>1)</t>
  </si>
  <si>
    <t>実施ルールに基づきCO2排出量を算定・検証し、自社のCO2排出量に含める活動に該当する場合には「○」、該当しない場合には「×」を選択してください。</t>
    <phoneticPr fontId="2"/>
  </si>
  <si>
    <t>年度の途中で設備の統廃合による使用中止、新設による 使用開始等の変更があった場合には、「○（変更有）」を選択してください。</t>
    <phoneticPr fontId="2"/>
  </si>
  <si>
    <t>自らが外部に電気・熱を供給している排出源に該当する場合には「○」を選択してください。</t>
    <phoneticPr fontId="2"/>
  </si>
  <si>
    <t>同種、かつ、同一のモニタリングポイントを共有する複数の排出源は、排出源NO.を一つにまとめて記載することができます。</t>
    <phoneticPr fontId="2"/>
  </si>
  <si>
    <t>量</t>
    <rPh sb="0" eb="1">
      <t>リョウ</t>
    </rPh>
    <phoneticPr fontId="4"/>
  </si>
  <si>
    <t>単位</t>
    <rPh sb="0" eb="2">
      <t>タンイ</t>
    </rPh>
    <phoneticPr fontId="4"/>
  </si>
  <si>
    <t>CO2排出係数</t>
    <rPh sb="3" eb="5">
      <t>ハイシュツ</t>
    </rPh>
    <rPh sb="5" eb="7">
      <t>ケイスウ</t>
    </rPh>
    <phoneticPr fontId="4"/>
  </si>
  <si>
    <t>４月</t>
    <rPh sb="1" eb="2">
      <t>ガツ</t>
    </rPh>
    <phoneticPr fontId="4"/>
  </si>
  <si>
    <t>５月</t>
    <rPh sb="1" eb="2">
      <t>ガツ</t>
    </rPh>
    <phoneticPr fontId="4"/>
  </si>
  <si>
    <t>６月</t>
    <rPh sb="1" eb="2">
      <t>ガツ</t>
    </rPh>
    <phoneticPr fontId="4"/>
  </si>
  <si>
    <t>７月</t>
    <rPh sb="1" eb="2">
      <t>ガツ</t>
    </rPh>
    <phoneticPr fontId="4"/>
  </si>
  <si>
    <t>８月</t>
    <rPh sb="1" eb="2">
      <t>ガツ</t>
    </rPh>
    <phoneticPr fontId="4"/>
  </si>
  <si>
    <t>９月</t>
    <rPh sb="1" eb="2">
      <t>ガツ</t>
    </rPh>
    <phoneticPr fontId="4"/>
  </si>
  <si>
    <t>１０月</t>
    <rPh sb="2" eb="3">
      <t>ガツ</t>
    </rPh>
    <phoneticPr fontId="4"/>
  </si>
  <si>
    <t>１１月</t>
    <rPh sb="2" eb="3">
      <t>ガツ</t>
    </rPh>
    <phoneticPr fontId="4"/>
  </si>
  <si>
    <t>１２月</t>
    <rPh sb="2" eb="3">
      <t>ガツ</t>
    </rPh>
    <phoneticPr fontId="4"/>
  </si>
  <si>
    <t>１月</t>
    <rPh sb="1" eb="2">
      <t>ガツ</t>
    </rPh>
    <phoneticPr fontId="4"/>
  </si>
  <si>
    <t>２月</t>
    <rPh sb="1" eb="2">
      <t>ガツ</t>
    </rPh>
    <phoneticPr fontId="4"/>
  </si>
  <si>
    <t>３月</t>
    <rPh sb="1" eb="2">
      <t>ガツ</t>
    </rPh>
    <phoneticPr fontId="4"/>
  </si>
  <si>
    <t>t</t>
  </si>
  <si>
    <t>GJ</t>
  </si>
  <si>
    <t>kl</t>
  </si>
  <si>
    <t>kWh</t>
  </si>
  <si>
    <t>単位</t>
    <rPh sb="0" eb="2">
      <t>タンイ</t>
    </rPh>
    <phoneticPr fontId="2"/>
  </si>
  <si>
    <t>計算式振り分け用</t>
    <rPh sb="0" eb="3">
      <t>ケイサンシキ</t>
    </rPh>
    <rPh sb="3" eb="4">
      <t>フ</t>
    </rPh>
    <rPh sb="5" eb="6">
      <t>ワ</t>
    </rPh>
    <rPh sb="7" eb="8">
      <t>ヨウ</t>
    </rPh>
    <phoneticPr fontId="2"/>
  </si>
  <si>
    <t>千Nm3</t>
    <phoneticPr fontId="2"/>
  </si>
  <si>
    <t>kWh</t>
    <phoneticPr fontId="2"/>
  </si>
  <si>
    <t>t</t>
    <phoneticPr fontId="2"/>
  </si>
  <si>
    <t>単位発熱量の単位</t>
    <rPh sb="0" eb="2">
      <t>タンイ</t>
    </rPh>
    <rPh sb="2" eb="4">
      <t>ハツネツ</t>
    </rPh>
    <rPh sb="4" eb="5">
      <t>リョウ</t>
    </rPh>
    <rPh sb="6" eb="8">
      <t>タンイ</t>
    </rPh>
    <phoneticPr fontId="2"/>
  </si>
  <si>
    <t>GJ</t>
    <phoneticPr fontId="2"/>
  </si>
  <si>
    <t>CO2排出係数の単位</t>
    <rPh sb="3" eb="5">
      <t>ハイシュツ</t>
    </rPh>
    <rPh sb="5" eb="7">
      <t>ケイスウ</t>
    </rPh>
    <rPh sb="8" eb="10">
      <t>タンイ</t>
    </rPh>
    <phoneticPr fontId="2"/>
  </si>
  <si>
    <t>t-CO2/GJ</t>
    <phoneticPr fontId="2"/>
  </si>
  <si>
    <t>---</t>
    <phoneticPr fontId="2"/>
  </si>
  <si>
    <t>kl</t>
    <phoneticPr fontId="2"/>
  </si>
  <si>
    <t>t-CO2/t</t>
    <phoneticPr fontId="2"/>
  </si>
  <si>
    <t>t-CO2/kl</t>
    <phoneticPr fontId="2"/>
  </si>
  <si>
    <t>アンモニアの製造（原料：石炭）</t>
    <rPh sb="9" eb="11">
      <t>ゲンリョウ</t>
    </rPh>
    <rPh sb="12" eb="14">
      <t>セキタン</t>
    </rPh>
    <phoneticPr fontId="2"/>
  </si>
  <si>
    <t>アンモニアの製造（原料：ナフサ）</t>
    <rPh sb="9" eb="11">
      <t>ゲンリョウ</t>
    </rPh>
    <phoneticPr fontId="2"/>
  </si>
  <si>
    <t>アンモニアの製造（原料：オイルコークス）</t>
    <rPh sb="9" eb="11">
      <t>ゲンリョウ</t>
    </rPh>
    <phoneticPr fontId="2"/>
  </si>
  <si>
    <t>アンモニアの製造（原料：LPG）</t>
    <rPh sb="9" eb="11">
      <t>ゲンリョウ</t>
    </rPh>
    <phoneticPr fontId="2"/>
  </si>
  <si>
    <t>アンモニアの製造（原料：LNG）</t>
    <rPh sb="9" eb="11">
      <t>ゲンリョウ</t>
    </rPh>
    <phoneticPr fontId="2"/>
  </si>
  <si>
    <t>アンモニアの製造（原料：天然ガス(LNG除く)）</t>
    <rPh sb="9" eb="11">
      <t>ゲンリョウ</t>
    </rPh>
    <rPh sb="12" eb="14">
      <t>テンネン</t>
    </rPh>
    <rPh sb="20" eb="21">
      <t>ノゾ</t>
    </rPh>
    <phoneticPr fontId="2"/>
  </si>
  <si>
    <t>アンモニアの製造（原料：コークス炉ガス）</t>
    <rPh sb="9" eb="11">
      <t>ゲンリョウ</t>
    </rPh>
    <rPh sb="16" eb="17">
      <t>ロ</t>
    </rPh>
    <phoneticPr fontId="2"/>
  </si>
  <si>
    <t>アンモニアの製造（原料：石油系炭化水素ガス）</t>
    <rPh sb="9" eb="11">
      <t>ゲンリョウ</t>
    </rPh>
    <rPh sb="12" eb="15">
      <t>セキユケイ</t>
    </rPh>
    <rPh sb="15" eb="17">
      <t>タンカ</t>
    </rPh>
    <rPh sb="17" eb="19">
      <t>スイソ</t>
    </rPh>
    <phoneticPr fontId="2"/>
  </si>
  <si>
    <t>t-CO2/千Nm3</t>
    <phoneticPr fontId="2"/>
  </si>
  <si>
    <t>シリコンカーバイドの製造</t>
    <phoneticPr fontId="2"/>
  </si>
  <si>
    <t>t-CO2/kWh</t>
    <phoneticPr fontId="2"/>
  </si>
  <si>
    <t>GJ/t</t>
    <phoneticPr fontId="2"/>
  </si>
  <si>
    <t>GJ/kl</t>
    <phoneticPr fontId="2"/>
  </si>
  <si>
    <t>GJ/千Nm3</t>
    <phoneticPr fontId="2"/>
  </si>
  <si>
    <t>係数</t>
    <rPh sb="0" eb="2">
      <t>ケイスウ</t>
    </rPh>
    <phoneticPr fontId="2"/>
  </si>
  <si>
    <t>備考</t>
    <rPh sb="0" eb="2">
      <t>ビコウ</t>
    </rPh>
    <phoneticPr fontId="2"/>
  </si>
  <si>
    <t>活動単位</t>
    <rPh sb="0" eb="2">
      <t>カツドウ</t>
    </rPh>
    <rPh sb="2" eb="4">
      <t>タンイ</t>
    </rPh>
    <phoneticPr fontId="2"/>
  </si>
  <si>
    <t>活動量の種別</t>
    <rPh sb="0" eb="2">
      <t>カツドウ</t>
    </rPh>
    <rPh sb="2" eb="3">
      <t>リョウ</t>
    </rPh>
    <rPh sb="4" eb="6">
      <t>シュベツ</t>
    </rPh>
    <phoneticPr fontId="2"/>
  </si>
  <si>
    <t>使用量</t>
    <rPh sb="0" eb="2">
      <t>シヨウ</t>
    </rPh>
    <rPh sb="2" eb="3">
      <t>リョウ</t>
    </rPh>
    <phoneticPr fontId="2"/>
  </si>
  <si>
    <t>消費量</t>
    <rPh sb="0" eb="3">
      <t>ショウヒリョウ</t>
    </rPh>
    <phoneticPr fontId="2"/>
  </si>
  <si>
    <t>供給量</t>
    <rPh sb="0" eb="2">
      <t>キョウキュウ</t>
    </rPh>
    <rPh sb="2" eb="3">
      <t>リョウ</t>
    </rPh>
    <phoneticPr fontId="2"/>
  </si>
  <si>
    <t>焼却・使用量</t>
    <rPh sb="0" eb="2">
      <t>ショウキャク</t>
    </rPh>
    <rPh sb="3" eb="5">
      <t>シヨウ</t>
    </rPh>
    <rPh sb="5" eb="6">
      <t>リョウ</t>
    </rPh>
    <phoneticPr fontId="2"/>
  </si>
  <si>
    <t>製造量</t>
    <rPh sb="0" eb="2">
      <t>セイゾウ</t>
    </rPh>
    <rPh sb="2" eb="3">
      <t>リョウ</t>
    </rPh>
    <phoneticPr fontId="2"/>
  </si>
  <si>
    <t>クリンカー製造量</t>
    <rPh sb="5" eb="7">
      <t>セイゾウ</t>
    </rPh>
    <rPh sb="7" eb="8">
      <t>リョウ</t>
    </rPh>
    <phoneticPr fontId="2"/>
  </si>
  <si>
    <t>原料使用量</t>
    <rPh sb="0" eb="2">
      <t>ゲンリョウ</t>
    </rPh>
    <rPh sb="2" eb="4">
      <t>シヨウ</t>
    </rPh>
    <rPh sb="4" eb="5">
      <t>リョウ</t>
    </rPh>
    <phoneticPr fontId="2"/>
  </si>
  <si>
    <t>追加投入量</t>
    <rPh sb="0" eb="2">
      <t>ツイカ</t>
    </rPh>
    <rPh sb="2" eb="4">
      <t>トウニュウ</t>
    </rPh>
    <rPh sb="4" eb="5">
      <t>リョウ</t>
    </rPh>
    <phoneticPr fontId="2"/>
  </si>
  <si>
    <t>石油コークス使用量</t>
    <rPh sb="0" eb="2">
      <t>セキユ</t>
    </rPh>
    <rPh sb="6" eb="8">
      <t>シヨウ</t>
    </rPh>
    <rPh sb="8" eb="9">
      <t>リョウ</t>
    </rPh>
    <phoneticPr fontId="2"/>
  </si>
  <si>
    <t>カルシウムカーバイドの製造（石灰石起源）</t>
    <phoneticPr fontId="2"/>
  </si>
  <si>
    <t>カルシウムカーバイドの製造（還元剤起源）</t>
    <phoneticPr fontId="2"/>
  </si>
  <si>
    <t>生石灰の製造（原料：石灰石）</t>
    <rPh sb="7" eb="9">
      <t>ゲンリョウ</t>
    </rPh>
    <rPh sb="10" eb="12">
      <t>セッカイ</t>
    </rPh>
    <rPh sb="12" eb="13">
      <t>イシ</t>
    </rPh>
    <phoneticPr fontId="2"/>
  </si>
  <si>
    <t>生石灰の製造（原料：ドロマイト）</t>
    <rPh sb="7" eb="9">
      <t>ゲンリョウ</t>
    </rPh>
    <phoneticPr fontId="2"/>
  </si>
  <si>
    <t>石灰石（タンカル）の使用</t>
    <rPh sb="0" eb="3">
      <t>セッカイセキ</t>
    </rPh>
    <rPh sb="10" eb="12">
      <t>シヨウ</t>
    </rPh>
    <phoneticPr fontId="2"/>
  </si>
  <si>
    <t>ドロマイトの使用</t>
    <rPh sb="6" eb="8">
      <t>シヨウ</t>
    </rPh>
    <phoneticPr fontId="2"/>
  </si>
  <si>
    <t>ガイドライン</t>
    <phoneticPr fontId="2"/>
  </si>
  <si>
    <t>項目</t>
    <rPh sb="0" eb="2">
      <t>コウモク</t>
    </rPh>
    <phoneticPr fontId="2"/>
  </si>
  <si>
    <t>ページ</t>
    <phoneticPr fontId="2"/>
  </si>
  <si>
    <t>II-21</t>
    <phoneticPr fontId="2"/>
  </si>
  <si>
    <t>II-15</t>
    <phoneticPr fontId="2"/>
  </si>
  <si>
    <t>II-17</t>
    <phoneticPr fontId="2"/>
  </si>
  <si>
    <t>II-18</t>
    <phoneticPr fontId="2"/>
  </si>
  <si>
    <t>II-27</t>
    <phoneticPr fontId="2"/>
  </si>
  <si>
    <t>II-28</t>
    <phoneticPr fontId="2"/>
  </si>
  <si>
    <t>II-30</t>
    <phoneticPr fontId="2"/>
  </si>
  <si>
    <t>II-32</t>
    <phoneticPr fontId="2"/>
  </si>
  <si>
    <t>II-35</t>
    <phoneticPr fontId="2"/>
  </si>
  <si>
    <t>II-37</t>
    <phoneticPr fontId="2"/>
  </si>
  <si>
    <t>II-39</t>
    <phoneticPr fontId="2"/>
  </si>
  <si>
    <t>II-42</t>
    <phoneticPr fontId="2"/>
  </si>
  <si>
    <t>II-44</t>
    <phoneticPr fontId="2"/>
  </si>
  <si>
    <t>II-46</t>
    <phoneticPr fontId="2"/>
  </si>
  <si>
    <t>II-47</t>
    <phoneticPr fontId="2"/>
  </si>
  <si>
    <t>3.10</t>
    <phoneticPr fontId="2"/>
  </si>
  <si>
    <t>3.11</t>
    <phoneticPr fontId="2"/>
  </si>
  <si>
    <t>II-49</t>
    <phoneticPr fontId="2"/>
  </si>
  <si>
    <t>ドライアイス／液化炭酸ガス／噴霧器の使用</t>
    <rPh sb="14" eb="17">
      <t>フンムキ</t>
    </rPh>
    <phoneticPr fontId="2"/>
  </si>
  <si>
    <t>3.12</t>
    <phoneticPr fontId="2"/>
  </si>
  <si>
    <t>II-50</t>
    <phoneticPr fontId="2"/>
  </si>
  <si>
    <t>把握対象</t>
    <rPh sb="0" eb="2">
      <t>ハアク</t>
    </rPh>
    <rPh sb="2" eb="4">
      <t>タイショウ</t>
    </rPh>
    <phoneticPr fontId="2"/>
  </si>
  <si>
    <t>活動量</t>
    <rPh sb="0" eb="2">
      <t>カツドウ</t>
    </rPh>
    <rPh sb="2" eb="3">
      <t>リョウ</t>
    </rPh>
    <phoneticPr fontId="2"/>
  </si>
  <si>
    <t>製品中への注入量</t>
    <rPh sb="0" eb="3">
      <t>セイヒンチュウ</t>
    </rPh>
    <rPh sb="5" eb="7">
      <t>チュウニュウ</t>
    </rPh>
    <rPh sb="7" eb="8">
      <t>リョウ</t>
    </rPh>
    <phoneticPr fontId="2"/>
  </si>
  <si>
    <t>モニタリング
ポイント
No.</t>
    <phoneticPr fontId="4"/>
  </si>
  <si>
    <t>年度開始
時点の
在庫量</t>
    <rPh sb="0" eb="2">
      <t>ネンド</t>
    </rPh>
    <rPh sb="2" eb="4">
      <t>カイシ</t>
    </rPh>
    <rPh sb="5" eb="7">
      <t>ジテン</t>
    </rPh>
    <rPh sb="9" eb="11">
      <t>ザイコ</t>
    </rPh>
    <rPh sb="11" eb="12">
      <t>リョウ</t>
    </rPh>
    <phoneticPr fontId="2"/>
  </si>
  <si>
    <t>年度終了
時点の
在庫量</t>
    <rPh sb="0" eb="2">
      <t>ネンド</t>
    </rPh>
    <rPh sb="2" eb="4">
      <t>シュウリョウ</t>
    </rPh>
    <rPh sb="5" eb="7">
      <t>ジテン</t>
    </rPh>
    <rPh sb="9" eb="11">
      <t>ザイコ</t>
    </rPh>
    <rPh sb="11" eb="12">
      <t>リョウ</t>
    </rPh>
    <phoneticPr fontId="2"/>
  </si>
  <si>
    <t>CO2排出量の合計</t>
    <rPh sb="3" eb="5">
      <t>ハイシュツ</t>
    </rPh>
    <rPh sb="5" eb="6">
      <t>リョウ</t>
    </rPh>
    <rPh sb="7" eb="9">
      <t>ゴウケイ</t>
    </rPh>
    <phoneticPr fontId="2"/>
  </si>
  <si>
    <t>活動種別が「その他」の場合には、指定されている行を使用し、活動量単位や係数等の必要な情報を入力してください。</t>
    <rPh sb="0" eb="2">
      <t>カツドウ</t>
    </rPh>
    <rPh sb="2" eb="4">
      <t>シュベツ</t>
    </rPh>
    <rPh sb="8" eb="9">
      <t>タ</t>
    </rPh>
    <rPh sb="11" eb="13">
      <t>バアイ</t>
    </rPh>
    <rPh sb="16" eb="18">
      <t>シテイ</t>
    </rPh>
    <rPh sb="23" eb="24">
      <t>ギョウ</t>
    </rPh>
    <rPh sb="25" eb="27">
      <t>シヨウ</t>
    </rPh>
    <rPh sb="29" eb="32">
      <t>カツドウリョウ</t>
    </rPh>
    <rPh sb="32" eb="34">
      <t>タンイ</t>
    </rPh>
    <rPh sb="35" eb="37">
      <t>ケイスウ</t>
    </rPh>
    <rPh sb="37" eb="38">
      <t>トウ</t>
    </rPh>
    <rPh sb="39" eb="41">
      <t>ヒツヨウ</t>
    </rPh>
    <rPh sb="42" eb="44">
      <t>ジョウホウ</t>
    </rPh>
    <rPh sb="45" eb="47">
      <t>ニュウリョク</t>
    </rPh>
    <phoneticPr fontId="2"/>
  </si>
  <si>
    <t>GJ換算量</t>
    <rPh sb="2" eb="4">
      <t>カンザン</t>
    </rPh>
    <rPh sb="4" eb="5">
      <t>リョウ</t>
    </rPh>
    <phoneticPr fontId="2"/>
  </si>
  <si>
    <t>算定年度</t>
    <rPh sb="0" eb="2">
      <t>サンテイ</t>
    </rPh>
    <rPh sb="2" eb="4">
      <t>ネンド</t>
    </rPh>
    <phoneticPr fontId="4"/>
  </si>
  <si>
    <t>セル色の表示／非表示</t>
    <rPh sb="2" eb="3">
      <t>ショク</t>
    </rPh>
    <rPh sb="4" eb="6">
      <t>ヒョウジ</t>
    </rPh>
    <rPh sb="7" eb="10">
      <t>ヒヒョウジ</t>
    </rPh>
    <phoneticPr fontId="2"/>
  </si>
  <si>
    <t>提出年月日（yy/mm/nn）</t>
    <rPh sb="0" eb="2">
      <t>テイシュツ</t>
    </rPh>
    <rPh sb="2" eb="5">
      <t>ネンガッピ</t>
    </rPh>
    <phoneticPr fontId="4"/>
  </si>
  <si>
    <t>欄が足りない場合には、空欄行全体を選択（行番号をクリック）し、コピーした後、「コピーしたセルの挿入」により行を追加（表内に挿入）してください。</t>
    <rPh sb="11" eb="13">
      <t>クウラン</t>
    </rPh>
    <rPh sb="14" eb="16">
      <t>ゼンタイ</t>
    </rPh>
    <rPh sb="17" eb="19">
      <t>センタク</t>
    </rPh>
    <rPh sb="20" eb="23">
      <t>ギョウバンゴウ</t>
    </rPh>
    <rPh sb="55" eb="57">
      <t>ツイカ</t>
    </rPh>
    <rPh sb="58" eb="60">
      <t>ヒョウナイ</t>
    </rPh>
    <rPh sb="61" eb="63">
      <t>ソウニュウ</t>
    </rPh>
    <phoneticPr fontId="2"/>
  </si>
  <si>
    <t>←6-1.～6-3.、7-1.～7-3.で使用しない場合は、把握対象、単位は不要。</t>
    <rPh sb="21" eb="23">
      <t>シヨウ</t>
    </rPh>
    <rPh sb="26" eb="28">
      <t>バアイ</t>
    </rPh>
    <rPh sb="30" eb="32">
      <t>ハアク</t>
    </rPh>
    <rPh sb="32" eb="34">
      <t>タイショウ</t>
    </rPh>
    <rPh sb="35" eb="37">
      <t>タンイ</t>
    </rPh>
    <rPh sb="38" eb="40">
      <t>フヨウ</t>
    </rPh>
    <phoneticPr fontId="2"/>
  </si>
  <si>
    <t>←6-1.～6-3.、7-1.～7-4.で使用しない場合は、把握対象、単位は不要。</t>
    <rPh sb="21" eb="23">
      <t>シヨウ</t>
    </rPh>
    <rPh sb="26" eb="28">
      <t>バアイ</t>
    </rPh>
    <rPh sb="30" eb="32">
      <t>ハアク</t>
    </rPh>
    <rPh sb="32" eb="34">
      <t>タイショウ</t>
    </rPh>
    <rPh sb="35" eb="37">
      <t>タンイ</t>
    </rPh>
    <rPh sb="38" eb="40">
      <t>フヨウ</t>
    </rPh>
    <phoneticPr fontId="2"/>
  </si>
  <si>
    <t>←6-1.～6-3.、7-1.～7-5.で使用しない場合は、把握対象、単位は不要。</t>
    <rPh sb="21" eb="23">
      <t>シヨウ</t>
    </rPh>
    <rPh sb="26" eb="28">
      <t>バアイ</t>
    </rPh>
    <rPh sb="30" eb="32">
      <t>ハアク</t>
    </rPh>
    <rPh sb="32" eb="34">
      <t>タイショウ</t>
    </rPh>
    <rPh sb="35" eb="37">
      <t>タンイ</t>
    </rPh>
    <rPh sb="38" eb="40">
      <t>フヨウ</t>
    </rPh>
    <phoneticPr fontId="2"/>
  </si>
  <si>
    <t>←6-1.～6-3.、7-1.～7-6.で使用しない場合は、把握対象、単位は不要。</t>
    <rPh sb="21" eb="23">
      <t>シヨウ</t>
    </rPh>
    <rPh sb="26" eb="28">
      <t>バアイ</t>
    </rPh>
    <rPh sb="30" eb="32">
      <t>ハアク</t>
    </rPh>
    <rPh sb="32" eb="34">
      <t>タイショウ</t>
    </rPh>
    <rPh sb="35" eb="37">
      <t>タンイ</t>
    </rPh>
    <rPh sb="38" eb="40">
      <t>フヨウ</t>
    </rPh>
    <phoneticPr fontId="2"/>
  </si>
  <si>
    <t>←「計算式の振り分け」は、6-1.～6-3.、7-1.～7-3.の各シートにおける係数の入力状況に基づき、各シートのA列にて判断。</t>
    <rPh sb="2" eb="5">
      <t>ケイサンシキ</t>
    </rPh>
    <rPh sb="6" eb="7">
      <t>フ</t>
    </rPh>
    <rPh sb="8" eb="9">
      <t>ワ</t>
    </rPh>
    <rPh sb="33" eb="34">
      <t>カク</t>
    </rPh>
    <rPh sb="41" eb="43">
      <t>ケイスウ</t>
    </rPh>
    <rPh sb="44" eb="46">
      <t>ニュウリョク</t>
    </rPh>
    <rPh sb="46" eb="48">
      <t>ジョウキョウ</t>
    </rPh>
    <rPh sb="49" eb="50">
      <t>モト</t>
    </rPh>
    <rPh sb="53" eb="54">
      <t>カク</t>
    </rPh>
    <rPh sb="59" eb="60">
      <t>レツ</t>
    </rPh>
    <rPh sb="62" eb="64">
      <t>ハンダン</t>
    </rPh>
    <phoneticPr fontId="2"/>
  </si>
  <si>
    <t>GJ換算対象（エネ起＝対象／非エネ起＝非対象）</t>
    <rPh sb="2" eb="4">
      <t>カンサン</t>
    </rPh>
    <rPh sb="4" eb="6">
      <t>タイショウ</t>
    </rPh>
    <rPh sb="9" eb="10">
      <t>キ</t>
    </rPh>
    <rPh sb="11" eb="13">
      <t>タイショウ</t>
    </rPh>
    <rPh sb="14" eb="15">
      <t>ヒ</t>
    </rPh>
    <rPh sb="17" eb="18">
      <t>キ</t>
    </rPh>
    <rPh sb="19" eb="20">
      <t>ヒ</t>
    </rPh>
    <rPh sb="20" eb="22">
      <t>タイショウ</t>
    </rPh>
    <phoneticPr fontId="2"/>
  </si>
  <si>
    <t>対象</t>
    <rPh sb="0" eb="2">
      <t>タイショウ</t>
    </rPh>
    <phoneticPr fontId="2"/>
  </si>
  <si>
    <t>GJ換算</t>
    <rPh sb="2" eb="4">
      <t>カンサン</t>
    </rPh>
    <phoneticPr fontId="2"/>
  </si>
  <si>
    <t>対象</t>
    <phoneticPr fontId="2"/>
  </si>
  <si>
    <t>---</t>
  </si>
  <si>
    <t>※活動種別は細分化済みの状態</t>
    <rPh sb="1" eb="3">
      <t>カツドウ</t>
    </rPh>
    <rPh sb="3" eb="5">
      <t>シュベツ</t>
    </rPh>
    <rPh sb="6" eb="9">
      <t>サイブンカ</t>
    </rPh>
    <rPh sb="9" eb="10">
      <t>ズ</t>
    </rPh>
    <rPh sb="12" eb="14">
      <t>ジョウタイ</t>
    </rPh>
    <phoneticPr fontId="2"/>
  </si>
  <si>
    <t>エネルギー起源
CO2排出量の合計(a)</t>
    <rPh sb="5" eb="7">
      <t>キゲン</t>
    </rPh>
    <rPh sb="11" eb="13">
      <t>ハイシュツ</t>
    </rPh>
    <rPh sb="13" eb="14">
      <t>リョウ</t>
    </rPh>
    <rPh sb="15" eb="17">
      <t>ゴウケイ</t>
    </rPh>
    <phoneticPr fontId="2"/>
  </si>
  <si>
    <t>GJ換算量の合計(b)</t>
    <rPh sb="2" eb="4">
      <t>カンサン</t>
    </rPh>
    <rPh sb="4" eb="5">
      <t>リョウ</t>
    </rPh>
    <rPh sb="6" eb="8">
      <t>ゴウケイ</t>
    </rPh>
    <phoneticPr fontId="2"/>
  </si>
  <si>
    <t>生産数量等（数値）</t>
    <phoneticPr fontId="2"/>
  </si>
  <si>
    <t>備考（例：生産量、営業時間等）</t>
    <phoneticPr fontId="2"/>
  </si>
  <si>
    <t>記入上の注意</t>
    <rPh sb="0" eb="2">
      <t>キニュウ</t>
    </rPh>
    <rPh sb="2" eb="3">
      <t>ジョウ</t>
    </rPh>
    <rPh sb="4" eb="6">
      <t>チュウイ</t>
    </rPh>
    <phoneticPr fontId="4"/>
  </si>
  <si>
    <t>セルの網掛けは以下のように区別されています。</t>
    <rPh sb="3" eb="5">
      <t>アミカ</t>
    </rPh>
    <rPh sb="7" eb="9">
      <t>イカ</t>
    </rPh>
    <rPh sb="13" eb="15">
      <t>クベツ</t>
    </rPh>
    <phoneticPr fontId="4"/>
  </si>
  <si>
    <t>直接入力する欄</t>
    <rPh sb="0" eb="2">
      <t>チョクセツ</t>
    </rPh>
    <rPh sb="2" eb="4">
      <t>ニュウリョク</t>
    </rPh>
    <rPh sb="6" eb="7">
      <t>ラン</t>
    </rPh>
    <phoneticPr fontId="4"/>
  </si>
  <si>
    <t>選択肢（プルダウン）から選択する欄</t>
    <rPh sb="0" eb="3">
      <t>センタクシ</t>
    </rPh>
    <rPh sb="12" eb="14">
      <t>センタク</t>
    </rPh>
    <rPh sb="16" eb="17">
      <t>ラン</t>
    </rPh>
    <phoneticPr fontId="4"/>
  </si>
  <si>
    <t>特別な断りがない限り、算定報告書提出日現在の情報を記載してください。</t>
    <phoneticPr fontId="4"/>
  </si>
  <si>
    <t>万が一不都合等ある場合、事務局までご連絡ください。</t>
    <rPh sb="0" eb="1">
      <t>マン</t>
    </rPh>
    <rPh sb="2" eb="3">
      <t>イチ</t>
    </rPh>
    <rPh sb="3" eb="6">
      <t>フツゴウ</t>
    </rPh>
    <rPh sb="6" eb="7">
      <t>トウ</t>
    </rPh>
    <rPh sb="9" eb="11">
      <t>バアイ</t>
    </rPh>
    <rPh sb="12" eb="15">
      <t>ジムキョク</t>
    </rPh>
    <rPh sb="18" eb="20">
      <t>レンラク</t>
    </rPh>
    <phoneticPr fontId="4"/>
  </si>
  <si>
    <t>なお、シートには保護をかけていますので、入力欄（黄色、黄緑色セル）のみ入力可能です。</t>
    <rPh sb="8" eb="10">
      <t>ホゴ</t>
    </rPh>
    <rPh sb="20" eb="22">
      <t>ニュウリョク</t>
    </rPh>
    <rPh sb="22" eb="23">
      <t>ラン</t>
    </rPh>
    <rPh sb="24" eb="26">
      <t>キイロ</t>
    </rPh>
    <rPh sb="27" eb="29">
      <t>キミドリ</t>
    </rPh>
    <rPh sb="29" eb="30">
      <t>イロ</t>
    </rPh>
    <rPh sb="35" eb="37">
      <t>ニュウリョク</t>
    </rPh>
    <rPh sb="37" eb="39">
      <t>カノウ</t>
    </rPh>
    <phoneticPr fontId="4"/>
  </si>
  <si>
    <t>産業分類</t>
    <rPh sb="0" eb="2">
      <t>サンギョウ</t>
    </rPh>
    <rPh sb="2" eb="4">
      <t>ブンルイ</t>
    </rPh>
    <phoneticPr fontId="2"/>
  </si>
  <si>
    <t>報告書種別</t>
    <rPh sb="0" eb="3">
      <t>ホウコクショ</t>
    </rPh>
    <rPh sb="3" eb="5">
      <t>シュベツ</t>
    </rPh>
    <phoneticPr fontId="4"/>
  </si>
  <si>
    <t>算定報告書</t>
    <rPh sb="0" eb="2">
      <t>サンテイ</t>
    </rPh>
    <rPh sb="2" eb="5">
      <t>ホウコクショ</t>
    </rPh>
    <phoneticPr fontId="4"/>
  </si>
  <si>
    <t>参加形態</t>
    <rPh sb="0" eb="2">
      <t>サンカ</t>
    </rPh>
    <rPh sb="2" eb="4">
      <t>ケイタイ</t>
    </rPh>
    <phoneticPr fontId="4"/>
  </si>
  <si>
    <t>チェックバージョン</t>
    <phoneticPr fontId="4"/>
  </si>
  <si>
    <t>基準年度排出量</t>
    <rPh sb="0" eb="2">
      <t>キジュン</t>
    </rPh>
    <rPh sb="2" eb="4">
      <t>ネンド</t>
    </rPh>
    <rPh sb="4" eb="6">
      <t>ハイシュツ</t>
    </rPh>
    <rPh sb="6" eb="7">
      <t>リョウ</t>
    </rPh>
    <phoneticPr fontId="4"/>
  </si>
  <si>
    <t>削減目標量</t>
    <rPh sb="0" eb="2">
      <t>サクゲン</t>
    </rPh>
    <rPh sb="2" eb="4">
      <t>モクヒョウ</t>
    </rPh>
    <rPh sb="4" eb="5">
      <t>リョウ</t>
    </rPh>
    <phoneticPr fontId="4"/>
  </si>
  <si>
    <t>削減目標年度実績排出量</t>
    <rPh sb="0" eb="2">
      <t>サクゲン</t>
    </rPh>
    <rPh sb="2" eb="4">
      <t>モクヒョウ</t>
    </rPh>
    <rPh sb="4" eb="6">
      <t>ネンド</t>
    </rPh>
    <rPh sb="6" eb="8">
      <t>ジッセキ</t>
    </rPh>
    <rPh sb="8" eb="10">
      <t>ハイシュツ</t>
    </rPh>
    <rPh sb="10" eb="11">
      <t>リョウ</t>
    </rPh>
    <phoneticPr fontId="4"/>
  </si>
  <si>
    <t>調整・自主削減年度実績排出量</t>
    <rPh sb="0" eb="2">
      <t>チョウセイ</t>
    </rPh>
    <rPh sb="3" eb="5">
      <t>ジシュ</t>
    </rPh>
    <rPh sb="5" eb="7">
      <t>サクゲン</t>
    </rPh>
    <rPh sb="7" eb="9">
      <t>ネンド</t>
    </rPh>
    <rPh sb="9" eb="11">
      <t>ジッセキ</t>
    </rPh>
    <rPh sb="11" eb="13">
      <t>ハイシュツ</t>
    </rPh>
    <rPh sb="13" eb="14">
      <t>リョウ</t>
    </rPh>
    <phoneticPr fontId="4"/>
  </si>
  <si>
    <t>A：少量排出源に該当するため、B：実施ルールで規定された算定対象活動に含まれないため、C：その他 (「C.」を選択した場合には、理由を備考欄に記載する)</t>
    <rPh sb="67" eb="69">
      <t>ビコウ</t>
    </rPh>
    <phoneticPr fontId="2"/>
  </si>
  <si>
    <t>外部供給：</t>
    <phoneticPr fontId="2"/>
  </si>
  <si>
    <t>排出源の種類（詳しくは、実施ルール「３．排出量の算定」を参照）：①～④のいずれかを選択してください。</t>
    <rPh sb="0" eb="3">
      <t>ハイシュツゲン</t>
    </rPh>
    <rPh sb="4" eb="6">
      <t>シュルイ</t>
    </rPh>
    <rPh sb="7" eb="8">
      <t>クワ</t>
    </rPh>
    <rPh sb="12" eb="14">
      <t>ジッシ</t>
    </rPh>
    <rPh sb="20" eb="23">
      <t>ハイシュツリョウ</t>
    </rPh>
    <rPh sb="24" eb="26">
      <t>サンテイ</t>
    </rPh>
    <rPh sb="28" eb="30">
      <t>サンショウ</t>
    </rPh>
    <rPh sb="41" eb="43">
      <t>センタク</t>
    </rPh>
    <phoneticPr fontId="2"/>
  </si>
  <si>
    <t>算定対象：以下のいずれかを選択してください。</t>
    <rPh sb="5" eb="7">
      <t>イカ</t>
    </rPh>
    <rPh sb="13" eb="15">
      <t>センタク</t>
    </rPh>
    <phoneticPr fontId="2"/>
  </si>
  <si>
    <t>算定の対象外とする理由：以下のいずれかを選択してください。</t>
    <rPh sb="0" eb="2">
      <t>サンテイ</t>
    </rPh>
    <rPh sb="12" eb="14">
      <t>イカ</t>
    </rPh>
    <rPh sb="20" eb="22">
      <t>センタク</t>
    </rPh>
    <phoneticPr fontId="2"/>
  </si>
  <si>
    <t>モニタリングポイント</t>
    <phoneticPr fontId="2"/>
  </si>
  <si>
    <t>モニタリングポイントNo.</t>
    <phoneticPr fontId="4"/>
  </si>
  <si>
    <t>排出係数</t>
    <rPh sb="0" eb="2">
      <t>ハイシュツ</t>
    </rPh>
    <rPh sb="2" eb="4">
      <t>ケイスウ</t>
    </rPh>
    <phoneticPr fontId="4"/>
  </si>
  <si>
    <t>データ
把握方法</t>
    <rPh sb="4" eb="6">
      <t>ハアク</t>
    </rPh>
    <rPh sb="6" eb="8">
      <t>ホウホウ</t>
    </rPh>
    <phoneticPr fontId="4"/>
  </si>
  <si>
    <t>自社管理計量器</t>
    <rPh sb="0" eb="2">
      <t>ジシャ</t>
    </rPh>
    <rPh sb="2" eb="4">
      <t>カンリ</t>
    </rPh>
    <rPh sb="4" eb="7">
      <t>ケイリョウキ</t>
    </rPh>
    <phoneticPr fontId="4"/>
  </si>
  <si>
    <t>自己
Tier</t>
    <rPh sb="0" eb="2">
      <t>ジコ</t>
    </rPh>
    <phoneticPr fontId="4"/>
  </si>
  <si>
    <t>単位
変更</t>
    <phoneticPr fontId="4"/>
  </si>
  <si>
    <t>種別</t>
    <rPh sb="0" eb="2">
      <t>シュベツ</t>
    </rPh>
    <phoneticPr fontId="4"/>
  </si>
  <si>
    <t>種類</t>
    <phoneticPr fontId="2"/>
  </si>
  <si>
    <t>精度</t>
    <rPh sb="0" eb="2">
      <t>セイド</t>
    </rPh>
    <phoneticPr fontId="4"/>
  </si>
  <si>
    <t>デフォルト値</t>
    <rPh sb="5" eb="6">
      <t>アタイ</t>
    </rPh>
    <phoneticPr fontId="3"/>
  </si>
  <si>
    <t>供給会社提供値等</t>
    <rPh sb="0" eb="2">
      <t>キョウキュウ</t>
    </rPh>
    <rPh sb="2" eb="4">
      <t>カイシャ</t>
    </rPh>
    <rPh sb="4" eb="6">
      <t>テイキョウ</t>
    </rPh>
    <rPh sb="6" eb="7">
      <t>アタイ</t>
    </rPh>
    <rPh sb="7" eb="8">
      <t>トウ</t>
    </rPh>
    <phoneticPr fontId="3"/>
  </si>
  <si>
    <t>実測値</t>
    <rPh sb="0" eb="2">
      <t>ジッソク</t>
    </rPh>
    <rPh sb="2" eb="3">
      <t>アタイ</t>
    </rPh>
    <phoneticPr fontId="3"/>
  </si>
  <si>
    <t>その他</t>
    <rPh sb="2" eb="3">
      <t>タ</t>
    </rPh>
    <phoneticPr fontId="3"/>
  </si>
  <si>
    <t>選択肢に該当するものがない場合は「その他」を選択し、備考欄に具体的に記載してください。</t>
    <phoneticPr fontId="2"/>
  </si>
  <si>
    <t>データ把握方法（詳しくはモニタリング報告ガイドライン第I部4.1参照）</t>
    <rPh sb="3" eb="5">
      <t>ハアク</t>
    </rPh>
    <rPh sb="5" eb="7">
      <t>ホウホウ</t>
    </rPh>
    <phoneticPr fontId="2"/>
  </si>
  <si>
    <t>自社管理計量器の種類及び精度</t>
    <rPh sb="8" eb="10">
      <t>シュルイ</t>
    </rPh>
    <rPh sb="10" eb="11">
      <t>オヨ</t>
    </rPh>
    <phoneticPr fontId="2"/>
  </si>
  <si>
    <t>データ把握方法が「B：実測」又は「その他」の場合に記入してください（モニタリング報告ガイドライン第I部4.3参照)。</t>
    <phoneticPr fontId="2"/>
  </si>
  <si>
    <t>精度の定義については、モニタリング報告ガイドライン第I部4.5参照してください。</t>
    <rPh sb="3" eb="5">
      <t>テイギ</t>
    </rPh>
    <phoneticPr fontId="2"/>
  </si>
  <si>
    <t>活動量の自己Tier</t>
    <phoneticPr fontId="2"/>
  </si>
  <si>
    <t>データ把握方法が「B：実測」の場合に記入してください（モニタリング報告ガイドライン第I部4.3参照）。</t>
    <rPh sb="18" eb="20">
      <t>キニュウ</t>
    </rPh>
    <phoneticPr fontId="2"/>
  </si>
  <si>
    <t>単位変更</t>
    <phoneticPr fontId="2"/>
  </si>
  <si>
    <t xml:space="preserve">都市ガスやLPGなどについて、標準状態への換算や、体積→重量換算等、伝票の値や実測値の単位変更の有無を示してください。 </t>
    <phoneticPr fontId="2"/>
  </si>
  <si>
    <t>「有」を選択した場合には、備考に換算係数の把握方法等を記載してください。</t>
    <phoneticPr fontId="2"/>
  </si>
  <si>
    <t>条件付き書式用</t>
    <rPh sb="0" eb="3">
      <t>ジョウケンツ</t>
    </rPh>
    <rPh sb="4" eb="6">
      <t>ショシキ</t>
    </rPh>
    <rPh sb="6" eb="7">
      <t>ヨウ</t>
    </rPh>
    <phoneticPr fontId="2"/>
  </si>
  <si>
    <t>A-1：購買量</t>
    <rPh sb="4" eb="6">
      <t>コウバイ</t>
    </rPh>
    <rPh sb="6" eb="7">
      <t>リョウ</t>
    </rPh>
    <phoneticPr fontId="3"/>
  </si>
  <si>
    <t>A-2：購買量と在庫量</t>
    <rPh sb="4" eb="6">
      <t>コウバイ</t>
    </rPh>
    <rPh sb="6" eb="7">
      <t>リョウ</t>
    </rPh>
    <rPh sb="8" eb="10">
      <t>ザイコ</t>
    </rPh>
    <rPh sb="10" eb="11">
      <t>リョウ</t>
    </rPh>
    <phoneticPr fontId="3"/>
  </si>
  <si>
    <t>B：実測</t>
    <rPh sb="2" eb="4">
      <t>ジッソク</t>
    </rPh>
    <phoneticPr fontId="3"/>
  </si>
  <si>
    <t>シリコンカーバイドの製造</t>
  </si>
  <si>
    <r>
      <t xml:space="preserve">CO2排出量
</t>
    </r>
    <r>
      <rPr>
        <sz val="9"/>
        <rFont val="ＭＳ Ｐゴシック"/>
        <family val="3"/>
        <charset val="128"/>
      </rPr>
      <t>[t-CO2]</t>
    </r>
    <rPh sb="3" eb="5">
      <t>ハイシュツ</t>
    </rPh>
    <rPh sb="5" eb="6">
      <t>リョウ</t>
    </rPh>
    <phoneticPr fontId="4"/>
  </si>
  <si>
    <t>CO2排出量</t>
    <rPh sb="3" eb="6">
      <t>ハイシュツリョウ</t>
    </rPh>
    <phoneticPr fontId="4"/>
  </si>
  <si>
    <r>
      <t>t-CO</t>
    </r>
    <r>
      <rPr>
        <vertAlign val="subscript"/>
        <sz val="10"/>
        <rFont val="ＭＳ Ｐゴシック"/>
        <family val="3"/>
        <charset val="128"/>
      </rPr>
      <t>2</t>
    </r>
    <phoneticPr fontId="4"/>
  </si>
  <si>
    <t>単位（例：t、時間）</t>
    <phoneticPr fontId="2"/>
  </si>
  <si>
    <t>都市ガス</t>
    <phoneticPr fontId="2"/>
  </si>
  <si>
    <t>必ず、参加期、単独・グループの別が一致している算定報告書様式を使用してください。</t>
    <rPh sb="0" eb="1">
      <t>カナラ</t>
    </rPh>
    <rPh sb="3" eb="5">
      <t>サンカ</t>
    </rPh>
    <rPh sb="5" eb="6">
      <t>キ</t>
    </rPh>
    <rPh sb="7" eb="9">
      <t>タンドク</t>
    </rPh>
    <rPh sb="15" eb="16">
      <t>ベツ</t>
    </rPh>
    <rPh sb="17" eb="19">
      <t>イッチ</t>
    </rPh>
    <rPh sb="23" eb="25">
      <t>サンテイ</t>
    </rPh>
    <rPh sb="25" eb="28">
      <t>ホウコクショ</t>
    </rPh>
    <rPh sb="28" eb="30">
      <t>ヨウシキ</t>
    </rPh>
    <rPh sb="31" eb="33">
      <t>シヨウ</t>
    </rPh>
    <phoneticPr fontId="4"/>
  </si>
  <si>
    <t>※各シートの「セル色表示/非表示」ボタンを押下することで、セルの色表示を切り替えることができます。</t>
    <rPh sb="1" eb="2">
      <t>カク</t>
    </rPh>
    <rPh sb="9" eb="10">
      <t>イロ</t>
    </rPh>
    <rPh sb="10" eb="12">
      <t>ヒョウジ</t>
    </rPh>
    <rPh sb="13" eb="16">
      <t>ヒヒョウジ</t>
    </rPh>
    <rPh sb="21" eb="23">
      <t>オウカ</t>
    </rPh>
    <rPh sb="32" eb="33">
      <t>イロ</t>
    </rPh>
    <rPh sb="33" eb="35">
      <t>ヒョウジ</t>
    </rPh>
    <rPh sb="36" eb="37">
      <t>キ</t>
    </rPh>
    <rPh sb="38" eb="39">
      <t>カ</t>
    </rPh>
    <phoneticPr fontId="2"/>
  </si>
  <si>
    <t>その他 （備考欄に理由を入力してください）</t>
    <rPh sb="5" eb="7">
      <t>ビコウ</t>
    </rPh>
    <rPh sb="7" eb="8">
      <t>ラン</t>
    </rPh>
    <rPh sb="9" eb="11">
      <t>リユウ</t>
    </rPh>
    <rPh sb="12" eb="14">
      <t>ニュウリョク</t>
    </rPh>
    <phoneticPr fontId="2"/>
  </si>
  <si>
    <t>敷地境界</t>
    <rPh sb="0" eb="2">
      <t>シキチ</t>
    </rPh>
    <rPh sb="2" eb="4">
      <t>キョウカイ</t>
    </rPh>
    <phoneticPr fontId="2"/>
  </si>
  <si>
    <t>排出源</t>
    <rPh sb="0" eb="3">
      <t>ハイシュツゲン</t>
    </rPh>
    <phoneticPr fontId="2"/>
  </si>
  <si>
    <t>電気</t>
    <rPh sb="0" eb="2">
      <t>デンキ</t>
    </rPh>
    <phoneticPr fontId="2"/>
  </si>
  <si>
    <t>熱</t>
    <rPh sb="0" eb="1">
      <t>ネツ</t>
    </rPh>
    <phoneticPr fontId="2"/>
  </si>
  <si>
    <t>記入欄が足りない場合には、下表に記入してください。</t>
    <rPh sb="0" eb="2">
      <t>キニュウ</t>
    </rPh>
    <rPh sb="13" eb="14">
      <t>シタ</t>
    </rPh>
    <rPh sb="14" eb="15">
      <t>ヒョウ</t>
    </rPh>
    <rPh sb="16" eb="18">
      <t>キニュウ</t>
    </rPh>
    <phoneticPr fontId="2"/>
  </si>
  <si>
    <t xml:space="preserve"> 1）</t>
    <phoneticPr fontId="2"/>
  </si>
  <si>
    <t>※算定方法の記載が必要な項目については、本項に算定方法を記載すること。</t>
    <phoneticPr fontId="4"/>
  </si>
  <si>
    <r>
      <t>A-1</t>
    </r>
    <r>
      <rPr>
        <sz val="10"/>
        <color rgb="FF000000"/>
        <rFont val="ＭＳ Ｐゴシック"/>
        <family val="3"/>
        <charset val="128"/>
      </rPr>
      <t xml:space="preserve">：購買量に基づく方法、A-2：購買量と在庫量変化に基づく方法、B：実測に基づく方法、その他：左記以外 </t>
    </r>
    <phoneticPr fontId="2"/>
  </si>
  <si>
    <t>　　収集過程がわかるように、「算定責任者」及び「算定担当者」の役割も含めて明示してください。</t>
    <phoneticPr fontId="4"/>
  </si>
  <si>
    <r>
      <rPr>
        <sz val="10"/>
        <rFont val="ＭＳ Ｐゴシック"/>
        <family val="3"/>
        <charset val="128"/>
      </rPr>
      <t>月別の購買量　</t>
    </r>
    <r>
      <rPr>
        <b/>
        <sz val="10"/>
        <color rgb="FFFF0000"/>
        <rFont val="ＭＳ Ｐゴシック"/>
        <family val="3"/>
        <charset val="128"/>
      </rPr>
      <t>※「活動量」の単位（F列）と整合するように記入ください。</t>
    </r>
    <rPh sb="0" eb="2">
      <t>ツキベツ</t>
    </rPh>
    <rPh sb="3" eb="5">
      <t>コウバイ</t>
    </rPh>
    <rPh sb="5" eb="6">
      <t>リョウ</t>
    </rPh>
    <rPh sb="9" eb="12">
      <t>カツドウリョウ</t>
    </rPh>
    <rPh sb="14" eb="16">
      <t>タンイ</t>
    </rPh>
    <rPh sb="18" eb="19">
      <t>レツ</t>
    </rPh>
    <rPh sb="21" eb="23">
      <t>セイゴウ</t>
    </rPh>
    <rPh sb="28" eb="30">
      <t>キニュウ</t>
    </rPh>
    <phoneticPr fontId="4"/>
  </si>
  <si>
    <t>対象外とする理由
(「C.その他」を選択した場合には、
右列の備考欄に理由を入力してください）</t>
    <rPh sb="0" eb="3">
      <t>タイショウガイ</t>
    </rPh>
    <rPh sb="6" eb="8">
      <t>リユウ</t>
    </rPh>
    <rPh sb="15" eb="16">
      <t>タ</t>
    </rPh>
    <rPh sb="18" eb="20">
      <t>センタク</t>
    </rPh>
    <rPh sb="22" eb="24">
      <t>バアイ</t>
    </rPh>
    <rPh sb="28" eb="29">
      <t>ミギ</t>
    </rPh>
    <rPh sb="29" eb="30">
      <t>レツ</t>
    </rPh>
    <rPh sb="31" eb="33">
      <t>ビコウ</t>
    </rPh>
    <rPh sb="33" eb="34">
      <t>ラン</t>
    </rPh>
    <rPh sb="35" eb="37">
      <t>リユウ</t>
    </rPh>
    <rPh sb="38" eb="40">
      <t>ニュウリョク</t>
    </rPh>
    <phoneticPr fontId="4"/>
  </si>
  <si>
    <t>（単独参加者用）</t>
    <rPh sb="1" eb="3">
      <t>タンドク</t>
    </rPh>
    <phoneticPr fontId="2"/>
  </si>
  <si>
    <t>1. 基本情報</t>
    <rPh sb="3" eb="5">
      <t>キホン</t>
    </rPh>
    <rPh sb="5" eb="6">
      <t>ジョウ</t>
    </rPh>
    <rPh sb="6" eb="7">
      <t>ホウ</t>
    </rPh>
    <phoneticPr fontId="4"/>
  </si>
  <si>
    <t>業種等</t>
    <rPh sb="0" eb="2">
      <t>ギョウシュ</t>
    </rPh>
    <rPh sb="2" eb="3">
      <t>トウ</t>
    </rPh>
    <phoneticPr fontId="4"/>
  </si>
  <si>
    <t>主たる用途</t>
    <phoneticPr fontId="4"/>
  </si>
  <si>
    <t>用途別内訳</t>
    <rPh sb="0" eb="2">
      <t>ヨウト</t>
    </rPh>
    <rPh sb="2" eb="3">
      <t>ベツ</t>
    </rPh>
    <rPh sb="3" eb="5">
      <t>ウチワケ</t>
    </rPh>
    <phoneticPr fontId="4"/>
  </si>
  <si>
    <t>事務所</t>
    <phoneticPr fontId="4"/>
  </si>
  <si>
    <t>㎡</t>
  </si>
  <si>
    <t>ホテル</t>
    <phoneticPr fontId="4"/>
  </si>
  <si>
    <t>その他の目標保有者の名称</t>
    <phoneticPr fontId="2"/>
  </si>
  <si>
    <t>役割</t>
    <phoneticPr fontId="2"/>
  </si>
  <si>
    <t>削減協力者に関する情報</t>
    <phoneticPr fontId="4"/>
  </si>
  <si>
    <t>削減協力者の名称</t>
    <phoneticPr fontId="2"/>
  </si>
  <si>
    <t>削減協力者の位置付け</t>
    <phoneticPr fontId="2"/>
  </si>
  <si>
    <t>※目標保有者以外に、削減事業に協力する法人（テナント等）を記入してください。</t>
    <phoneticPr fontId="4"/>
  </si>
  <si>
    <t>建物の延床面積（㎡）</t>
    <rPh sb="0" eb="2">
      <t>タテモノ</t>
    </rPh>
    <phoneticPr fontId="4"/>
  </si>
  <si>
    <r>
      <t xml:space="preserve">事業場
の種類
</t>
    </r>
    <r>
      <rPr>
        <b/>
        <sz val="10"/>
        <color rgb="FFFF0000"/>
        <rFont val="ＭＳ Ｐゴシック"/>
        <family val="3"/>
        <charset val="128"/>
      </rPr>
      <t>（工場の場合は記入不要）</t>
    </r>
    <rPh sb="5" eb="7">
      <t>シュルイ</t>
    </rPh>
    <rPh sb="9" eb="11">
      <t>コウジョウ</t>
    </rPh>
    <rPh sb="12" eb="14">
      <t>バアイ</t>
    </rPh>
    <rPh sb="15" eb="17">
      <t>キニュウ</t>
    </rPh>
    <rPh sb="17" eb="19">
      <t>フヨウ</t>
    </rPh>
    <phoneticPr fontId="4"/>
  </si>
  <si>
    <t>※ CO2排出量算定のための組織体制図を図示してください。図示にあたっては、算定に使用するデータの</t>
    <phoneticPr fontId="4"/>
  </si>
  <si>
    <t>単独</t>
    <rPh sb="0" eb="2">
      <t>タンドク</t>
    </rPh>
    <phoneticPr fontId="2"/>
  </si>
  <si>
    <t>自動計算される欄（編集不可）</t>
    <rPh sb="0" eb="2">
      <t>ジドウ</t>
    </rPh>
    <rPh sb="2" eb="4">
      <t>ケイサン</t>
    </rPh>
    <rPh sb="7" eb="8">
      <t>ラン</t>
    </rPh>
    <rPh sb="9" eb="11">
      <t>ヘンシュウ</t>
    </rPh>
    <rPh sb="11" eb="13">
      <t>フカ</t>
    </rPh>
    <phoneticPr fontId="4"/>
  </si>
  <si>
    <t>工場・事業場の所在地</t>
    <rPh sb="0" eb="2">
      <t>コウジョウ</t>
    </rPh>
    <rPh sb="3" eb="6">
      <t>ジギョウジョウ</t>
    </rPh>
    <rPh sb="7" eb="10">
      <t>ショザイチ</t>
    </rPh>
    <phoneticPr fontId="4"/>
  </si>
  <si>
    <t>　　B：電気事業者や熱供給業者から電気や熱の供給を受け、工場・事業場外へ供給した場合</t>
  </si>
  <si>
    <t>年間CO2排出量（工場・事業場全体）</t>
    <rPh sb="0" eb="2">
      <t>ネンカン</t>
    </rPh>
    <rPh sb="15" eb="17">
      <t>ゼンタイ</t>
    </rPh>
    <phoneticPr fontId="7"/>
  </si>
  <si>
    <t>電気・熱を工場・事業場外に供給している場合の活動量</t>
    <rPh sb="11" eb="12">
      <t>ガイ</t>
    </rPh>
    <rPh sb="13" eb="15">
      <t>キョウキュウ</t>
    </rPh>
    <rPh sb="19" eb="21">
      <t>バアイ</t>
    </rPh>
    <rPh sb="22" eb="25">
      <t>カツドウリョウ</t>
    </rPh>
    <phoneticPr fontId="2"/>
  </si>
  <si>
    <t>A：工場・事業場内で燃料を使用して電気や熱を発生させ、工場・事業場外へ供給した場合</t>
  </si>
  <si>
    <t>B：電気事業者や熱供給業者から電気や熱の供給を受け、工場・事業場外へ供給した場合</t>
  </si>
  <si>
    <t>CO2排出量（工場・事業場全体）【総括】</t>
    <rPh sb="13" eb="15">
      <t>ゼンタイ</t>
    </rPh>
    <rPh sb="17" eb="19">
      <t>ソウカツ</t>
    </rPh>
    <phoneticPr fontId="2"/>
  </si>
  <si>
    <t>1） 電気・熱の工場・事業場外への供給に関しては、以下の供給形態を選択してください。</t>
    <phoneticPr fontId="2"/>
  </si>
  <si>
    <t>　　A：工場・事業場内で燃料を使用して電気や熱を発生させ、工場・事業場外へ供給した場合</t>
    <phoneticPr fontId="2"/>
  </si>
  <si>
    <t>→外部への供給量をマイナスの値として活動量欄に記載ください。（記入例及びモニタリング報告ガイドライン第II部1.4.2を参照）</t>
    <rPh sb="31" eb="33">
      <t>キニュウ</t>
    </rPh>
    <rPh sb="33" eb="34">
      <t>レイ</t>
    </rPh>
    <rPh sb="34" eb="35">
      <t>オヨ</t>
    </rPh>
    <rPh sb="60" eb="62">
      <t>サンショウ</t>
    </rPh>
    <phoneticPr fontId="2"/>
  </si>
  <si>
    <t>脱炭素化指標(a)/(b)</t>
    <rPh sb="0" eb="1">
      <t>ダツ</t>
    </rPh>
    <rPh sb="1" eb="3">
      <t>タンソ</t>
    </rPh>
    <rPh sb="3" eb="4">
      <t>カ</t>
    </rPh>
    <rPh sb="4" eb="6">
      <t>シヒョウ</t>
    </rPh>
    <phoneticPr fontId="2"/>
  </si>
  <si>
    <t>株式会社○○不動産</t>
    <phoneticPr fontId="2"/>
  </si>
  <si>
    <t>株式会社△△△東京第一支店ビル</t>
    <phoneticPr fontId="2"/>
  </si>
  <si>
    <t>〒120-・・・　東京都足立区・・・</t>
    <phoneticPr fontId="2"/>
  </si>
  <si>
    <t>事業場</t>
  </si>
  <si>
    <t>××リース株式会社</t>
    <phoneticPr fontId="2"/>
  </si>
  <si>
    <t>補助設備の保有者である。なお、設置後の補助対象設備でのエネルギー使用量のモニタリングは、ABC株式会社で行う。</t>
    <phoneticPr fontId="2"/>
  </si>
  <si>
    <t>株式会社△△△</t>
    <phoneticPr fontId="2"/>
  </si>
  <si>
    <t>株式会社△△△東京第一支店ビルの一部を使用するテナント事業者である。事務所として利用している。</t>
    <phoneticPr fontId="2"/>
  </si>
  <si>
    <t>建築確認申請に基づき確認。</t>
    <phoneticPr fontId="2"/>
  </si>
  <si>
    <t>消防法届出と設備リストにより特定、調達・購入品リストを確認。
（燃料使用施設については、消防法届出を元に特定したほか、新たな設備の追加や廃止があれば、特定した排出源の見直しを行っている。更に、毎月、調達・購入品リストを確認して、算定対象となる物品を購入していないかを確認している。）</t>
    <phoneticPr fontId="2"/>
  </si>
  <si>
    <t>無</t>
  </si>
  <si>
    <t>有</t>
  </si>
  <si>
    <t>A</t>
  </si>
  <si>
    <t>田中　太郎</t>
    <phoneticPr fontId="2"/>
  </si>
  <si>
    <t>総務部　部長</t>
    <phoneticPr fontId="2"/>
  </si>
  <si>
    <t>佐藤　花子</t>
    <phoneticPr fontId="2"/>
  </si>
  <si>
    <t>受電室</t>
    <rPh sb="0" eb="2">
      <t>ジュデン</t>
    </rPh>
    <rPh sb="2" eb="3">
      <t>シツ</t>
    </rPh>
    <phoneticPr fontId="3"/>
  </si>
  <si>
    <t>コージェネレーション</t>
  </si>
  <si>
    <t>ガスボイラー</t>
  </si>
  <si>
    <t>フォークリフト（10台）</t>
    <rPh sb="10" eb="11">
      <t>ダイ</t>
    </rPh>
    <phoneticPr fontId="3"/>
  </si>
  <si>
    <t>②</t>
  </si>
  <si>
    <t>①</t>
  </si>
  <si>
    <t>電気・熱の一部を外部へ供給</t>
    <phoneticPr fontId="2"/>
  </si>
  <si>
    <t>A-1</t>
  </si>
  <si>
    <t>A-2</t>
  </si>
  <si>
    <t>B</t>
  </si>
  <si>
    <t>普通電力量計</t>
    <rPh sb="0" eb="2">
      <t>フツウ</t>
    </rPh>
    <rPh sb="2" eb="4">
      <t>デンリョク</t>
    </rPh>
    <rPh sb="4" eb="5">
      <t>リョウ</t>
    </rPh>
    <rPh sb="5" eb="6">
      <t>ケイ</t>
    </rPh>
    <phoneticPr fontId="3"/>
  </si>
  <si>
    <t>検定付</t>
    <rPh sb="0" eb="2">
      <t>ケンテイ</t>
    </rPh>
    <rPh sb="2" eb="3">
      <t>ツキ</t>
    </rPh>
    <phoneticPr fontId="3"/>
  </si>
  <si>
    <t>蒸気流量計</t>
    <rPh sb="0" eb="2">
      <t>ジョウキ</t>
    </rPh>
    <rPh sb="2" eb="5">
      <t>リュウリョウケイ</t>
    </rPh>
    <phoneticPr fontId="3"/>
  </si>
  <si>
    <t>無</t>
    <rPh sb="0" eb="1">
      <t>ナ</t>
    </rPh>
    <phoneticPr fontId="3"/>
  </si>
  <si>
    <t>有</t>
    <rPh sb="0" eb="1">
      <t>アリ</t>
    </rPh>
    <phoneticPr fontId="3"/>
  </si>
  <si>
    <t>所内消費按分用</t>
    <rPh sb="0" eb="2">
      <t>ショナイ</t>
    </rPh>
    <rPh sb="2" eb="4">
      <t>ショウヒ</t>
    </rPh>
    <rPh sb="4" eb="6">
      <t>アンブン</t>
    </rPh>
    <rPh sb="6" eb="7">
      <t>ヨウ</t>
    </rPh>
    <phoneticPr fontId="3"/>
  </si>
  <si>
    <t>2～6</t>
  </si>
  <si>
    <t>タンク</t>
    <phoneticPr fontId="2"/>
  </si>
  <si>
    <t>購買伝票</t>
    <rPh sb="0" eb="2">
      <t>コウバイ</t>
    </rPh>
    <rPh sb="2" eb="4">
      <t>デンピョウ</t>
    </rPh>
    <phoneticPr fontId="2"/>
  </si>
  <si>
    <t>時間</t>
    <rPh sb="0" eb="2">
      <t>ジカン</t>
    </rPh>
    <phoneticPr fontId="2"/>
  </si>
  <si>
    <t>事業所形態（工場/事業場）</t>
    <rPh sb="2" eb="3">
      <t>ショ</t>
    </rPh>
    <rPh sb="3" eb="5">
      <t>ケイタイ</t>
    </rPh>
    <rPh sb="6" eb="8">
      <t>コウジョウ</t>
    </rPh>
    <rPh sb="9" eb="12">
      <t>ジギョウジョウ</t>
    </rPh>
    <phoneticPr fontId="4"/>
  </si>
  <si>
    <t>活動量</t>
    <rPh sb="0" eb="3">
      <t>カツドウリョウ</t>
    </rPh>
    <phoneticPr fontId="2"/>
  </si>
  <si>
    <t>活動量単位</t>
    <rPh sb="0" eb="5">
      <t>カツドウリョウタンイ</t>
    </rPh>
    <phoneticPr fontId="2"/>
  </si>
  <si>
    <t>営業時間</t>
    <phoneticPr fontId="2"/>
  </si>
  <si>
    <t>→所内消費分の活動量を計算し、活動量欄に記載してください。計算根拠は「7. 備考」に記載してください。（記入例及びモニタリング報告ガイドライン第II部1.4.1を参照）</t>
    <rPh sb="52" eb="54">
      <t>キニュウ</t>
    </rPh>
    <rPh sb="54" eb="55">
      <t>レイ</t>
    </rPh>
    <rPh sb="55" eb="56">
      <t>オヨ</t>
    </rPh>
    <rPh sb="81" eb="83">
      <t>サンショウ</t>
    </rPh>
    <phoneticPr fontId="2"/>
  </si>
  <si>
    <t>7. 備考</t>
    <rPh sb="3" eb="5">
      <t>ビコウ</t>
    </rPh>
    <phoneticPr fontId="7"/>
  </si>
  <si>
    <t>工場・事業場NO</t>
    <phoneticPr fontId="2"/>
  </si>
  <si>
    <t>工場・事業場名</t>
  </si>
  <si>
    <r>
      <t xml:space="preserve">工場・事業場の名称
</t>
    </r>
    <r>
      <rPr>
        <b/>
        <sz val="10"/>
        <color rgb="FFFF0000"/>
        <rFont val="ＭＳ Ｐゴシック"/>
        <family val="3"/>
        <charset val="128"/>
      </rPr>
      <t>（SHIFTシステム上に登録されている事業所名を記入してください）</t>
    </r>
    <rPh sb="0" eb="2">
      <t>コウジョウ</t>
    </rPh>
    <rPh sb="3" eb="6">
      <t>ジギョウジョウ</t>
    </rPh>
    <rPh sb="7" eb="9">
      <t>メイショウ</t>
    </rPh>
    <rPh sb="20" eb="21">
      <t>ジョウ</t>
    </rPh>
    <rPh sb="22" eb="24">
      <t>トウロク</t>
    </rPh>
    <rPh sb="29" eb="32">
      <t>ジギョウショ</t>
    </rPh>
    <rPh sb="32" eb="33">
      <t>メイ</t>
    </rPh>
    <rPh sb="34" eb="36">
      <t>キニュウ</t>
    </rPh>
    <phoneticPr fontId="4"/>
  </si>
  <si>
    <t>基準年度より後の変更</t>
    <rPh sb="6" eb="7">
      <t>アト</t>
    </rPh>
    <phoneticPr fontId="4"/>
  </si>
  <si>
    <t>カルシウムカーバイドの製造（石灰石起源）</t>
  </si>
  <si>
    <t>カルシウムカーバイドの製造（還元剤起源）</t>
  </si>
  <si>
    <t>計測時体積を標準状態体積へ換算した。（供給会社に確認し、ゲージ圧は0.981kPaとした。温度は16.4℃を用いた。)</t>
    <rPh sb="45" eb="47">
      <t>オンド</t>
    </rPh>
    <phoneticPr fontId="3"/>
  </si>
  <si>
    <t>算定年度</t>
    <rPh sb="0" eb="4">
      <t>サンテイネンド</t>
    </rPh>
    <phoneticPr fontId="2"/>
  </si>
  <si>
    <t>工場・事業場の種別</t>
    <rPh sb="0" eb="2">
      <t>コウジョウ</t>
    </rPh>
    <rPh sb="3" eb="6">
      <t>ジギョウジョウ</t>
    </rPh>
    <rPh sb="7" eb="8">
      <t>シュ</t>
    </rPh>
    <rPh sb="8" eb="9">
      <t>ベツ</t>
    </rPh>
    <phoneticPr fontId="2"/>
  </si>
  <si>
    <t>排出量（令和４年度）</t>
  </si>
  <si>
    <t>6-1．</t>
    <phoneticPr fontId="2"/>
  </si>
  <si>
    <t>【生産数量等】</t>
    <rPh sb="1" eb="3">
      <t>セイサン</t>
    </rPh>
    <rPh sb="3" eb="5">
      <t>スウリョウ</t>
    </rPh>
    <rPh sb="5" eb="6">
      <t>トウ</t>
    </rPh>
    <phoneticPr fontId="4"/>
  </si>
  <si>
    <t>活動量記入欄</t>
    <rPh sb="0" eb="3">
      <t>カツドウリョウ</t>
    </rPh>
    <rPh sb="3" eb="5">
      <t>キニュウ</t>
    </rPh>
    <rPh sb="5" eb="6">
      <t>ラン</t>
    </rPh>
    <phoneticPr fontId="2"/>
  </si>
  <si>
    <t>活動量は「活動量記入欄（E列）」に記入してください。</t>
    <rPh sb="5" eb="8">
      <t>カツドウリョウ</t>
    </rPh>
    <rPh sb="8" eb="11">
      <t>キニュウラン</t>
    </rPh>
    <rPh sb="13" eb="14">
      <t>レツ</t>
    </rPh>
    <rPh sb="17" eb="19">
      <t>キニュウ</t>
    </rPh>
    <phoneticPr fontId="2"/>
  </si>
  <si>
    <t>小数点以下の数値を含む活動量が入力された場合、自動で小数点以下が切り捨てられ、排出量が自動で計算されるようにしています）</t>
    <rPh sb="0" eb="3">
      <t>ショウスウテン</t>
    </rPh>
    <rPh sb="3" eb="5">
      <t>イカ</t>
    </rPh>
    <rPh sb="6" eb="8">
      <t>スウチ</t>
    </rPh>
    <rPh sb="9" eb="10">
      <t>フク</t>
    </rPh>
    <rPh sb="11" eb="14">
      <t>カツドウリョウ</t>
    </rPh>
    <rPh sb="15" eb="17">
      <t>ニュウリョク</t>
    </rPh>
    <rPh sb="20" eb="22">
      <t>バアイ</t>
    </rPh>
    <rPh sb="23" eb="25">
      <t>ジドウ</t>
    </rPh>
    <rPh sb="26" eb="29">
      <t>ショウスウテン</t>
    </rPh>
    <rPh sb="29" eb="31">
      <t>イカ</t>
    </rPh>
    <rPh sb="32" eb="33">
      <t>キ</t>
    </rPh>
    <rPh sb="34" eb="35">
      <t>ス</t>
    </rPh>
    <rPh sb="39" eb="41">
      <t>ハイシュツ</t>
    </rPh>
    <rPh sb="41" eb="42">
      <t>リョウ</t>
    </rPh>
    <rPh sb="43" eb="45">
      <t>ジドウ</t>
    </rPh>
    <rPh sb="46" eb="48">
      <t>ケイサン</t>
    </rPh>
    <phoneticPr fontId="2"/>
  </si>
  <si>
    <t>（単独参加者用）</t>
    <rPh sb="1" eb="6">
      <t>タンドクサンカシャ</t>
    </rPh>
    <rPh sb="6" eb="7">
      <t>ヨウ</t>
    </rPh>
    <phoneticPr fontId="2"/>
  </si>
  <si>
    <t>総務部</t>
    <rPh sb="0" eb="3">
      <t>ソウムブ</t>
    </rPh>
    <phoneticPr fontId="2"/>
  </si>
  <si>
    <t>記入欄が足りない場合には、左の行番号をクリックして行全体を選択し、左クリックで「挿入」を選択することで行を追加してください。その上で、H列の数式をコピー＆ペーストしてください。</t>
    <rPh sb="0" eb="2">
      <t>キニュウ</t>
    </rPh>
    <rPh sb="2" eb="3">
      <t>ラン</t>
    </rPh>
    <rPh sb="4" eb="5">
      <t>タ</t>
    </rPh>
    <rPh sb="8" eb="10">
      <t>バアイ</t>
    </rPh>
    <rPh sb="13" eb="14">
      <t>ヒダリ</t>
    </rPh>
    <rPh sb="15" eb="18">
      <t>ギョウバンゴウ</t>
    </rPh>
    <rPh sb="25" eb="26">
      <t>ギョウ</t>
    </rPh>
    <rPh sb="26" eb="28">
      <t>ゼンタイ</t>
    </rPh>
    <rPh sb="29" eb="31">
      <t>センタク</t>
    </rPh>
    <rPh sb="33" eb="34">
      <t>ヒダリ</t>
    </rPh>
    <rPh sb="40" eb="42">
      <t>ソウニュウ</t>
    </rPh>
    <rPh sb="44" eb="46">
      <t>センタク</t>
    </rPh>
    <rPh sb="51" eb="52">
      <t>ギョウ</t>
    </rPh>
    <rPh sb="53" eb="55">
      <t>ツイカ</t>
    </rPh>
    <rPh sb="64" eb="65">
      <t>ウエ</t>
    </rPh>
    <rPh sb="68" eb="69">
      <t>レツ</t>
    </rPh>
    <rPh sb="70" eb="72">
      <t>スウシキ</t>
    </rPh>
    <phoneticPr fontId="2"/>
  </si>
  <si>
    <t>※必ず全ての欄に記入してください。</t>
    <rPh sb="1" eb="2">
      <t>カナラ</t>
    </rPh>
    <rPh sb="3" eb="4">
      <t>スベ</t>
    </rPh>
    <rPh sb="6" eb="7">
      <t>ラン</t>
    </rPh>
    <rPh sb="8" eb="10">
      <t>キニュウ</t>
    </rPh>
    <phoneticPr fontId="2"/>
  </si>
  <si>
    <t>※基準年度算定報告書と同じ「単位」「備考」を記入してください。</t>
    <rPh sb="5" eb="7">
      <t>サンテイ</t>
    </rPh>
    <rPh sb="7" eb="10">
      <t>ホウコクショ</t>
    </rPh>
    <rPh sb="14" eb="16">
      <t>タンイ</t>
    </rPh>
    <rPh sb="18" eb="20">
      <t>ビコウ</t>
    </rPh>
    <rPh sb="22" eb="24">
      <t>キニュウ</t>
    </rPh>
    <phoneticPr fontId="2"/>
  </si>
  <si>
    <t>燃料の種類</t>
    <rPh sb="0" eb="2">
      <t>ネンリョウ</t>
    </rPh>
    <rPh sb="3" eb="5">
      <t>シュルイ</t>
    </rPh>
    <phoneticPr fontId="2"/>
  </si>
  <si>
    <t>燃料形態</t>
  </si>
  <si>
    <t>活動量単位</t>
  </si>
  <si>
    <t>単位発熱量
（GJ）</t>
  </si>
  <si>
    <t>CO_{2} 排出係数（発熱量ベース）
t-CO_{2} GJ</t>
  </si>
  <si>
    <t>輸入原料炭</t>
  </si>
  <si>
    <t>固体</t>
  </si>
  <si>
    <t>国産一般炭</t>
  </si>
  <si>
    <t>輸入一般炭</t>
  </si>
  <si>
    <t>輸入無煙炭</t>
  </si>
  <si>
    <t>液体</t>
  </si>
  <si>
    <t>潤滑油</t>
  </si>
  <si>
    <t>気体</t>
  </si>
  <si>
    <t xml:space="preserve">千 Nm3 </t>
  </si>
  <si>
    <t>ガス会社提供値を適用すること</t>
    <phoneticPr fontId="2"/>
  </si>
  <si>
    <t>製油所ガス</t>
  </si>
  <si>
    <t>,</t>
    <phoneticPr fontId="2"/>
  </si>
  <si>
    <t>モニタリングポイント2~6。所内消費分の活動量の算出方法は、「備考」に記載した。</t>
    <phoneticPr fontId="2"/>
  </si>
  <si>
    <t>調整・自主削減年度</t>
    <rPh sb="0" eb="2">
      <t>チョウセイ</t>
    </rPh>
    <rPh sb="3" eb="5">
      <t>ジシュ</t>
    </rPh>
    <rPh sb="5" eb="7">
      <t>サクゲン</t>
    </rPh>
    <rPh sb="7" eb="9">
      <t>ネンド</t>
    </rPh>
    <phoneticPr fontId="4"/>
  </si>
  <si>
    <t>活動量
（小数点以下切り捨て後）</t>
    <rPh sb="0" eb="2">
      <t>カツドウ</t>
    </rPh>
    <rPh sb="2" eb="3">
      <t>リョウ</t>
    </rPh>
    <phoneticPr fontId="4"/>
  </si>
  <si>
    <r>
      <t xml:space="preserve">活動量記入欄
</t>
    </r>
    <r>
      <rPr>
        <sz val="10"/>
        <color rgb="FFFF0000"/>
        <rFont val="ＭＳ Ｐゴシック"/>
        <family val="3"/>
        <charset val="128"/>
      </rPr>
      <t>（小数点以下の値を切り捨てずに記入すること）</t>
    </r>
    <rPh sb="0" eb="3">
      <t>カツドウリョウ</t>
    </rPh>
    <rPh sb="3" eb="5">
      <t>キニュウ</t>
    </rPh>
    <rPh sb="5" eb="6">
      <t>ラン</t>
    </rPh>
    <rPh sb="14" eb="15">
      <t>アタイ</t>
    </rPh>
    <rPh sb="16" eb="17">
      <t>キ</t>
    </rPh>
    <rPh sb="18" eb="19">
      <t>ス</t>
    </rPh>
    <rPh sb="22" eb="24">
      <t>キニュウ</t>
    </rPh>
    <phoneticPr fontId="2"/>
  </si>
  <si>
    <t>2024年度を調整・自主削減年度とする目標保有者の調整・自主削減年度算定報告書です。</t>
  </si>
  <si>
    <t>令和6年度</t>
  </si>
  <si>
    <t>分類番号：産業分類名
※日本標準産業分類
（令和５年７月改定）より</t>
    <rPh sb="0" eb="2">
      <t>ブンルイ</t>
    </rPh>
    <rPh sb="2" eb="4">
      <t>バンゴウ</t>
    </rPh>
    <rPh sb="5" eb="7">
      <t>サンギョウ</t>
    </rPh>
    <rPh sb="7" eb="9">
      <t>ブンルイ</t>
    </rPh>
    <rPh sb="9" eb="10">
      <t>メイ</t>
    </rPh>
    <rPh sb="12" eb="14">
      <t>ニホン</t>
    </rPh>
    <rPh sb="14" eb="16">
      <t>ヒョウジュン</t>
    </rPh>
    <rPh sb="16" eb="18">
      <t>サンギョウ</t>
    </rPh>
    <rPh sb="18" eb="20">
      <t>ブンルイ</t>
    </rPh>
    <rPh sb="22" eb="24">
      <t>レイワ</t>
    </rPh>
    <rPh sb="28" eb="30">
      <t>カイテイ</t>
    </rPh>
    <phoneticPr fontId="4"/>
  </si>
  <si>
    <t>控除対象</t>
    <rPh sb="0" eb="2">
      <t>コウジョ</t>
    </rPh>
    <rPh sb="2" eb="4">
      <t>タイショウ</t>
    </rPh>
    <phoneticPr fontId="4"/>
  </si>
  <si>
    <t>隣接する冷温商事に電気を供給している。</t>
    <phoneticPr fontId="2"/>
  </si>
  <si>
    <t>隣接する冷温商事に熱を供給している。</t>
    <rPh sb="9" eb="10">
      <t>ネツ</t>
    </rPh>
    <phoneticPr fontId="2"/>
  </si>
  <si>
    <t xml:space="preserve">令和6年度の電気・熱の外部供給について、事業場内からのCO2排出に係る燃料使用量は、モニタリング報告ガイドライン第II部1.4.1を参考に以下のように算定した。     
事業場内からのCO2排出に係る燃料使用量（kl）
         Ei×0.0036(GJ/kWh)+Ti     
= ----------------------------  ×燃料消費量(kl)
   (Ei+Eo)×0.0036(GJ/kWh)+(Ti+To)     
                  3000+ 3110    
= ----------------------------  ×500
       (3000+4000) + (3110+3450)     
= 225.295(kl)    
</t>
    <rPh sb="0" eb="2">
      <t>レイワ</t>
    </rPh>
    <phoneticPr fontId="2"/>
  </si>
  <si>
    <t>010：管理、補助的経済活動を行う事業所（01農業）</t>
  </si>
  <si>
    <t>020：管理、補助的経済活動を行う事業所（02林業）</t>
  </si>
  <si>
    <t>030：管理、補助的経済活動を行う事業所（03漁業）</t>
  </si>
  <si>
    <t>040：管理、補助的経済活動を行う事業所（04水産養殖業）</t>
  </si>
  <si>
    <t>050：管理、補助的経済活動を行う事業所（05鉱業、採石業、砂利採取業）</t>
  </si>
  <si>
    <t>054：採石業、砂・砂利・玉石採取業</t>
  </si>
  <si>
    <t>055：窯業原料用鉱物鉱業（耐火物・陶磁器・ガラス・セメント原料用に限る）</t>
  </si>
  <si>
    <t>060：管理、補助的経済活動を行う事業所（06総合工事業）</t>
  </si>
  <si>
    <t>064：建築工事業(木造建築工事業を除く)</t>
  </si>
  <si>
    <t>070：管理、補助的経済活動を行う事業所（07職別工事業）</t>
  </si>
  <si>
    <t>072：とび･土工･コンクリート工事業</t>
  </si>
  <si>
    <t>073：鉄骨･鉄筋工事業</t>
  </si>
  <si>
    <t>074：石工･れんが･タイル･ブロック工事業</t>
  </si>
  <si>
    <t>077：塗装工事業</t>
  </si>
  <si>
    <t>080：管理、補助的経済活動を行う事業所（08設備工事業）</t>
  </si>
  <si>
    <t>090：管理、補助的経済活動を行う事業所（09食料品製造業）</t>
  </si>
  <si>
    <t>095：砂糖・でんぷん糖類製造業</t>
  </si>
  <si>
    <t>100：管理、補助的経済活動を行う事業所（10飲料・たばこ・飼料製造業）</t>
  </si>
  <si>
    <t>110：管理、補助的経済活動を行う事業所（11繊維工業）</t>
  </si>
  <si>
    <t>111：製糸業、紡績業、化学繊維・ねん糸等製造業</t>
  </si>
  <si>
    <t>120：管理、補助的経済活動を行う事業所（12木材・木製品製造業）</t>
  </si>
  <si>
    <t>121：製材業、木製品製造業</t>
  </si>
  <si>
    <t>123：木製容器製造業（竹、とうを含む）</t>
  </si>
  <si>
    <t>129：その他の木製品製造業(竹、とうを含む)</t>
  </si>
  <si>
    <t>130：管理、補助的経済活動を行う事業所（13家具・装備品製造業）</t>
  </si>
  <si>
    <t>140：管理、補助的経済活動を行う事業所（14パルプ・紙・紙加工品製造業）</t>
  </si>
  <si>
    <t>150：管理、補助的経済活動を行う事業所（15印刷・同関連業）</t>
  </si>
  <si>
    <t>153：製本業、印刷物加工業</t>
  </si>
  <si>
    <t>160：管理、補助的経済活動を行う事業所（16化学工業）</t>
  </si>
  <si>
    <t>170：管理、補助的経済活動を行う事業所（17石油製品・石炭製品製造業）</t>
  </si>
  <si>
    <t>172：潤滑油・グリース製造業（石油精製によらないもの）</t>
  </si>
  <si>
    <t>180：管理、補助的経済活動を行う事業所（18プラスチック製品製造業）</t>
  </si>
  <si>
    <t>190：管理、補助的経済活動を行う事業所（19ゴム製品製造業）</t>
  </si>
  <si>
    <t>200：管理、補助的経済活動を行う事業所（20なめし革・同製品・毛皮製造業）</t>
  </si>
  <si>
    <t>210：管理、補助的経済活動を行う事業所（21窯業・土石製品製造業）</t>
  </si>
  <si>
    <t>213：建設用粘土製品製造業（陶磁器製を除く)</t>
  </si>
  <si>
    <t>220：管理、補助的経済活動を行う事業所（22鉄鋼業）</t>
  </si>
  <si>
    <t>230：管理、補助的経済活動を行う事業所（23非鉄金属製造業）</t>
  </si>
  <si>
    <t>233：非鉄金属・同合金圧延業（抽伸、押出しを含む）</t>
  </si>
  <si>
    <t>240：管理、補助的経済活動を行う事業所（24金属製品製造業）</t>
  </si>
  <si>
    <t>243：暖房・調理等装置、配管工事用附属品製造業</t>
  </si>
  <si>
    <t>244：建設用・建築用金属製品製造業（製缶板金業を含む)</t>
  </si>
  <si>
    <t>246：金属被覆・彫刻業、熱処理業（ほうろう鉄器を除く）</t>
  </si>
  <si>
    <t>247：金属線製品製造業（ねじ類を除く)</t>
  </si>
  <si>
    <t>250：管理、補助的経済活動を行う事業所（25はん用機械器具製造業）</t>
  </si>
  <si>
    <t>252：ポンプ･圧縮機器製造業</t>
  </si>
  <si>
    <t>260：管理、補助的経済活動を行う事業所（26生産用機械器具製造業）</t>
  </si>
  <si>
    <t>270：管理、補助的経済活動を行う事業所（27業務用機械器具製造業）</t>
  </si>
  <si>
    <t>280：管理、補助的経済活動を行う事業所（28電子部品・デバイス・電子回路製造業）</t>
  </si>
  <si>
    <t>290：管理、補助的経済活動を行う事業所（29電気機械器具製造業）</t>
  </si>
  <si>
    <t>300：管理、補助的経済活動を行う事業所（30情報通信機械器具製造業）</t>
  </si>
  <si>
    <t>310：管理、補助的経済活動を行う事業所（31輸送用機械器具製造業）</t>
  </si>
  <si>
    <t>313：船舶製造・修理業、舶用機関製造業</t>
  </si>
  <si>
    <t>320：管理、補助的経済活動を行う事業所（32その他の製造業）</t>
  </si>
  <si>
    <t>330：管理、補助的経済活動を行う事業所（33電気業）</t>
  </si>
  <si>
    <t>340：管理、補助的経済活動を行う事業所（34ガス業）</t>
  </si>
  <si>
    <t>350：管理、補助的経済活動を行う事業所（35熱供給業）</t>
  </si>
  <si>
    <t>360：管理、補助的経済活動を行う事業所（36水道業）</t>
  </si>
  <si>
    <t>370：管理、補助的経済活動を行う事業所（37通信業）</t>
  </si>
  <si>
    <t>380：管理、補助的経済活動を行う事業所（38放送業）</t>
  </si>
  <si>
    <t>390：管理、補助的経済活動を行う事業所（39情報サービス業）</t>
  </si>
  <si>
    <t>400：管理、補助的経済活動を行う事業所（40インターネット附随サービス業）</t>
  </si>
  <si>
    <t>410：管理、補助的経済活動を行う事業所（41映像・音声・文字情報制作業）</t>
  </si>
  <si>
    <t>420：管理、補助的経済活動を行う事業所（42鉄道業）</t>
  </si>
  <si>
    <t>430：管理、補助的経済活動を行う事業所（43道路旅客運送業）</t>
  </si>
  <si>
    <t>440：管理、補助的経済活動を行う事業所（44道路貨物運送業）</t>
  </si>
  <si>
    <t>450：管理、補助的経済活動を行う事業所（45水運業）</t>
  </si>
  <si>
    <t>460：管理、補助的経済活動を行う事業所（46航空運輸業）</t>
  </si>
  <si>
    <t>470：管理、補助的経済活動を行う事業所（47倉庫業）</t>
  </si>
  <si>
    <t>480：管理、補助的経済活動を行う事業所（48運輸に附帯するサービス業）</t>
  </si>
  <si>
    <t>490：管理、補助的経済活動を行う事業所（49郵便業）</t>
  </si>
  <si>
    <t>500：管理、補助的経済活動を行う事業所（50各種商品卸売業）</t>
  </si>
  <si>
    <t>510：管理、補助的経済活動を行う事業所（51繊維・衣服等卸売業）</t>
  </si>
  <si>
    <t>511：繊維品卸売業（衣服、身の回り品を除く）</t>
  </si>
  <si>
    <t>520：管理、補助的経済活動を行う事業所（52飲食料品卸売業）</t>
  </si>
  <si>
    <t>530：管理、補助的経済活動を行う事業所（53建築材料、鉱物・金属材料等卸売業）</t>
  </si>
  <si>
    <t>540：管理、補助的経済活動を行う事業所（54機械器具卸売業）</t>
  </si>
  <si>
    <t>550：管理、補助的経済活動を行う事業所（55その他の卸売業）</t>
  </si>
  <si>
    <t>560：管理、補助的経済活動を行う事業所（56各種商品小売業）</t>
  </si>
  <si>
    <t>561：百貨店</t>
  </si>
  <si>
    <t>562：総合スーパーマーケット</t>
  </si>
  <si>
    <t>563：コンビニエンスストア</t>
  </si>
  <si>
    <t>564：ドラッグストア</t>
  </si>
  <si>
    <t>565：ホームセンター</t>
  </si>
  <si>
    <t>566：均一価格店</t>
  </si>
  <si>
    <t>569：その他の各種商品小売業</t>
  </si>
  <si>
    <t>570：管理、補助的経済活動を行う事業所（57織物・衣服・身の回り品小売業）</t>
  </si>
  <si>
    <t>580：管理、補助的経済活動を行う事業所（58飲食料品小売業）</t>
  </si>
  <si>
    <t>590：管理、補助的経済活動を行う事業所（59機械器具小売業）</t>
  </si>
  <si>
    <t>593：機械器具小売業（自動車、自転車を除く）</t>
  </si>
  <si>
    <t>600：管理、補助的経済活動を行う事業所（60その他の小売業）</t>
  </si>
  <si>
    <t>610：管理、補助的経済活動を行う事業所（61無店舗小売業）</t>
  </si>
  <si>
    <t>620：管理、補助的経済活動を行う事業所（62銀行業）</t>
  </si>
  <si>
    <t>630：管理、補助的経済活動を行う事業所（63協同組織金融業）</t>
  </si>
  <si>
    <t>640：管理、補助的経済活動を行う事業所（64貸金業、クレジットカード業等非預金信用機関）</t>
  </si>
  <si>
    <t>643：クレジットカード業、割賦金融業</t>
  </si>
  <si>
    <t>650：管理、補助的経済活動を行う事業所（65金融商品取引業、商品先物取引業）</t>
  </si>
  <si>
    <t>652：商品先物取引業、商品投資顧問業</t>
  </si>
  <si>
    <t>660：管理、補助的経済活動を行う事業所（66補助的金融業等）</t>
  </si>
  <si>
    <t>661：補助的金融業、金融附帯業</t>
  </si>
  <si>
    <t>670：管理、補助的経済活動を行う事業所（67保険業）</t>
  </si>
  <si>
    <t>673：共済事業、少額短期保険業</t>
  </si>
  <si>
    <t>680：管理、補助的経済活動を行う事業所（68不動産取引業）</t>
  </si>
  <si>
    <t>681：建物売買業、土地売買業</t>
  </si>
  <si>
    <t>690：管理、補助的経済活動を行う事業所（69不動産賃貸業・管理業）</t>
  </si>
  <si>
    <t>691：不動産賃貸業（貸家業、貸間業を除く）</t>
  </si>
  <si>
    <t>692：貸家業、貸間業</t>
  </si>
  <si>
    <t>700：管理、補助的経済活動を行う事業所（70物品賃貸業）</t>
  </si>
  <si>
    <t>710：管理、補助的経済活動を行う事業所（71学術・開発研究機関）</t>
  </si>
  <si>
    <t>720：管理、補助的経済活動を行う事業所（72専門サービス業）</t>
  </si>
  <si>
    <t>721：法律事務所、特許事務所</t>
  </si>
  <si>
    <t>722：公証人役場、司法書士事務所、土地家屋調査士事務所</t>
  </si>
  <si>
    <t>724：公認会計士事務所、税理士事務所</t>
  </si>
  <si>
    <t>728：経営コンサルタント業、純粋持株会社</t>
  </si>
  <si>
    <t>730：管理、補助的経済活動を行う事業所（73広告業）</t>
  </si>
  <si>
    <t>740：管理、補助的経済活動を行う事業所（74技術サービス業）</t>
  </si>
  <si>
    <t>750：管理、補助的経済活動を行う事業所（75宿泊業）</t>
  </si>
  <si>
    <t>751：旅館、ホテル</t>
  </si>
  <si>
    <t>760：管理、補助的経済活動を行う事業所（76飲食店）</t>
  </si>
  <si>
    <t>761：食堂、レストラン（専門料理店を除く）</t>
  </si>
  <si>
    <t>765：酒場、ビヤホール</t>
  </si>
  <si>
    <t>766：バー、キャバレー、ナイトクラブ</t>
  </si>
  <si>
    <t>770：管理、補助的経済活動を行う事業所（77持ち帰り・配達飲食サービス業）</t>
  </si>
  <si>
    <t>773：施設給食業</t>
  </si>
  <si>
    <t>780：管理、補助的経済活動を行う事業所（78洗濯・理容・美容・浴場業）</t>
  </si>
  <si>
    <t>790：管理、補助的経済活動を行う事業所（79その他の生活関連サービス業）</t>
  </si>
  <si>
    <t>800：管理、補助的経済活動を行う事業所（80娯楽業）</t>
  </si>
  <si>
    <t>802：興行場（別掲を除く）、興行団</t>
  </si>
  <si>
    <t>803：競輪・競馬等の競走場、競技団</t>
  </si>
  <si>
    <t>805：公園、遊園地</t>
  </si>
  <si>
    <t>810：管理、補助的経済活動を行う事業所（81学校教育）</t>
  </si>
  <si>
    <t>813：中学校、義務教育学校</t>
  </si>
  <si>
    <t>814：高等学校、中等教育学校</t>
  </si>
  <si>
    <t>817：専修学校、各種学校</t>
  </si>
  <si>
    <t>820：管理、補助的経済活動を行う事業所（82その他の教育、学習支援業）</t>
  </si>
  <si>
    <t>829：他に分類されない教育、学習支援業</t>
  </si>
  <si>
    <t>830：管理、補助的経済活動を行う事業所（83医療業）</t>
  </si>
  <si>
    <t>835：施術業</t>
  </si>
  <si>
    <t>840：管理、補助的経済活動を行う事業所（84保健衛生）</t>
  </si>
  <si>
    <t>850：管理、補助的経済活動を行う事業所（85社会保険・社会福祉・介護事業）</t>
  </si>
  <si>
    <t>860：管理、補助的経済活動を行う事業所（86郵便局）</t>
  </si>
  <si>
    <t>870：管理、補助的経済活動を行う事業所（87協同組合）</t>
  </si>
  <si>
    <t>880：管理、補助的経済活動を行う事業所（88廃棄物処理業）</t>
  </si>
  <si>
    <t>890：管理、補助的経済活動を行う事業所（89自動車整備業）</t>
  </si>
  <si>
    <t>900：管理、補助的経済活動を行う事業所（90機械等修理業）</t>
  </si>
  <si>
    <t>910：管理、補助的経済活動を行う事業所（91職業紹介・労働者派遣業）</t>
  </si>
  <si>
    <t>920：管理、補助的経済活動を行う事業所（92その他の事業サービス業）</t>
  </si>
  <si>
    <t>921：速記・ワープロ入力･複写業</t>
  </si>
  <si>
    <t>922：建物等維持管理業</t>
  </si>
  <si>
    <t>950：管理、補助的経済活動を行う事業所（95その他のサービス業）</t>
  </si>
  <si>
    <t>981：都道府県の機関</t>
  </si>
  <si>
    <t>982：市町村の機関</t>
  </si>
  <si>
    <t>参考：燃料の単位発熱量・排出係数（デフォルト値）＜モニタリング報告ガイドラインVer.2.1 2022.8.25　より＞</t>
    <rPh sb="0" eb="2">
      <t>サンコウ</t>
    </rPh>
    <rPh sb="31" eb="33">
      <t>ホウコク</t>
    </rPh>
    <phoneticPr fontId="2"/>
  </si>
  <si>
    <t>本ファイルは第2期（2022年度参加者）のうち、</t>
    <rPh sb="0" eb="1">
      <t>ホン</t>
    </rPh>
    <rPh sb="14" eb="15">
      <t>ネン</t>
    </rPh>
    <rPh sb="15" eb="16">
      <t>ド</t>
    </rPh>
    <rPh sb="16" eb="19">
      <t>サンカシャ</t>
    </rPh>
    <phoneticPr fontId="4"/>
  </si>
  <si>
    <t>SHIFT事業 第2期 調整・自主削減年度CO2排出量算定報告書
（単年度事業/令和6年度実績報告用）</t>
    <rPh sb="34" eb="35">
      <t>タン</t>
    </rPh>
    <rPh sb="35" eb="37">
      <t>ネンド</t>
    </rPh>
    <phoneticPr fontId="2"/>
  </si>
  <si>
    <t>その後、挿入した行の一つ上の行（関数等が入っている行）のA～O列までを選択すると、セルの右下に小さな四角が表示されます。 ここにマウスポインタを合わせてをドラッグし、関数を適用してください。</t>
    <rPh sb="2" eb="3">
      <t>ゴ</t>
    </rPh>
    <rPh sb="4" eb="6">
      <t>ソウニュウ</t>
    </rPh>
    <rPh sb="8" eb="9">
      <t>ギョウ</t>
    </rPh>
    <rPh sb="10" eb="11">
      <t>ヒト</t>
    </rPh>
    <rPh sb="12" eb="13">
      <t>ウエ</t>
    </rPh>
    <rPh sb="14" eb="15">
      <t>ギョウ</t>
    </rPh>
    <rPh sb="16" eb="19">
      <t>カンスウトウ</t>
    </rPh>
    <rPh sb="20" eb="21">
      <t>ハイ</t>
    </rPh>
    <rPh sb="25" eb="26">
      <t>ギョウ</t>
    </rPh>
    <rPh sb="31" eb="32">
      <t>レツ</t>
    </rPh>
    <rPh sb="35" eb="37">
      <t>センタク</t>
    </rPh>
    <rPh sb="83" eb="85">
      <t>カンスウ</t>
    </rPh>
    <rPh sb="86" eb="88">
      <t>テキヨウ</t>
    </rPh>
    <phoneticPr fontId="2"/>
  </si>
  <si>
    <t>控除しない</t>
  </si>
  <si>
    <t>ガスボイラーを令和6年4月に導入した。</t>
    <rPh sb="7" eb="9">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</si>
</sst>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76" formatCode="#,##0_ ;[Red]\-#,##0\ "/>
    <numFmt numFmtId="177" formatCode="#,##0_);[Red]\(#,##0\)"/>
    <numFmt numFmtId="178" formatCode="#,##0_ "/>
    <numFmt numFmtId="179" formatCode="0.0_);[Red]\(0.0\)"/>
    <numFmt numFmtId="180" formatCode="#,##0.0000_ ;[Red]\-#,##0.0000\ "/>
    <numFmt numFmtId="181" formatCode="0_);[Red]\(0\)"/>
    <numFmt numFmtId="182" formatCode="0.00;[Red]0.00"/>
    <numFmt numFmtId="183" formatCode="0.0000_ "/>
  </numFmts>
  <fonts count="4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name val="ＭＳ Ｐゴシック"/>
      <family val="3"/>
      <charset val="128"/>
    </font>
    <font>
      <sz val="6"/>
      <name val="ＭＳ Ｐゴシック"/>
      <family val="3"/>
      <charset val="128"/>
    </font>
    <font>
      <sz val="9"/>
      <name val="ＭＳ ゴシック"/>
      <family val="3"/>
      <charset val="128"/>
    </font>
    <font>
      <u/>
      <sz val="11"/>
      <color indexed="36"/>
      <name val="ＭＳ Ｐゴシック"/>
      <family val="3"/>
      <charset val="128"/>
    </font>
    <font>
      <sz val="9"/>
      <name val="ＭＳ Ｐゴシック"/>
      <family val="3"/>
      <charset val="128"/>
    </font>
    <font>
      <sz val="11"/>
      <name val="ＭＳ Ｐゴシック"/>
      <family val="3"/>
      <charset val="128"/>
    </font>
    <font>
      <sz val="10"/>
      <color theme="1"/>
      <name val="ＭＳ Ｐゴシック"/>
      <family val="3"/>
      <charset val="128"/>
    </font>
    <font>
      <i/>
      <sz val="10"/>
      <color theme="1"/>
      <name val="ＭＳ Ｐゴシック"/>
      <family val="3"/>
      <charset val="128"/>
    </font>
    <font>
      <i/>
      <sz val="10"/>
      <color theme="0"/>
      <name val="ＭＳ Ｐゴシック"/>
      <family val="3"/>
      <charset val="128"/>
    </font>
    <font>
      <sz val="9"/>
      <color theme="1"/>
      <name val="游ゴシック"/>
      <family val="2"/>
      <charset val="128"/>
      <scheme val="minor"/>
    </font>
    <font>
      <sz val="9"/>
      <color rgb="FF000000"/>
      <name val="Meiryo UI"/>
      <family val="3"/>
      <charset val="128"/>
    </font>
    <font>
      <b/>
      <sz val="10"/>
      <color theme="1"/>
      <name val="ＭＳ Ｐゴシック"/>
      <family val="3"/>
      <charset val="128"/>
    </font>
    <font>
      <b/>
      <sz val="10"/>
      <name val="ＭＳ Ｐゴシック"/>
      <family val="3"/>
      <charset val="128"/>
    </font>
    <font>
      <sz val="9"/>
      <color theme="1"/>
      <name val="ＭＳ Ｐゴシック"/>
      <family val="3"/>
      <charset val="128"/>
    </font>
    <font>
      <sz val="16"/>
      <name val="ＭＳ Ｐゴシック"/>
      <family val="3"/>
      <charset val="128"/>
    </font>
    <font>
      <sz val="11"/>
      <color theme="1"/>
      <name val="ＭＳ Ｐゴシック"/>
      <family val="3"/>
      <charset val="128"/>
    </font>
    <font>
      <sz val="10"/>
      <color rgb="FFFF0000"/>
      <name val="ＭＳ Ｐゴシック"/>
      <family val="3"/>
      <charset val="128"/>
    </font>
    <font>
      <sz val="12"/>
      <color theme="1"/>
      <name val="ＭＳ Ｐゴシック"/>
      <family val="3"/>
      <charset val="128"/>
    </font>
    <font>
      <sz val="12"/>
      <name val="ＭＳ Ｐゴシック"/>
      <family val="3"/>
      <charset val="128"/>
    </font>
    <font>
      <sz val="10"/>
      <color rgb="FF000000"/>
      <name val="ＭＳ Ｐゴシック"/>
      <family val="3"/>
      <charset val="128"/>
    </font>
    <font>
      <vertAlign val="subscript"/>
      <sz val="10"/>
      <name val="ＭＳ Ｐゴシック"/>
      <family val="3"/>
      <charset val="128"/>
    </font>
    <font>
      <sz val="9"/>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b/>
      <u/>
      <sz val="12"/>
      <name val="ＭＳ Ｐゴシック"/>
      <family val="3"/>
      <charset val="128"/>
    </font>
    <font>
      <sz val="10"/>
      <color theme="0"/>
      <name val="ＭＳ Ｐゴシック"/>
      <family val="3"/>
      <charset val="128"/>
    </font>
    <font>
      <b/>
      <sz val="10"/>
      <color rgb="FFFF0000"/>
      <name val="ＭＳ Ｐゴシック"/>
      <family val="3"/>
      <charset val="128"/>
    </font>
    <font>
      <i/>
      <sz val="11"/>
      <color theme="0"/>
      <name val="ＭＳ Ｐゴシック"/>
      <family val="3"/>
      <charset val="128"/>
    </font>
    <font>
      <sz val="11"/>
      <color rgb="FF000000"/>
      <name val="ＭＳ Ｐゴシック"/>
      <family val="3"/>
      <charset val="128"/>
    </font>
    <font>
      <i/>
      <sz val="11"/>
      <color theme="1"/>
      <name val="ＭＳ Ｐゴシック"/>
      <family val="3"/>
      <charset val="128"/>
    </font>
    <font>
      <b/>
      <sz val="11"/>
      <color rgb="FFFF0000"/>
      <name val="ＭＳ Ｐゴシック"/>
      <family val="3"/>
      <charset val="128"/>
    </font>
    <font>
      <b/>
      <sz val="16"/>
      <name val="ＭＳ Ｐゴシック"/>
      <family val="3"/>
      <charset val="128"/>
    </font>
    <font>
      <b/>
      <sz val="16"/>
      <color rgb="FFFF0000"/>
      <name val="ＭＳ Ｐゴシック"/>
      <family val="3"/>
      <charset val="128"/>
    </font>
    <font>
      <b/>
      <sz val="12"/>
      <color indexed="10"/>
      <name val="ＭＳ Ｐゴシック"/>
      <family val="3"/>
      <charset val="128"/>
    </font>
    <font>
      <sz val="9"/>
      <color rgb="FFFF0000"/>
      <name val="ＭＳ Ｐゴシック"/>
      <family val="3"/>
      <charset val="128"/>
    </font>
    <font>
      <b/>
      <sz val="11"/>
      <name val="游ゴシック"/>
      <family val="3"/>
      <charset val="128"/>
      <scheme val="minor"/>
    </font>
    <font>
      <sz val="11"/>
      <name val="游ゴシック"/>
      <family val="3"/>
      <charset val="128"/>
      <scheme val="minor"/>
    </font>
    <font>
      <sz val="11"/>
      <color rgb="FFFF0000"/>
      <name val="游ゴシック"/>
      <family val="3"/>
      <charset val="128"/>
      <scheme val="minor"/>
    </font>
    <font>
      <b/>
      <sz val="10"/>
      <color indexed="10"/>
      <name val="ＭＳ Ｐゴシック"/>
      <family val="3"/>
      <charset val="128"/>
    </font>
  </fonts>
  <fills count="15">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D2E6FA"/>
        <bgColor indexed="64"/>
      </patternFill>
    </fill>
    <fill>
      <patternFill patternType="solid">
        <fgColor rgb="FFD2E6B4"/>
        <bgColor indexed="64"/>
      </patternFill>
    </fill>
    <fill>
      <patternFill patternType="solid">
        <fgColor indexed="9"/>
        <bgColor indexed="64"/>
      </patternFill>
    </fill>
    <fill>
      <patternFill patternType="solid">
        <fgColor theme="0"/>
        <bgColor indexed="64"/>
      </patternFill>
    </fill>
    <fill>
      <patternFill patternType="solid">
        <fgColor rgb="FFCCFFCC"/>
        <bgColor indexed="64"/>
      </patternFill>
    </fill>
    <fill>
      <patternFill patternType="solid">
        <fgColor indexed="43"/>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DCE6F0"/>
        <bgColor indexed="64"/>
      </patternFill>
    </fill>
  </fills>
  <borders count="108">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
      <left style="thin">
        <color indexed="64"/>
      </left>
      <right style="thin">
        <color indexed="64"/>
      </right>
      <top style="thin">
        <color indexed="64"/>
      </top>
      <bottom style="thin">
        <color indexed="64"/>
      </bottom>
      <diagonal/>
    </border>
    <border>
      <left style="medium">
        <color rgb="FFFF0000"/>
      </left>
      <right style="medium">
        <color rgb="FFFF0000"/>
      </right>
      <top/>
      <bottom/>
      <diagonal/>
    </border>
    <border>
      <left style="medium">
        <color indexed="64"/>
      </left>
      <right/>
      <top style="medium">
        <color indexed="64"/>
      </top>
      <bottom style="medium">
        <color indexed="64"/>
      </bottom>
      <diagonal/>
    </border>
    <border>
      <left/>
      <right/>
      <top style="medium">
        <color rgb="FFFF0000"/>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thin">
        <color indexed="64"/>
      </bottom>
      <diagonal/>
    </border>
    <border>
      <left/>
      <right style="medium">
        <color indexed="64"/>
      </right>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right style="thin">
        <color indexed="64"/>
      </right>
      <top/>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bottom style="medium">
        <color rgb="FFFF0000"/>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medium">
        <color indexed="64"/>
      </right>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top style="medium">
        <color indexed="64"/>
      </top>
      <bottom/>
      <diagonal/>
    </border>
    <border>
      <left style="thin">
        <color indexed="64"/>
      </left>
      <right style="hair">
        <color indexed="64"/>
      </right>
      <top style="thin">
        <color indexed="64"/>
      </top>
      <bottom style="medium">
        <color indexed="64"/>
      </bottom>
      <diagonal/>
    </border>
    <border>
      <left style="thin">
        <color indexed="64"/>
      </left>
      <right style="thin">
        <color indexed="64"/>
      </right>
      <top/>
      <bottom/>
      <diagonal/>
    </border>
    <border>
      <left style="thin">
        <color indexed="64"/>
      </left>
      <right style="hair">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hair">
        <color indexed="64"/>
      </left>
      <right/>
      <top/>
      <bottom style="medium">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s>
  <cellStyleXfs count="12">
    <xf numFmtId="0" fontId="0" fillId="0" borderId="0">
      <alignment vertical="center"/>
    </xf>
    <xf numFmtId="38" fontId="1"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pplyBorder="0">
      <alignment vertical="center"/>
    </xf>
    <xf numFmtId="0" fontId="8" fillId="0" borderId="0">
      <alignment vertical="center"/>
    </xf>
    <xf numFmtId="38" fontId="8" fillId="0" borderId="0" applyFont="0" applyFill="0" applyBorder="0" applyAlignment="0" applyProtection="0">
      <alignment vertical="center"/>
    </xf>
    <xf numFmtId="0" fontId="12" fillId="0" borderId="0">
      <alignment vertical="center"/>
    </xf>
    <xf numFmtId="0" fontId="8" fillId="0" borderId="0">
      <alignment vertical="center"/>
    </xf>
    <xf numFmtId="0" fontId="3" fillId="0" borderId="0">
      <alignment vertical="center"/>
    </xf>
    <xf numFmtId="38" fontId="3" fillId="0" borderId="0" applyFont="0" applyFill="0" applyBorder="0" applyAlignment="0" applyProtection="0">
      <alignment vertical="center"/>
    </xf>
    <xf numFmtId="0" fontId="8" fillId="0" borderId="0"/>
  </cellStyleXfs>
  <cellXfs count="658">
    <xf numFmtId="0" fontId="0" fillId="0" borderId="0" xfId="0">
      <alignment vertical="center"/>
    </xf>
    <xf numFmtId="46" fontId="0" fillId="0" borderId="0" xfId="0" applyNumberFormat="1">
      <alignment vertical="center"/>
    </xf>
    <xf numFmtId="0" fontId="0" fillId="0" borderId="6" xfId="0" applyBorder="1">
      <alignment vertical="center"/>
    </xf>
    <xf numFmtId="0" fontId="0" fillId="0" borderId="3" xfId="0" applyBorder="1">
      <alignment vertical="center"/>
    </xf>
    <xf numFmtId="0" fontId="0" fillId="0" borderId="4" xfId="0" applyBorder="1">
      <alignment vertical="center"/>
    </xf>
    <xf numFmtId="0" fontId="9" fillId="0" borderId="0" xfId="0" applyFont="1">
      <alignment vertical="center"/>
    </xf>
    <xf numFmtId="0" fontId="9" fillId="0" borderId="0" xfId="4" applyFont="1">
      <alignment vertical="center"/>
    </xf>
    <xf numFmtId="0" fontId="10" fillId="0" borderId="0" xfId="4" applyFont="1">
      <alignment vertical="center"/>
    </xf>
    <xf numFmtId="0" fontId="14" fillId="0" borderId="0" xfId="0" applyFont="1">
      <alignment vertical="center"/>
    </xf>
    <xf numFmtId="0" fontId="9" fillId="0" borderId="0" xfId="0" applyFont="1" applyAlignment="1">
      <alignment horizontal="center" vertical="center"/>
    </xf>
    <xf numFmtId="0" fontId="16" fillId="0" borderId="0" xfId="0" applyFont="1">
      <alignment vertical="center"/>
    </xf>
    <xf numFmtId="0" fontId="3" fillId="0" borderId="0" xfId="9">
      <alignment vertical="center"/>
    </xf>
    <xf numFmtId="0" fontId="3" fillId="9" borderId="0" xfId="9" applyFill="1">
      <alignment vertical="center"/>
    </xf>
    <xf numFmtId="0" fontId="3" fillId="10" borderId="0" xfId="9" applyFill="1">
      <alignment vertical="center"/>
    </xf>
    <xf numFmtId="0" fontId="8" fillId="0" borderId="0" xfId="9" applyFont="1">
      <alignment vertical="center"/>
    </xf>
    <xf numFmtId="0" fontId="15" fillId="0" borderId="0" xfId="9" applyFont="1">
      <alignment vertical="center"/>
    </xf>
    <xf numFmtId="176" fontId="5" fillId="5" borderId="0" xfId="1" applyNumberFormat="1" applyFont="1" applyFill="1" applyBorder="1" applyAlignment="1">
      <alignment horizontal="center" vertical="center"/>
    </xf>
    <xf numFmtId="0" fontId="8" fillId="0" borderId="0" xfId="8">
      <alignment vertical="center"/>
    </xf>
    <xf numFmtId="0" fontId="8" fillId="11" borderId="58" xfId="8" applyFill="1" applyBorder="1">
      <alignment vertical="center"/>
    </xf>
    <xf numFmtId="0" fontId="8" fillId="8" borderId="72" xfId="8" applyFill="1" applyBorder="1">
      <alignment vertical="center"/>
    </xf>
    <xf numFmtId="0" fontId="3" fillId="0" borderId="0" xfId="0" applyFont="1">
      <alignment vertical="center"/>
    </xf>
    <xf numFmtId="0" fontId="9" fillId="0" borderId="0" xfId="0" applyFont="1" applyProtection="1">
      <alignment vertical="center"/>
      <protection locked="0"/>
    </xf>
    <xf numFmtId="0" fontId="3" fillId="0" borderId="0" xfId="0" applyFont="1" applyAlignment="1">
      <alignment horizontal="left" vertical="center"/>
    </xf>
    <xf numFmtId="0" fontId="3" fillId="0" borderId="0" xfId="0" applyFont="1" applyAlignment="1">
      <alignment horizontal="center" vertical="center"/>
    </xf>
    <xf numFmtId="0" fontId="9" fillId="0" borderId="3" xfId="0" applyFont="1" applyBorder="1">
      <alignment vertical="center"/>
    </xf>
    <xf numFmtId="0" fontId="9" fillId="0" borderId="4" xfId="0" applyFont="1" applyBorder="1">
      <alignment vertical="center"/>
    </xf>
    <xf numFmtId="0" fontId="9" fillId="0" borderId="0" xfId="0" applyFont="1" applyAlignment="1">
      <alignment vertical="center" wrapText="1"/>
    </xf>
    <xf numFmtId="0" fontId="9" fillId="0" borderId="0" xfId="0" applyFont="1" applyAlignment="1">
      <alignment horizontal="left" vertical="center"/>
    </xf>
    <xf numFmtId="0" fontId="18" fillId="0" borderId="0" xfId="0" applyFont="1">
      <alignment vertical="center"/>
    </xf>
    <xf numFmtId="0" fontId="9" fillId="0" borderId="20" xfId="0" applyFont="1" applyBorder="1">
      <alignment vertical="center"/>
    </xf>
    <xf numFmtId="0" fontId="9" fillId="0" borderId="41" xfId="0" applyFont="1" applyBorder="1">
      <alignment vertical="center"/>
    </xf>
    <xf numFmtId="0" fontId="9" fillId="0" borderId="31" xfId="0" applyFont="1" applyBorder="1">
      <alignment vertical="center"/>
    </xf>
    <xf numFmtId="0" fontId="16" fillId="0" borderId="11" xfId="0" applyFont="1" applyBorder="1">
      <alignment vertical="center"/>
    </xf>
    <xf numFmtId="0" fontId="9" fillId="0" borderId="11" xfId="0" applyFont="1" applyBorder="1">
      <alignment vertical="center"/>
    </xf>
    <xf numFmtId="0" fontId="20" fillId="0" borderId="0" xfId="0" applyFont="1">
      <alignment vertical="center"/>
    </xf>
    <xf numFmtId="0" fontId="21" fillId="0" borderId="0" xfId="0" applyFont="1">
      <alignment vertical="center"/>
    </xf>
    <xf numFmtId="49" fontId="20" fillId="0" borderId="0" xfId="0" applyNumberFormat="1" applyFont="1">
      <alignment vertical="center"/>
    </xf>
    <xf numFmtId="0" fontId="20" fillId="0" borderId="35" xfId="0" applyFont="1" applyBorder="1">
      <alignment vertical="center"/>
    </xf>
    <xf numFmtId="0" fontId="9" fillId="2" borderId="0" xfId="0" applyFont="1" applyFill="1" applyProtection="1">
      <alignment vertical="center"/>
      <protection locked="0"/>
    </xf>
    <xf numFmtId="0" fontId="9" fillId="2" borderId="12" xfId="0" applyFont="1" applyFill="1" applyBorder="1" applyProtection="1">
      <alignment vertical="center"/>
      <protection locked="0"/>
    </xf>
    <xf numFmtId="0" fontId="9" fillId="2" borderId="0" xfId="0" applyFont="1" applyFill="1" applyAlignment="1" applyProtection="1">
      <alignment vertical="top"/>
      <protection locked="0"/>
    </xf>
    <xf numFmtId="0" fontId="9" fillId="2" borderId="12" xfId="0" applyFont="1" applyFill="1" applyBorder="1" applyAlignment="1" applyProtection="1">
      <alignment vertical="top"/>
      <protection locked="0"/>
    </xf>
    <xf numFmtId="0" fontId="9" fillId="2" borderId="19" xfId="0" applyFont="1" applyFill="1" applyBorder="1" applyAlignment="1" applyProtection="1">
      <alignment vertical="top"/>
      <protection locked="0"/>
    </xf>
    <xf numFmtId="0" fontId="9" fillId="2" borderId="24" xfId="0" applyFont="1" applyFill="1" applyBorder="1" applyAlignment="1" applyProtection="1">
      <alignment vertical="top"/>
      <protection locked="0"/>
    </xf>
    <xf numFmtId="0" fontId="9" fillId="2" borderId="13" xfId="0" applyFont="1" applyFill="1" applyBorder="1" applyAlignment="1" applyProtection="1">
      <alignment vertical="top"/>
      <protection locked="0"/>
    </xf>
    <xf numFmtId="0" fontId="9" fillId="2" borderId="23" xfId="0" applyFont="1" applyFill="1" applyBorder="1" applyAlignment="1" applyProtection="1">
      <alignment vertical="top"/>
      <protection locked="0"/>
    </xf>
    <xf numFmtId="0" fontId="3" fillId="0" borderId="0" xfId="2" applyFont="1">
      <alignment vertical="center"/>
    </xf>
    <xf numFmtId="0" fontId="3" fillId="6" borderId="9" xfId="3" applyFont="1" applyFill="1" applyBorder="1" applyAlignment="1" applyProtection="1">
      <alignment horizontal="center" vertical="center" wrapText="1"/>
      <protection locked="0"/>
    </xf>
    <xf numFmtId="0" fontId="9" fillId="6" borderId="9" xfId="0" applyFont="1" applyFill="1" applyBorder="1" applyAlignment="1" applyProtection="1">
      <alignment horizontal="center" vertical="center"/>
      <protection locked="0"/>
    </xf>
    <xf numFmtId="0" fontId="9" fillId="6" borderId="2" xfId="0" applyFont="1" applyFill="1" applyBorder="1" applyAlignment="1" applyProtection="1">
      <alignment horizontal="center" vertical="center" wrapText="1"/>
      <protection locked="0"/>
    </xf>
    <xf numFmtId="0" fontId="3" fillId="6" borderId="26" xfId="3" applyFont="1" applyFill="1" applyBorder="1" applyAlignment="1" applyProtection="1">
      <alignment horizontal="center" vertical="center" wrapText="1"/>
      <protection locked="0"/>
    </xf>
    <xf numFmtId="0" fontId="9" fillId="6" borderId="26" xfId="0" applyFont="1" applyFill="1" applyBorder="1" applyAlignment="1" applyProtection="1">
      <alignment horizontal="center" vertical="center"/>
      <protection locked="0"/>
    </xf>
    <xf numFmtId="0" fontId="9" fillId="2" borderId="37" xfId="0" applyFont="1" applyFill="1" applyBorder="1" applyAlignment="1" applyProtection="1">
      <alignment horizontal="center" vertical="center"/>
      <protection locked="0"/>
    </xf>
    <xf numFmtId="0" fontId="9" fillId="6" borderId="30" xfId="0" applyFont="1" applyFill="1" applyBorder="1" applyAlignment="1" applyProtection="1">
      <alignment horizontal="center" vertical="center" wrapText="1"/>
      <protection locked="0"/>
    </xf>
    <xf numFmtId="0" fontId="3" fillId="6" borderId="40" xfId="3" applyFont="1" applyFill="1" applyBorder="1" applyAlignment="1" applyProtection="1">
      <alignment horizontal="center" vertical="center" wrapText="1"/>
      <protection locked="0"/>
    </xf>
    <xf numFmtId="0" fontId="9" fillId="6" borderId="40" xfId="0" applyFont="1" applyFill="1" applyBorder="1" applyAlignment="1" applyProtection="1">
      <alignment horizontal="center" vertical="center"/>
      <protection locked="0"/>
    </xf>
    <xf numFmtId="0" fontId="9" fillId="0" borderId="43" xfId="0" applyFont="1" applyBorder="1">
      <alignment vertical="center"/>
    </xf>
    <xf numFmtId="0" fontId="9" fillId="0" borderId="44" xfId="0" applyFont="1" applyBorder="1">
      <alignment vertical="center"/>
    </xf>
    <xf numFmtId="0" fontId="9" fillId="0" borderId="6" xfId="0" applyFont="1" applyBorder="1">
      <alignment vertical="center"/>
    </xf>
    <xf numFmtId="0" fontId="9" fillId="0" borderId="45" xfId="0" applyFont="1" applyBorder="1">
      <alignment vertical="center"/>
    </xf>
    <xf numFmtId="0" fontId="9" fillId="0" borderId="46" xfId="0" applyFont="1" applyBorder="1">
      <alignment vertical="center"/>
    </xf>
    <xf numFmtId="0" fontId="9" fillId="0" borderId="47" xfId="0" applyFont="1" applyBorder="1">
      <alignment vertical="center"/>
    </xf>
    <xf numFmtId="0" fontId="9" fillId="0" borderId="48" xfId="0" applyFont="1" applyBorder="1">
      <alignment vertical="center"/>
    </xf>
    <xf numFmtId="0" fontId="21" fillId="0" borderId="0" xfId="2" applyFont="1">
      <alignment vertical="center"/>
    </xf>
    <xf numFmtId="0" fontId="9" fillId="2" borderId="37" xfId="0" applyFont="1" applyFill="1" applyBorder="1" applyAlignment="1" applyProtection="1">
      <alignment horizontal="left" vertical="top" wrapText="1"/>
      <protection locked="0"/>
    </xf>
    <xf numFmtId="0" fontId="9" fillId="2" borderId="79" xfId="0" applyFont="1" applyFill="1" applyBorder="1" applyAlignment="1" applyProtection="1">
      <alignment horizontal="left" vertical="top" wrapText="1"/>
      <protection locked="0"/>
    </xf>
    <xf numFmtId="0" fontId="9" fillId="2" borderId="26" xfId="0" applyFont="1" applyFill="1" applyBorder="1" applyAlignment="1" applyProtection="1">
      <alignment horizontal="left" vertical="center"/>
      <protection locked="0"/>
    </xf>
    <xf numFmtId="0" fontId="9" fillId="2" borderId="40" xfId="0" applyFont="1" applyFill="1" applyBorder="1" applyAlignment="1" applyProtection="1">
      <alignment horizontal="left" vertical="center"/>
      <protection locked="0"/>
    </xf>
    <xf numFmtId="0" fontId="3" fillId="0" borderId="0" xfId="4" applyFont="1" applyBorder="1">
      <alignment vertical="center"/>
    </xf>
    <xf numFmtId="0" fontId="3" fillId="7" borderId="0" xfId="2" applyFont="1" applyFill="1" applyAlignment="1">
      <alignment horizontal="left" vertical="center"/>
    </xf>
    <xf numFmtId="0" fontId="3" fillId="7" borderId="0" xfId="2" applyFont="1" applyFill="1" applyAlignment="1">
      <alignment horizontal="justify" vertical="center" wrapText="1"/>
    </xf>
    <xf numFmtId="0" fontId="7" fillId="0" borderId="0" xfId="3" applyFont="1" applyAlignment="1">
      <alignment vertical="top" wrapText="1"/>
    </xf>
    <xf numFmtId="0" fontId="18" fillId="7" borderId="0" xfId="2" applyFont="1" applyFill="1" applyAlignment="1">
      <alignment horizontal="left" vertical="center"/>
    </xf>
    <xf numFmtId="0" fontId="3" fillId="7" borderId="0" xfId="2" applyFont="1" applyFill="1">
      <alignment vertical="center"/>
    </xf>
    <xf numFmtId="0" fontId="18" fillId="0" borderId="0" xfId="4" applyFont="1">
      <alignment vertical="center"/>
    </xf>
    <xf numFmtId="0" fontId="3" fillId="3" borderId="17" xfId="5" applyFont="1" applyFill="1" applyBorder="1" applyAlignment="1">
      <alignment horizontal="center" vertical="center"/>
    </xf>
    <xf numFmtId="49" fontId="24" fillId="0" borderId="0" xfId="0" applyNumberFormat="1" applyFont="1">
      <alignment vertical="center"/>
    </xf>
    <xf numFmtId="0" fontId="24" fillId="0" borderId="0" xfId="0" applyFont="1">
      <alignment vertical="center"/>
    </xf>
    <xf numFmtId="0" fontId="25" fillId="0" borderId="0" xfId="0" applyFont="1">
      <alignment vertical="center"/>
    </xf>
    <xf numFmtId="0" fontId="26" fillId="0" borderId="0" xfId="0" applyFont="1">
      <alignment vertical="center"/>
    </xf>
    <xf numFmtId="0" fontId="26" fillId="0" borderId="3" xfId="0" applyFont="1" applyBorder="1">
      <alignment vertical="center"/>
    </xf>
    <xf numFmtId="0" fontId="26" fillId="0" borderId="43" xfId="0" applyFont="1" applyBorder="1">
      <alignment vertical="center"/>
    </xf>
    <xf numFmtId="0" fontId="26" fillId="0" borderId="8" xfId="0" applyFont="1" applyBorder="1">
      <alignment vertical="center"/>
    </xf>
    <xf numFmtId="0" fontId="26" fillId="0" borderId="8" xfId="0" quotePrefix="1" applyFont="1" applyBorder="1">
      <alignment vertical="center"/>
    </xf>
    <xf numFmtId="0" fontId="26" fillId="0" borderId="44" xfId="0" applyFont="1" applyBorder="1">
      <alignment vertical="center"/>
    </xf>
    <xf numFmtId="0" fontId="26" fillId="0" borderId="6" xfId="0" applyFont="1" applyBorder="1">
      <alignment vertical="center"/>
    </xf>
    <xf numFmtId="0" fontId="26" fillId="0" borderId="45" xfId="0" applyFont="1" applyBorder="1">
      <alignment vertical="center"/>
    </xf>
    <xf numFmtId="0" fontId="26" fillId="0" borderId="46" xfId="0" applyFont="1" applyBorder="1">
      <alignment vertical="center"/>
    </xf>
    <xf numFmtId="0" fontId="26" fillId="0" borderId="0" xfId="0" quotePrefix="1" applyFont="1">
      <alignment vertical="center"/>
    </xf>
    <xf numFmtId="49" fontId="24" fillId="4" borderId="0" xfId="0" applyNumberFormat="1" applyFont="1" applyFill="1">
      <alignment vertical="center"/>
    </xf>
    <xf numFmtId="0" fontId="24" fillId="4" borderId="0" xfId="0" applyFont="1" applyFill="1">
      <alignment vertical="center"/>
    </xf>
    <xf numFmtId="0" fontId="26" fillId="4" borderId="6" xfId="0" applyFont="1" applyFill="1" applyBorder="1">
      <alignment vertical="center"/>
    </xf>
    <xf numFmtId="0" fontId="26" fillId="4" borderId="45" xfId="0" applyFont="1" applyFill="1" applyBorder="1">
      <alignment vertical="center"/>
    </xf>
    <xf numFmtId="0" fontId="26" fillId="4" borderId="0" xfId="0" applyFont="1" applyFill="1">
      <alignment vertical="center"/>
    </xf>
    <xf numFmtId="0" fontId="26" fillId="4" borderId="0" xfId="0" quotePrefix="1" applyFont="1" applyFill="1">
      <alignment vertical="center"/>
    </xf>
    <xf numFmtId="0" fontId="26" fillId="0" borderId="46" xfId="0" quotePrefix="1" applyFont="1" applyBorder="1">
      <alignment vertical="center"/>
    </xf>
    <xf numFmtId="0" fontId="26" fillId="0" borderId="4" xfId="0" applyFont="1" applyBorder="1">
      <alignment vertical="center"/>
    </xf>
    <xf numFmtId="0" fontId="26" fillId="0" borderId="47" xfId="0" applyFont="1" applyBorder="1">
      <alignment vertical="center"/>
    </xf>
    <xf numFmtId="0" fontId="26" fillId="0" borderId="65" xfId="0" applyFont="1" applyBorder="1">
      <alignment vertical="center"/>
    </xf>
    <xf numFmtId="0" fontId="26" fillId="0" borderId="48" xfId="0" quotePrefix="1" applyFont="1" applyBorder="1">
      <alignment vertical="center"/>
    </xf>
    <xf numFmtId="0" fontId="26" fillId="4" borderId="46" xfId="0" applyFont="1" applyFill="1" applyBorder="1">
      <alignment vertical="center"/>
    </xf>
    <xf numFmtId="0" fontId="9" fillId="2" borderId="29" xfId="0" applyFont="1" applyFill="1" applyBorder="1" applyProtection="1">
      <alignment vertical="center"/>
      <protection locked="0"/>
    </xf>
    <xf numFmtId="0" fontId="9" fillId="2" borderId="27" xfId="0" applyFont="1" applyFill="1" applyBorder="1" applyProtection="1">
      <alignment vertical="center"/>
      <protection locked="0"/>
    </xf>
    <xf numFmtId="0" fontId="9" fillId="2" borderId="28" xfId="0" applyFont="1" applyFill="1" applyBorder="1" applyProtection="1">
      <alignment vertical="center"/>
      <protection locked="0"/>
    </xf>
    <xf numFmtId="0" fontId="9" fillId="2" borderId="13" xfId="0" applyFont="1" applyFill="1" applyBorder="1" applyProtection="1">
      <alignment vertical="center"/>
      <protection locked="0"/>
    </xf>
    <xf numFmtId="0" fontId="3" fillId="2" borderId="0" xfId="0" applyFont="1" applyFill="1" applyProtection="1">
      <alignment vertical="center"/>
      <protection locked="0"/>
    </xf>
    <xf numFmtId="0" fontId="3" fillId="2" borderId="0" xfId="0" applyFont="1" applyFill="1" applyAlignment="1" applyProtection="1">
      <alignment horizontal="left" vertical="center"/>
      <protection locked="0"/>
    </xf>
    <xf numFmtId="0" fontId="9" fillId="2" borderId="23" xfId="0" applyFont="1" applyFill="1" applyBorder="1" applyProtection="1">
      <alignment vertical="center"/>
      <protection locked="0"/>
    </xf>
    <xf numFmtId="0" fontId="9" fillId="2" borderId="19" xfId="0" applyFont="1" applyFill="1" applyBorder="1" applyProtection="1">
      <alignment vertical="center"/>
      <protection locked="0"/>
    </xf>
    <xf numFmtId="0" fontId="9" fillId="2" borderId="24" xfId="0" applyFont="1" applyFill="1" applyBorder="1" applyProtection="1">
      <alignment vertical="center"/>
      <protection locked="0"/>
    </xf>
    <xf numFmtId="0" fontId="7" fillId="0" borderId="0" xfId="0" applyFont="1" applyAlignment="1">
      <alignment horizontal="left" vertical="center"/>
    </xf>
    <xf numFmtId="0" fontId="27" fillId="0" borderId="0" xfId="9" applyFont="1">
      <alignment vertical="center"/>
    </xf>
    <xf numFmtId="0" fontId="17" fillId="0" borderId="0" xfId="0" applyFont="1">
      <alignment vertical="center"/>
    </xf>
    <xf numFmtId="0" fontId="9" fillId="3" borderId="7" xfId="0" applyFont="1" applyFill="1" applyBorder="1" applyAlignment="1">
      <alignment horizontal="center" vertical="center"/>
    </xf>
    <xf numFmtId="0" fontId="9" fillId="3" borderId="7" xfId="0" applyFont="1" applyFill="1" applyBorder="1" applyAlignment="1">
      <alignment horizontal="center" vertical="center" wrapText="1"/>
    </xf>
    <xf numFmtId="0" fontId="28" fillId="0" borderId="0" xfId="0" applyFont="1">
      <alignment vertical="center"/>
    </xf>
    <xf numFmtId="0" fontId="3" fillId="0" borderId="0" xfId="2" applyFont="1" applyAlignment="1">
      <alignment horizontal="left" vertical="center"/>
    </xf>
    <xf numFmtId="0" fontId="3" fillId="0" borderId="0" xfId="2" applyFont="1" applyAlignment="1">
      <alignment horizontal="justify" vertical="center" wrapText="1"/>
    </xf>
    <xf numFmtId="0" fontId="18" fillId="0" borderId="0" xfId="2" applyFont="1" applyAlignment="1">
      <alignment horizontal="left" vertical="center"/>
    </xf>
    <xf numFmtId="0" fontId="16" fillId="5" borderId="93" xfId="0" applyFont="1" applyFill="1" applyBorder="1" applyAlignment="1">
      <alignment horizontal="center" vertical="center"/>
    </xf>
    <xf numFmtId="0" fontId="7" fillId="5" borderId="29" xfId="2" applyFont="1" applyFill="1" applyBorder="1" applyAlignment="1">
      <alignment horizontal="center" vertical="center" wrapText="1"/>
    </xf>
    <xf numFmtId="0" fontId="16" fillId="5" borderId="29" xfId="0" applyFont="1" applyFill="1" applyBorder="1" applyAlignment="1">
      <alignment horizontal="center" vertical="center"/>
    </xf>
    <xf numFmtId="38" fontId="16" fillId="5" borderId="77" xfId="1" applyFont="1" applyFill="1" applyBorder="1" applyAlignment="1">
      <alignment horizontal="right" vertical="center"/>
    </xf>
    <xf numFmtId="0" fontId="16" fillId="5" borderId="88" xfId="0" applyFont="1" applyFill="1" applyBorder="1" applyAlignment="1">
      <alignment horizontal="center" vertical="center"/>
    </xf>
    <xf numFmtId="0" fontId="7" fillId="5" borderId="71" xfId="2" applyFont="1" applyFill="1" applyBorder="1" applyAlignment="1">
      <alignment horizontal="center" vertical="center" wrapText="1"/>
    </xf>
    <xf numFmtId="0" fontId="16" fillId="5" borderId="71" xfId="0" applyFont="1" applyFill="1" applyBorder="1" applyAlignment="1">
      <alignment horizontal="center" vertical="center"/>
    </xf>
    <xf numFmtId="38" fontId="16" fillId="5" borderId="78" xfId="1" applyFont="1" applyFill="1" applyBorder="1" applyAlignment="1">
      <alignment horizontal="right" vertical="center"/>
    </xf>
    <xf numFmtId="0" fontId="16" fillId="5" borderId="76" xfId="0" applyFont="1" applyFill="1" applyBorder="1" applyAlignment="1">
      <alignment horizontal="center" vertical="center"/>
    </xf>
    <xf numFmtId="38" fontId="16" fillId="5" borderId="18" xfId="1" applyFont="1" applyFill="1" applyBorder="1" applyAlignment="1">
      <alignment horizontal="right" vertical="center"/>
    </xf>
    <xf numFmtId="0" fontId="16" fillId="5" borderId="56" xfId="0" applyFont="1" applyFill="1" applyBorder="1" applyAlignment="1">
      <alignment horizontal="center" vertical="center"/>
    </xf>
    <xf numFmtId="0" fontId="7" fillId="5" borderId="76" xfId="2" applyFont="1" applyFill="1" applyBorder="1" applyAlignment="1">
      <alignment horizontal="center" vertical="center" wrapText="1"/>
    </xf>
    <xf numFmtId="38" fontId="9" fillId="3" borderId="30" xfId="1" applyFont="1" applyFill="1" applyBorder="1" applyAlignment="1">
      <alignment horizontal="center" vertical="center"/>
    </xf>
    <xf numFmtId="38" fontId="9" fillId="3" borderId="56" xfId="1" applyFont="1" applyFill="1" applyBorder="1" applyAlignment="1">
      <alignment horizontal="center" vertical="center"/>
    </xf>
    <xf numFmtId="0" fontId="9" fillId="3" borderId="30" xfId="4" applyFont="1" applyFill="1" applyBorder="1" applyAlignment="1">
      <alignment horizontal="center" vertical="center" wrapText="1"/>
    </xf>
    <xf numFmtId="0" fontId="9" fillId="3" borderId="57" xfId="4" applyFont="1" applyFill="1" applyBorder="1" applyAlignment="1">
      <alignment horizontal="center" vertical="center" wrapText="1"/>
    </xf>
    <xf numFmtId="0" fontId="9" fillId="3" borderId="54" xfId="4" applyFont="1" applyFill="1" applyBorder="1" applyAlignment="1">
      <alignment horizontal="center" vertical="center" wrapText="1"/>
    </xf>
    <xf numFmtId="0" fontId="9" fillId="3" borderId="56" xfId="4" applyFont="1" applyFill="1" applyBorder="1" applyAlignment="1">
      <alignment horizontal="center" vertical="center" wrapText="1"/>
    </xf>
    <xf numFmtId="0" fontId="3" fillId="3" borderId="63" xfId="2" applyFont="1" applyFill="1" applyBorder="1" applyAlignment="1">
      <alignment horizontal="center" vertical="center"/>
    </xf>
    <xf numFmtId="0" fontId="31" fillId="0" borderId="0" xfId="0" applyFont="1">
      <alignment vertical="center"/>
    </xf>
    <xf numFmtId="0" fontId="32" fillId="0" borderId="0" xfId="4" applyFont="1">
      <alignment vertical="center"/>
    </xf>
    <xf numFmtId="0" fontId="19" fillId="0" borderId="0" xfId="0" applyFont="1">
      <alignment vertical="center"/>
    </xf>
    <xf numFmtId="0" fontId="16" fillId="0" borderId="0" xfId="0" applyFont="1" applyAlignment="1">
      <alignment horizontal="center" vertical="center"/>
    </xf>
    <xf numFmtId="0" fontId="16" fillId="6" borderId="49" xfId="0" applyFont="1" applyFill="1" applyBorder="1" applyAlignment="1" applyProtection="1">
      <alignment horizontal="left" vertical="center" wrapText="1"/>
      <protection locked="0"/>
    </xf>
    <xf numFmtId="0" fontId="16" fillId="6" borderId="35" xfId="0" applyFont="1" applyFill="1" applyBorder="1" applyAlignment="1" applyProtection="1">
      <alignment horizontal="left" vertical="center" wrapText="1"/>
      <protection locked="0"/>
    </xf>
    <xf numFmtId="0" fontId="16" fillId="6" borderId="30" xfId="0" applyFont="1" applyFill="1" applyBorder="1" applyAlignment="1" applyProtection="1">
      <alignment horizontal="left" vertical="center" wrapText="1"/>
      <protection locked="0"/>
    </xf>
    <xf numFmtId="0" fontId="9" fillId="0" borderId="0" xfId="9" applyFont="1">
      <alignment vertical="center"/>
    </xf>
    <xf numFmtId="0" fontId="18" fillId="7" borderId="0" xfId="4" applyFont="1" applyFill="1">
      <alignment vertical="center"/>
    </xf>
    <xf numFmtId="0" fontId="18" fillId="0" borderId="0" xfId="8" applyFont="1">
      <alignment vertical="center"/>
    </xf>
    <xf numFmtId="0" fontId="18" fillId="7" borderId="0" xfId="4" applyFont="1" applyFill="1" applyBorder="1">
      <alignment vertical="center"/>
    </xf>
    <xf numFmtId="0" fontId="18" fillId="7" borderId="0" xfId="4" quotePrefix="1" applyFont="1" applyFill="1">
      <alignment vertical="center"/>
    </xf>
    <xf numFmtId="0" fontId="9" fillId="0" borderId="0" xfId="9" applyFont="1" applyAlignment="1">
      <alignment horizontal="center" vertical="center"/>
    </xf>
    <xf numFmtId="0" fontId="9" fillId="0" borderId="0" xfId="0" applyFont="1" applyAlignment="1">
      <alignment vertical="top" wrapText="1"/>
    </xf>
    <xf numFmtId="0" fontId="9" fillId="0" borderId="0" xfId="0" applyFont="1" applyAlignment="1">
      <alignment vertical="top"/>
    </xf>
    <xf numFmtId="0" fontId="35" fillId="0" borderId="0" xfId="0" applyFont="1">
      <alignment vertical="center"/>
    </xf>
    <xf numFmtId="0" fontId="29" fillId="0" borderId="0" xfId="0" applyFont="1">
      <alignment vertical="center"/>
    </xf>
    <xf numFmtId="0" fontId="9" fillId="6" borderId="49" xfId="0" applyFont="1" applyFill="1" applyBorder="1" applyAlignment="1">
      <alignment horizontal="left" vertical="center" wrapText="1"/>
    </xf>
    <xf numFmtId="0" fontId="3" fillId="5" borderId="29" xfId="2" applyFont="1" applyFill="1" applyBorder="1" applyAlignment="1">
      <alignment horizontal="center" vertical="center" wrapText="1"/>
    </xf>
    <xf numFmtId="0" fontId="9" fillId="5" borderId="29" xfId="0" applyFont="1" applyFill="1" applyBorder="1" applyAlignment="1">
      <alignment horizontal="center" vertical="center"/>
    </xf>
    <xf numFmtId="38" fontId="9" fillId="5" borderId="77" xfId="1" applyFont="1" applyFill="1" applyBorder="1" applyAlignment="1">
      <alignment horizontal="right" vertical="center"/>
    </xf>
    <xf numFmtId="0" fontId="9" fillId="6" borderId="35" xfId="0" applyFont="1" applyFill="1" applyBorder="1" applyAlignment="1">
      <alignment horizontal="left" vertical="center" wrapText="1"/>
    </xf>
    <xf numFmtId="0" fontId="9" fillId="5" borderId="88" xfId="0" applyFont="1" applyFill="1" applyBorder="1" applyAlignment="1">
      <alignment horizontal="center" vertical="center"/>
    </xf>
    <xf numFmtId="0" fontId="3" fillId="5" borderId="71" xfId="2" applyFont="1" applyFill="1" applyBorder="1" applyAlignment="1">
      <alignment horizontal="center" vertical="center" wrapText="1"/>
    </xf>
    <xf numFmtId="38" fontId="9" fillId="5" borderId="78" xfId="1" applyFont="1" applyFill="1" applyBorder="1" applyAlignment="1">
      <alignment horizontal="right" vertical="center"/>
    </xf>
    <xf numFmtId="38" fontId="9" fillId="5" borderId="77" xfId="1" applyFont="1" applyFill="1" applyBorder="1" applyAlignment="1">
      <alignment horizontal="center" vertical="center"/>
    </xf>
    <xf numFmtId="38" fontId="9" fillId="5" borderId="78" xfId="1" applyFont="1" applyFill="1" applyBorder="1" applyAlignment="1">
      <alignment horizontal="center" vertical="center"/>
    </xf>
    <xf numFmtId="0" fontId="9" fillId="6" borderId="30" xfId="0" applyFont="1" applyFill="1" applyBorder="1" applyAlignment="1">
      <alignment horizontal="left" vertical="center" wrapText="1"/>
    </xf>
    <xf numFmtId="38" fontId="9" fillId="5" borderId="18" xfId="1" applyFont="1" applyFill="1" applyBorder="1" applyAlignment="1">
      <alignment horizontal="center" vertical="center"/>
    </xf>
    <xf numFmtId="0" fontId="11" fillId="0" borderId="0" xfId="4" applyFont="1">
      <alignment vertical="center"/>
    </xf>
    <xf numFmtId="0" fontId="9" fillId="2" borderId="22" xfId="0" applyFont="1" applyFill="1" applyBorder="1" applyAlignment="1" applyProtection="1">
      <alignment horizontal="left" vertical="top" wrapText="1"/>
      <protection locked="0"/>
    </xf>
    <xf numFmtId="0" fontId="9" fillId="5" borderId="76" xfId="0" applyFont="1" applyFill="1" applyBorder="1" applyAlignment="1">
      <alignment horizontal="center" vertical="center"/>
    </xf>
    <xf numFmtId="0" fontId="9" fillId="5" borderId="71" xfId="0" applyFont="1" applyFill="1" applyBorder="1" applyAlignment="1">
      <alignment horizontal="center" vertical="center"/>
    </xf>
    <xf numFmtId="0" fontId="9" fillId="2" borderId="14" xfId="0" applyFont="1" applyFill="1" applyBorder="1" applyAlignment="1" applyProtection="1">
      <alignment horizontal="center" vertical="center"/>
      <protection locked="0"/>
    </xf>
    <xf numFmtId="0" fontId="9" fillId="2" borderId="16" xfId="0" applyFont="1" applyFill="1" applyBorder="1" applyAlignment="1" applyProtection="1">
      <alignment horizontal="center" vertical="center"/>
      <protection locked="0"/>
    </xf>
    <xf numFmtId="0" fontId="3" fillId="3" borderId="30" xfId="2" applyFont="1" applyFill="1" applyBorder="1" applyAlignment="1">
      <alignment horizontal="center" vertical="top" wrapText="1"/>
    </xf>
    <xf numFmtId="0" fontId="9" fillId="6" borderId="35" xfId="0" applyFont="1" applyFill="1" applyBorder="1" applyAlignment="1" applyProtection="1">
      <alignment horizontal="left" vertical="center" wrapText="1"/>
      <protection locked="0"/>
    </xf>
    <xf numFmtId="179" fontId="9" fillId="2" borderId="49" xfId="0" applyNumberFormat="1" applyFont="1" applyFill="1" applyBorder="1" applyAlignment="1" applyProtection="1">
      <alignment horizontal="center" vertical="center"/>
      <protection locked="0"/>
    </xf>
    <xf numFmtId="179" fontId="9" fillId="2" borderId="35" xfId="0" applyNumberFormat="1" applyFont="1" applyFill="1" applyBorder="1" applyAlignment="1" applyProtection="1">
      <alignment horizontal="center" vertical="center"/>
      <protection locked="0"/>
    </xf>
    <xf numFmtId="179" fontId="9" fillId="2" borderId="30" xfId="0" applyNumberFormat="1" applyFont="1" applyFill="1" applyBorder="1" applyAlignment="1" applyProtection="1">
      <alignment horizontal="center" vertical="center"/>
      <protection locked="0"/>
    </xf>
    <xf numFmtId="0" fontId="9" fillId="2" borderId="93" xfId="0" applyFont="1" applyFill="1" applyBorder="1" applyAlignment="1" applyProtection="1">
      <alignment horizontal="center" vertical="center"/>
      <protection locked="0"/>
    </xf>
    <xf numFmtId="0" fontId="9" fillId="2" borderId="88" xfId="0" applyFont="1" applyFill="1" applyBorder="1" applyAlignment="1" applyProtection="1">
      <alignment horizontal="center" vertical="center"/>
      <protection locked="0"/>
    </xf>
    <xf numFmtId="0" fontId="9" fillId="2" borderId="56" xfId="0" applyFont="1" applyFill="1" applyBorder="1" applyAlignment="1" applyProtection="1">
      <alignment horizontal="center" vertical="center"/>
      <protection locked="0"/>
    </xf>
    <xf numFmtId="0" fontId="3" fillId="2" borderId="29" xfId="2" applyFont="1" applyFill="1" applyBorder="1" applyAlignment="1" applyProtection="1">
      <alignment horizontal="center" vertical="center" wrapText="1"/>
      <protection locked="0"/>
    </xf>
    <xf numFmtId="0" fontId="3" fillId="2" borderId="71" xfId="2" applyFont="1" applyFill="1" applyBorder="1" applyAlignment="1" applyProtection="1">
      <alignment horizontal="center" vertical="center" wrapText="1"/>
      <protection locked="0"/>
    </xf>
    <xf numFmtId="0" fontId="3" fillId="2" borderId="76" xfId="2" applyFont="1" applyFill="1" applyBorder="1" applyAlignment="1" applyProtection="1">
      <alignment horizontal="center" vertical="center" wrapText="1"/>
      <protection locked="0"/>
    </xf>
    <xf numFmtId="38" fontId="3" fillId="2" borderId="29" xfId="2" applyNumberFormat="1" applyFont="1" applyFill="1" applyBorder="1" applyAlignment="1" applyProtection="1">
      <alignment horizontal="right" vertical="center" wrapText="1"/>
      <protection locked="0"/>
    </xf>
    <xf numFmtId="38" fontId="9" fillId="2" borderId="49" xfId="1" applyFont="1" applyFill="1" applyBorder="1" applyAlignment="1" applyProtection="1">
      <alignment horizontal="right" vertical="center"/>
      <protection locked="0"/>
    </xf>
    <xf numFmtId="38" fontId="9" fillId="2" borderId="49" xfId="4" applyNumberFormat="1" applyFont="1" applyFill="1" applyBorder="1" applyAlignment="1" applyProtection="1">
      <alignment horizontal="right" vertical="center" wrapText="1"/>
      <protection locked="0"/>
    </xf>
    <xf numFmtId="38" fontId="9" fillId="2" borderId="49" xfId="0" applyNumberFormat="1" applyFont="1" applyFill="1" applyBorder="1" applyAlignment="1" applyProtection="1">
      <alignment horizontal="right" vertical="center"/>
      <protection locked="0"/>
    </xf>
    <xf numFmtId="38" fontId="3" fillId="2" borderId="49" xfId="2" applyNumberFormat="1" applyFont="1" applyFill="1" applyBorder="1" applyAlignment="1" applyProtection="1">
      <alignment horizontal="right" vertical="center" wrapText="1"/>
      <protection locked="0"/>
    </xf>
    <xf numFmtId="38" fontId="3" fillId="2" borderId="71" xfId="2" applyNumberFormat="1" applyFont="1" applyFill="1" applyBorder="1" applyAlignment="1" applyProtection="1">
      <alignment horizontal="right" vertical="center" wrapText="1"/>
      <protection locked="0"/>
    </xf>
    <xf numFmtId="38" fontId="9" fillId="2" borderId="35" xfId="1" applyFont="1" applyFill="1" applyBorder="1" applyAlignment="1" applyProtection="1">
      <alignment horizontal="right" vertical="center"/>
      <protection locked="0"/>
    </xf>
    <xf numFmtId="38" fontId="9" fillId="2" borderId="35" xfId="4" applyNumberFormat="1" applyFont="1" applyFill="1" applyBorder="1" applyAlignment="1" applyProtection="1">
      <alignment horizontal="right" vertical="center" wrapText="1"/>
      <protection locked="0"/>
    </xf>
    <xf numFmtId="38" fontId="9" fillId="2" borderId="35" xfId="0" applyNumberFormat="1" applyFont="1" applyFill="1" applyBorder="1" applyAlignment="1" applyProtection="1">
      <alignment horizontal="right" vertical="center"/>
      <protection locked="0"/>
    </xf>
    <xf numFmtId="38" fontId="3" fillId="2" borderId="35" xfId="2" applyNumberFormat="1" applyFont="1" applyFill="1" applyBorder="1" applyAlignment="1" applyProtection="1">
      <alignment horizontal="right" vertical="center" wrapText="1"/>
      <protection locked="0"/>
    </xf>
    <xf numFmtId="38" fontId="3" fillId="2" borderId="76" xfId="2" applyNumberFormat="1" applyFont="1" applyFill="1" applyBorder="1" applyAlignment="1" applyProtection="1">
      <alignment horizontal="right" vertical="center" wrapText="1"/>
      <protection locked="0"/>
    </xf>
    <xf numFmtId="38" fontId="9" fillId="2" borderId="30" xfId="1" applyFont="1" applyFill="1" applyBorder="1" applyAlignment="1" applyProtection="1">
      <alignment horizontal="right" vertical="center"/>
      <protection locked="0"/>
    </xf>
    <xf numFmtId="38" fontId="9" fillId="2" borderId="30" xfId="4" applyNumberFormat="1" applyFont="1" applyFill="1" applyBorder="1" applyAlignment="1" applyProtection="1">
      <alignment horizontal="right" vertical="center" wrapText="1"/>
      <protection locked="0"/>
    </xf>
    <xf numFmtId="38" fontId="9" fillId="2" borderId="30" xfId="0" applyNumberFormat="1" applyFont="1" applyFill="1" applyBorder="1" applyAlignment="1" applyProtection="1">
      <alignment horizontal="right" vertical="center"/>
      <protection locked="0"/>
    </xf>
    <xf numFmtId="38" fontId="3" fillId="2" borderId="30" xfId="2" applyNumberFormat="1" applyFont="1" applyFill="1" applyBorder="1" applyAlignment="1" applyProtection="1">
      <alignment horizontal="right" vertical="center" wrapText="1"/>
      <protection locked="0"/>
    </xf>
    <xf numFmtId="179" fontId="16" fillId="2" borderId="49" xfId="0" applyNumberFormat="1" applyFont="1" applyFill="1" applyBorder="1" applyAlignment="1" applyProtection="1">
      <alignment horizontal="center" vertical="center"/>
      <protection locked="0"/>
    </xf>
    <xf numFmtId="179" fontId="16" fillId="2" borderId="35" xfId="0" applyNumberFormat="1" applyFont="1" applyFill="1" applyBorder="1" applyAlignment="1" applyProtection="1">
      <alignment horizontal="center" vertical="center"/>
      <protection locked="0"/>
    </xf>
    <xf numFmtId="179" fontId="16" fillId="2" borderId="30" xfId="0" applyNumberFormat="1" applyFont="1" applyFill="1" applyBorder="1" applyAlignment="1" applyProtection="1">
      <alignment horizontal="center" vertical="center"/>
      <protection locked="0"/>
    </xf>
    <xf numFmtId="38" fontId="7" fillId="2" borderId="29" xfId="2" applyNumberFormat="1" applyFont="1" applyFill="1" applyBorder="1" applyAlignment="1" applyProtection="1">
      <alignment horizontal="right" vertical="center" wrapText="1"/>
      <protection locked="0"/>
    </xf>
    <xf numFmtId="38" fontId="16" fillId="2" borderId="49" xfId="1" applyFont="1" applyFill="1" applyBorder="1" applyAlignment="1" applyProtection="1">
      <alignment horizontal="right" vertical="center"/>
      <protection locked="0"/>
    </xf>
    <xf numFmtId="38" fontId="16" fillId="2" borderId="49" xfId="4" applyNumberFormat="1" applyFont="1" applyFill="1" applyBorder="1" applyAlignment="1" applyProtection="1">
      <alignment horizontal="right" vertical="center" wrapText="1"/>
      <protection locked="0"/>
    </xf>
    <xf numFmtId="38" fontId="16" fillId="2" borderId="49" xfId="0" applyNumberFormat="1" applyFont="1" applyFill="1" applyBorder="1" applyAlignment="1" applyProtection="1">
      <alignment horizontal="right" vertical="center"/>
      <protection locked="0"/>
    </xf>
    <xf numFmtId="38" fontId="7" fillId="2" borderId="49" xfId="2" applyNumberFormat="1" applyFont="1" applyFill="1" applyBorder="1" applyAlignment="1" applyProtection="1">
      <alignment horizontal="right" vertical="center" wrapText="1"/>
      <protection locked="0"/>
    </xf>
    <xf numFmtId="38" fontId="7" fillId="2" borderId="71" xfId="2" applyNumberFormat="1" applyFont="1" applyFill="1" applyBorder="1" applyAlignment="1" applyProtection="1">
      <alignment horizontal="right" vertical="center" wrapText="1"/>
      <protection locked="0"/>
    </xf>
    <xf numFmtId="38" fontId="16" fillId="2" borderId="35" xfId="1" applyFont="1" applyFill="1" applyBorder="1" applyAlignment="1" applyProtection="1">
      <alignment horizontal="right" vertical="center"/>
      <protection locked="0"/>
    </xf>
    <xf numFmtId="38" fontId="16" fillId="2" borderId="35" xfId="4" applyNumberFormat="1" applyFont="1" applyFill="1" applyBorder="1" applyAlignment="1" applyProtection="1">
      <alignment horizontal="right" vertical="center" wrapText="1"/>
      <protection locked="0"/>
    </xf>
    <xf numFmtId="38" fontId="16" fillId="2" borderId="35" xfId="0" applyNumberFormat="1" applyFont="1" applyFill="1" applyBorder="1" applyAlignment="1" applyProtection="1">
      <alignment horizontal="right" vertical="center"/>
      <protection locked="0"/>
    </xf>
    <xf numFmtId="38" fontId="7" fillId="2" borderId="35" xfId="2" applyNumberFormat="1" applyFont="1" applyFill="1" applyBorder="1" applyAlignment="1" applyProtection="1">
      <alignment horizontal="right" vertical="center" wrapText="1"/>
      <protection locked="0"/>
    </xf>
    <xf numFmtId="38" fontId="7" fillId="2" borderId="76" xfId="2" applyNumberFormat="1" applyFont="1" applyFill="1" applyBorder="1" applyAlignment="1" applyProtection="1">
      <alignment horizontal="right" vertical="center" wrapText="1"/>
      <protection locked="0"/>
    </xf>
    <xf numFmtId="38" fontId="16" fillId="2" borderId="30" xfId="1" applyFont="1" applyFill="1" applyBorder="1" applyAlignment="1" applyProtection="1">
      <alignment horizontal="right" vertical="center"/>
      <protection locked="0"/>
    </xf>
    <xf numFmtId="38" fontId="16" fillId="2" borderId="30" xfId="4" applyNumberFormat="1" applyFont="1" applyFill="1" applyBorder="1" applyAlignment="1" applyProtection="1">
      <alignment horizontal="right" vertical="center" wrapText="1"/>
      <protection locked="0"/>
    </xf>
    <xf numFmtId="38" fontId="16" fillId="2" borderId="30" xfId="0" applyNumberFormat="1" applyFont="1" applyFill="1" applyBorder="1" applyAlignment="1" applyProtection="1">
      <alignment horizontal="right" vertical="center"/>
      <protection locked="0"/>
    </xf>
    <xf numFmtId="38" fontId="7" fillId="2" borderId="30" xfId="2" applyNumberFormat="1" applyFont="1" applyFill="1" applyBorder="1" applyAlignment="1" applyProtection="1">
      <alignment horizontal="right" vertical="center" wrapText="1"/>
      <protection locked="0"/>
    </xf>
    <xf numFmtId="0" fontId="9" fillId="2" borderId="15" xfId="0" applyFont="1" applyFill="1" applyBorder="1" applyAlignment="1" applyProtection="1">
      <alignment horizontal="left" vertical="center"/>
      <protection locked="0"/>
    </xf>
    <xf numFmtId="0" fontId="9" fillId="2" borderId="18" xfId="0" applyFont="1" applyFill="1" applyBorder="1" applyAlignment="1" applyProtection="1">
      <alignment horizontal="left" vertical="center"/>
      <protection locked="0"/>
    </xf>
    <xf numFmtId="0" fontId="9" fillId="6" borderId="5" xfId="0" applyFont="1" applyFill="1" applyBorder="1" applyAlignment="1" applyProtection="1">
      <alignment horizontal="left" vertical="center" wrapText="1"/>
      <protection locked="0"/>
    </xf>
    <xf numFmtId="0" fontId="3" fillId="0" borderId="0" xfId="3" applyFont="1" applyAlignment="1">
      <alignment vertical="top" wrapText="1"/>
    </xf>
    <xf numFmtId="0" fontId="3" fillId="6" borderId="9" xfId="3" applyFont="1" applyFill="1" applyBorder="1" applyAlignment="1" applyProtection="1">
      <alignment horizontal="left" vertical="top" wrapText="1"/>
      <protection locked="0"/>
    </xf>
    <xf numFmtId="0" fontId="9" fillId="6" borderId="26" xfId="0" applyFont="1" applyFill="1" applyBorder="1" applyAlignment="1" applyProtection="1">
      <alignment horizontal="center" vertical="center" wrapText="1"/>
      <protection locked="0"/>
    </xf>
    <xf numFmtId="0" fontId="3" fillId="6" borderId="26" xfId="3" applyFont="1" applyFill="1" applyBorder="1" applyAlignment="1" applyProtection="1">
      <alignment horizontal="left" vertical="top" wrapText="1"/>
      <protection locked="0"/>
    </xf>
    <xf numFmtId="0" fontId="9" fillId="6" borderId="40" xfId="0" applyFont="1" applyFill="1" applyBorder="1" applyAlignment="1" applyProtection="1">
      <alignment horizontal="center" vertical="center" wrapText="1"/>
      <protection locked="0"/>
    </xf>
    <xf numFmtId="0" fontId="3" fillId="6" borderId="40" xfId="3" applyFont="1" applyFill="1" applyBorder="1" applyAlignment="1" applyProtection="1">
      <alignment horizontal="left" vertical="top" wrapText="1"/>
      <protection locked="0"/>
    </xf>
    <xf numFmtId="0" fontId="9" fillId="2" borderId="5" xfId="0" applyFont="1" applyFill="1" applyBorder="1" applyAlignment="1" applyProtection="1">
      <alignment horizontal="left" vertical="center" wrapText="1"/>
      <protection locked="0"/>
    </xf>
    <xf numFmtId="0" fontId="9" fillId="3" borderId="0" xfId="0" applyFont="1" applyFill="1">
      <alignment vertical="center"/>
    </xf>
    <xf numFmtId="0" fontId="9" fillId="3" borderId="19" xfId="0" applyFont="1" applyFill="1" applyBorder="1">
      <alignment vertical="center"/>
    </xf>
    <xf numFmtId="0" fontId="9" fillId="3" borderId="41" xfId="9" applyFont="1" applyFill="1" applyBorder="1">
      <alignment vertical="center"/>
    </xf>
    <xf numFmtId="0" fontId="9" fillId="3" borderId="50" xfId="9" applyFont="1" applyFill="1" applyBorder="1">
      <alignment vertical="center"/>
    </xf>
    <xf numFmtId="0" fontId="3" fillId="0" borderId="0" xfId="0" applyFont="1" applyAlignment="1">
      <alignment horizontal="right"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3" applyFont="1" applyAlignment="1" applyProtection="1">
      <alignment horizontal="center" vertical="center" wrapText="1"/>
      <protection locked="0"/>
    </xf>
    <xf numFmtId="0" fontId="9" fillId="2" borderId="25" xfId="0" applyFont="1" applyFill="1" applyBorder="1" applyAlignment="1" applyProtection="1">
      <alignment horizontal="left" vertical="center" wrapText="1"/>
      <protection locked="0"/>
    </xf>
    <xf numFmtId="0" fontId="9" fillId="2" borderId="51" xfId="0" applyFont="1" applyFill="1" applyBorder="1" applyAlignment="1" applyProtection="1">
      <alignment horizontal="left" vertical="center" wrapText="1"/>
      <protection locked="0"/>
    </xf>
    <xf numFmtId="0" fontId="9" fillId="2" borderId="73" xfId="0" applyFont="1" applyFill="1" applyBorder="1" applyAlignment="1" applyProtection="1">
      <alignment horizontal="center" vertical="center" wrapText="1"/>
      <protection locked="0"/>
    </xf>
    <xf numFmtId="0" fontId="9" fillId="2" borderId="33" xfId="0" applyFont="1" applyFill="1" applyBorder="1" applyAlignment="1" applyProtection="1">
      <alignment horizontal="center" vertical="center" wrapText="1"/>
      <protection locked="0"/>
    </xf>
    <xf numFmtId="0" fontId="9" fillId="2" borderId="16" xfId="0" applyFont="1" applyFill="1" applyBorder="1" applyAlignment="1" applyProtection="1">
      <alignment horizontal="center" vertical="center" wrapText="1"/>
      <protection locked="0"/>
    </xf>
    <xf numFmtId="0" fontId="16" fillId="2" borderId="73" xfId="0" applyFont="1" applyFill="1" applyBorder="1" applyAlignment="1" applyProtection="1">
      <alignment horizontal="center" vertical="center" wrapText="1"/>
      <protection locked="0"/>
    </xf>
    <xf numFmtId="0" fontId="16" fillId="2" borderId="33" xfId="0" applyFont="1" applyFill="1" applyBorder="1" applyAlignment="1" applyProtection="1">
      <alignment horizontal="center" vertical="center" wrapText="1"/>
      <protection locked="0"/>
    </xf>
    <xf numFmtId="0" fontId="16" fillId="2" borderId="16" xfId="0" applyFont="1" applyFill="1" applyBorder="1" applyAlignment="1" applyProtection="1">
      <alignment horizontal="center" vertical="center" wrapText="1"/>
      <protection locked="0"/>
    </xf>
    <xf numFmtId="0" fontId="15" fillId="0" borderId="0" xfId="0" applyFont="1">
      <alignment vertical="center"/>
    </xf>
    <xf numFmtId="0" fontId="3" fillId="0" borderId="0" xfId="3" applyFont="1" applyAlignment="1">
      <alignment horizontal="center" vertical="center" wrapText="1"/>
    </xf>
    <xf numFmtId="0" fontId="18" fillId="0" borderId="0" xfId="0" applyFont="1" applyAlignment="1">
      <alignment horizontal="center" vertical="center"/>
    </xf>
    <xf numFmtId="0" fontId="30" fillId="0" borderId="0" xfId="4" applyFont="1" applyAlignment="1">
      <alignment horizontal="center" vertical="center"/>
    </xf>
    <xf numFmtId="0" fontId="7" fillId="0" borderId="0" xfId="3" applyFont="1" applyAlignment="1">
      <alignment horizontal="center" vertical="center" wrapText="1"/>
    </xf>
    <xf numFmtId="0" fontId="8" fillId="8" borderId="21" xfId="8" applyFill="1" applyBorder="1">
      <alignment vertical="center"/>
    </xf>
    <xf numFmtId="0" fontId="8" fillId="8" borderId="14" xfId="8" applyFill="1" applyBorder="1">
      <alignment vertical="center"/>
    </xf>
    <xf numFmtId="0" fontId="7" fillId="7" borderId="0" xfId="3" applyFont="1" applyFill="1" applyAlignment="1">
      <alignment vertical="center" wrapText="1"/>
    </xf>
    <xf numFmtId="0" fontId="9" fillId="0" borderId="6" xfId="0" applyFont="1" applyBorder="1" applyAlignment="1">
      <alignment vertical="center" wrapText="1"/>
    </xf>
    <xf numFmtId="0" fontId="3" fillId="2" borderId="49" xfId="2" applyFont="1" applyFill="1" applyBorder="1" applyAlignment="1" applyProtection="1">
      <alignment horizontal="center" vertical="center"/>
      <protection locked="0"/>
    </xf>
    <xf numFmtId="0" fontId="3" fillId="2" borderId="35" xfId="2" applyFont="1" applyFill="1" applyBorder="1" applyAlignment="1" applyProtection="1">
      <alignment horizontal="center" vertical="center"/>
      <protection locked="0"/>
    </xf>
    <xf numFmtId="0" fontId="3" fillId="2" borderId="30" xfId="2" applyFont="1" applyFill="1" applyBorder="1" applyAlignment="1" applyProtection="1">
      <alignment horizontal="center" vertical="center"/>
      <protection locked="0"/>
    </xf>
    <xf numFmtId="0" fontId="7" fillId="2" borderId="49" xfId="2" applyFont="1" applyFill="1" applyBorder="1" applyAlignment="1" applyProtection="1">
      <alignment horizontal="center" vertical="center"/>
      <protection locked="0"/>
    </xf>
    <xf numFmtId="0" fontId="7" fillId="2" borderId="35" xfId="2" applyFont="1" applyFill="1" applyBorder="1" applyAlignment="1" applyProtection="1">
      <alignment horizontal="center" vertical="center"/>
      <protection locked="0"/>
    </xf>
    <xf numFmtId="0" fontId="7" fillId="2" borderId="30" xfId="2" applyFont="1" applyFill="1" applyBorder="1" applyAlignment="1" applyProtection="1">
      <alignment horizontal="center" vertical="center"/>
      <protection locked="0"/>
    </xf>
    <xf numFmtId="0" fontId="9" fillId="0" borderId="68" xfId="0" applyFont="1" applyBorder="1" applyProtection="1">
      <alignment vertical="center"/>
      <protection locked="0"/>
    </xf>
    <xf numFmtId="0" fontId="9" fillId="2" borderId="17" xfId="0" applyFont="1" applyFill="1" applyBorder="1" applyAlignment="1" applyProtection="1">
      <alignment horizontal="left" vertical="center" wrapText="1"/>
      <protection locked="0"/>
    </xf>
    <xf numFmtId="0" fontId="9" fillId="2" borderId="26" xfId="0" applyFont="1" applyFill="1" applyBorder="1" applyAlignment="1" applyProtection="1">
      <alignment horizontal="center" vertical="center" wrapText="1"/>
      <protection locked="0"/>
    </xf>
    <xf numFmtId="0" fontId="9" fillId="2" borderId="31" xfId="0" applyFont="1" applyFill="1" applyBorder="1" applyAlignment="1" applyProtection="1">
      <alignment horizontal="center" vertical="center" wrapText="1"/>
      <protection locked="0"/>
    </xf>
    <xf numFmtId="0" fontId="9" fillId="5" borderId="26" xfId="0" applyFont="1" applyFill="1" applyBorder="1" applyAlignment="1">
      <alignment horizontal="center" vertical="center" wrapText="1"/>
    </xf>
    <xf numFmtId="0" fontId="9" fillId="6" borderId="5" xfId="0" applyFont="1" applyFill="1" applyBorder="1" applyAlignment="1" applyProtection="1">
      <alignment horizontal="center" vertical="center" wrapText="1"/>
      <protection locked="0"/>
    </xf>
    <xf numFmtId="0" fontId="9" fillId="2" borderId="5" xfId="0" applyFont="1" applyFill="1" applyBorder="1" applyAlignment="1" applyProtection="1">
      <alignment horizontal="center" vertical="center" wrapText="1"/>
      <protection locked="0"/>
    </xf>
    <xf numFmtId="0" fontId="9" fillId="2" borderId="2" xfId="0" applyFont="1" applyFill="1" applyBorder="1" applyAlignment="1" applyProtection="1">
      <alignment horizontal="center" vertical="center" wrapText="1"/>
      <protection locked="0"/>
    </xf>
    <xf numFmtId="0" fontId="9" fillId="5" borderId="5" xfId="0" applyFont="1" applyFill="1" applyBorder="1" applyAlignment="1">
      <alignment horizontal="center" vertical="center" wrapText="1"/>
    </xf>
    <xf numFmtId="0" fontId="9" fillId="6" borderId="17" xfId="0" applyFont="1" applyFill="1" applyBorder="1" applyAlignment="1" applyProtection="1">
      <alignment horizontal="left" vertical="center" wrapText="1"/>
      <protection locked="0"/>
    </xf>
    <xf numFmtId="0" fontId="9" fillId="6" borderId="17" xfId="0" applyFont="1" applyFill="1" applyBorder="1" applyAlignment="1" applyProtection="1">
      <alignment horizontal="center" vertical="center" wrapText="1"/>
      <protection locked="0"/>
    </xf>
    <xf numFmtId="0" fontId="9" fillId="2" borderId="17" xfId="0" applyFont="1" applyFill="1" applyBorder="1" applyAlignment="1" applyProtection="1">
      <alignment horizontal="center" vertical="center" wrapText="1"/>
      <protection locked="0"/>
    </xf>
    <xf numFmtId="0" fontId="9" fillId="2" borderId="30" xfId="0" applyFont="1" applyFill="1" applyBorder="1" applyAlignment="1" applyProtection="1">
      <alignment horizontal="center" vertical="center" wrapText="1"/>
      <protection locked="0"/>
    </xf>
    <xf numFmtId="0" fontId="9" fillId="5" borderId="17" xfId="0" applyFont="1" applyFill="1" applyBorder="1" applyAlignment="1">
      <alignment horizontal="center" vertical="center" wrapText="1"/>
    </xf>
    <xf numFmtId="0" fontId="19" fillId="2" borderId="21" xfId="0" applyFont="1" applyFill="1" applyBorder="1" applyAlignment="1" applyProtection="1">
      <alignment horizontal="left" vertical="center" wrapText="1"/>
      <protection locked="0"/>
    </xf>
    <xf numFmtId="0" fontId="19" fillId="2" borderId="25" xfId="0" applyFont="1" applyFill="1" applyBorder="1" applyAlignment="1" applyProtection="1">
      <alignment horizontal="left" vertical="center" wrapText="1"/>
      <protection locked="0"/>
    </xf>
    <xf numFmtId="0" fontId="19" fillId="2" borderId="9" xfId="0" applyFont="1" applyFill="1" applyBorder="1" applyAlignment="1" applyProtection="1">
      <alignment horizontal="left" vertical="center"/>
      <protection locked="0"/>
    </xf>
    <xf numFmtId="0" fontId="19" fillId="2" borderId="26" xfId="0" applyFont="1" applyFill="1" applyBorder="1" applyAlignment="1" applyProtection="1">
      <alignment horizontal="left" vertical="center"/>
      <protection locked="0"/>
    </xf>
    <xf numFmtId="0" fontId="19" fillId="6" borderId="9" xfId="0" applyFont="1" applyFill="1" applyBorder="1" applyAlignment="1" applyProtection="1">
      <alignment horizontal="center" vertical="center" wrapText="1"/>
      <protection locked="0"/>
    </xf>
    <xf numFmtId="0" fontId="19" fillId="6" borderId="26" xfId="0" applyFont="1" applyFill="1" applyBorder="1" applyAlignment="1" applyProtection="1">
      <alignment horizontal="center" vertical="center" wrapText="1"/>
      <protection locked="0"/>
    </xf>
    <xf numFmtId="0" fontId="19" fillId="6" borderId="26" xfId="0" applyFont="1" applyFill="1" applyBorder="1" applyAlignment="1" applyProtection="1">
      <alignment horizontal="center" vertical="center"/>
      <protection locked="0"/>
    </xf>
    <xf numFmtId="0" fontId="19" fillId="2" borderId="37" xfId="0" applyFont="1" applyFill="1" applyBorder="1" applyAlignment="1" applyProtection="1">
      <alignment horizontal="left" vertical="top" wrapText="1"/>
      <protection locked="0"/>
    </xf>
    <xf numFmtId="0" fontId="19" fillId="6" borderId="10" xfId="0" applyFont="1" applyFill="1" applyBorder="1" applyAlignment="1" applyProtection="1">
      <alignment horizontal="center" vertical="center" wrapText="1"/>
      <protection locked="0"/>
    </xf>
    <xf numFmtId="0" fontId="19" fillId="6" borderId="2" xfId="0" applyFont="1" applyFill="1" applyBorder="1" applyAlignment="1" applyProtection="1">
      <alignment horizontal="center" vertical="center" wrapText="1"/>
      <protection locked="0"/>
    </xf>
    <xf numFmtId="0" fontId="19" fillId="2" borderId="25" xfId="0" applyFont="1" applyFill="1" applyBorder="1" applyAlignment="1" applyProtection="1">
      <alignment horizontal="center" vertical="center" wrapText="1"/>
      <protection locked="0"/>
    </xf>
    <xf numFmtId="0" fontId="19" fillId="2" borderId="26" xfId="0" applyFont="1" applyFill="1" applyBorder="1" applyAlignment="1" applyProtection="1">
      <alignment horizontal="left" vertical="center" wrapText="1"/>
      <protection locked="0"/>
    </xf>
    <xf numFmtId="0" fontId="19" fillId="2" borderId="14" xfId="0" applyFont="1" applyFill="1" applyBorder="1" applyAlignment="1" applyProtection="1">
      <alignment horizontal="center" vertical="center"/>
      <protection locked="0"/>
    </xf>
    <xf numFmtId="0" fontId="19" fillId="2" borderId="5" xfId="0" applyFont="1" applyFill="1" applyBorder="1" applyAlignment="1" applyProtection="1">
      <alignment horizontal="left" vertical="center" wrapText="1"/>
      <protection locked="0"/>
    </xf>
    <xf numFmtId="0" fontId="19" fillId="2" borderId="15" xfId="0" applyFont="1" applyFill="1" applyBorder="1" applyAlignment="1" applyProtection="1">
      <alignment horizontal="left" vertical="center"/>
      <protection locked="0"/>
    </xf>
    <xf numFmtId="0" fontId="19" fillId="2" borderId="15" xfId="0" applyFont="1" applyFill="1" applyBorder="1" applyAlignment="1" applyProtection="1">
      <alignment horizontal="left" vertical="center" wrapText="1"/>
      <protection locked="0"/>
    </xf>
    <xf numFmtId="0" fontId="19" fillId="6" borderId="5" xfId="0" applyFont="1" applyFill="1" applyBorder="1" applyAlignment="1" applyProtection="1">
      <alignment horizontal="center" vertical="center" wrapText="1"/>
      <protection locked="0"/>
    </xf>
    <xf numFmtId="0" fontId="19" fillId="6" borderId="5" xfId="0" applyFont="1" applyFill="1" applyBorder="1" applyAlignment="1" applyProtection="1">
      <alignment horizontal="left" vertical="center" wrapText="1"/>
      <protection locked="0"/>
    </xf>
    <xf numFmtId="0" fontId="19" fillId="2" borderId="5" xfId="0" applyFont="1" applyFill="1" applyBorder="1" applyAlignment="1" applyProtection="1">
      <alignment horizontal="center" vertical="center" wrapText="1"/>
      <protection locked="0"/>
    </xf>
    <xf numFmtId="0" fontId="19" fillId="2" borderId="2" xfId="0" applyFont="1" applyFill="1" applyBorder="1" applyAlignment="1" applyProtection="1">
      <alignment horizontal="center" vertical="center" wrapText="1"/>
      <protection locked="0"/>
    </xf>
    <xf numFmtId="0" fontId="19" fillId="6" borderId="26" xfId="0" applyFont="1" applyFill="1" applyBorder="1" applyAlignment="1" applyProtection="1">
      <alignment horizontal="left" vertical="center" wrapText="1"/>
      <protection locked="0"/>
    </xf>
    <xf numFmtId="0" fontId="19" fillId="2" borderId="73" xfId="0" applyFont="1" applyFill="1" applyBorder="1" applyAlignment="1" applyProtection="1">
      <alignment horizontal="center" vertical="center" wrapText="1"/>
      <protection locked="0"/>
    </xf>
    <xf numFmtId="0" fontId="19" fillId="6" borderId="49" xfId="0" applyFont="1" applyFill="1" applyBorder="1" applyAlignment="1" applyProtection="1">
      <alignment horizontal="left" vertical="center" wrapText="1"/>
      <protection locked="0"/>
    </xf>
    <xf numFmtId="0" fontId="19" fillId="2" borderId="33" xfId="0" applyFont="1" applyFill="1" applyBorder="1" applyAlignment="1" applyProtection="1">
      <alignment horizontal="center" vertical="center" wrapText="1"/>
      <protection locked="0"/>
    </xf>
    <xf numFmtId="0" fontId="19" fillId="6" borderId="35" xfId="0" applyFont="1" applyFill="1" applyBorder="1" applyAlignment="1" applyProtection="1">
      <alignment horizontal="left" vertical="center" wrapText="1"/>
      <protection locked="0"/>
    </xf>
    <xf numFmtId="0" fontId="19" fillId="2" borderId="49" xfId="2" applyFont="1" applyFill="1" applyBorder="1" applyAlignment="1" applyProtection="1">
      <alignment horizontal="center" vertical="center"/>
      <protection locked="0"/>
    </xf>
    <xf numFmtId="0" fontId="19" fillId="2" borderId="35" xfId="2" applyFont="1" applyFill="1" applyBorder="1" applyAlignment="1" applyProtection="1">
      <alignment horizontal="center" vertical="center"/>
      <protection locked="0"/>
    </xf>
    <xf numFmtId="179" fontId="19" fillId="2" borderId="35" xfId="0" applyNumberFormat="1" applyFont="1" applyFill="1" applyBorder="1" applyAlignment="1" applyProtection="1">
      <alignment horizontal="center" vertical="center"/>
      <protection locked="0"/>
    </xf>
    <xf numFmtId="38" fontId="19" fillId="2" borderId="29" xfId="2" applyNumberFormat="1" applyFont="1" applyFill="1" applyBorder="1" applyAlignment="1" applyProtection="1">
      <alignment horizontal="right" vertical="center" wrapText="1"/>
      <protection locked="0"/>
    </xf>
    <xf numFmtId="38" fontId="19" fillId="2" borderId="49" xfId="1" applyFont="1" applyFill="1" applyBorder="1" applyAlignment="1" applyProtection="1">
      <alignment horizontal="right" vertical="center"/>
      <protection locked="0"/>
    </xf>
    <xf numFmtId="38" fontId="19" fillId="2" borderId="49" xfId="2" applyNumberFormat="1" applyFont="1" applyFill="1" applyBorder="1" applyAlignment="1" applyProtection="1">
      <alignment horizontal="right" vertical="center" wrapText="1"/>
      <protection locked="0"/>
    </xf>
    <xf numFmtId="38" fontId="19" fillId="2" borderId="71" xfId="2" applyNumberFormat="1" applyFont="1" applyFill="1" applyBorder="1" applyAlignment="1" applyProtection="1">
      <alignment horizontal="right" vertical="center" wrapText="1"/>
      <protection locked="0"/>
    </xf>
    <xf numFmtId="38" fontId="19" fillId="2" borderId="35" xfId="1" applyFont="1" applyFill="1" applyBorder="1" applyAlignment="1" applyProtection="1">
      <alignment horizontal="right" vertical="center"/>
      <protection locked="0"/>
    </xf>
    <xf numFmtId="38" fontId="19" fillId="2" borderId="35" xfId="4" applyNumberFormat="1" applyFont="1" applyFill="1" applyBorder="1" applyAlignment="1" applyProtection="1">
      <alignment horizontal="right" vertical="center" wrapText="1"/>
      <protection locked="0"/>
    </xf>
    <xf numFmtId="38" fontId="19" fillId="2" borderId="35" xfId="0" applyNumberFormat="1" applyFont="1" applyFill="1" applyBorder="1" applyAlignment="1" applyProtection="1">
      <alignment horizontal="right" vertical="center"/>
      <protection locked="0"/>
    </xf>
    <xf numFmtId="38" fontId="19" fillId="2" borderId="35" xfId="2" applyNumberFormat="1" applyFont="1" applyFill="1" applyBorder="1" applyAlignment="1" applyProtection="1">
      <alignment horizontal="right" vertical="center" wrapText="1"/>
      <protection locked="0"/>
    </xf>
    <xf numFmtId="176" fontId="3" fillId="5" borderId="58" xfId="3" applyNumberFormat="1" applyFont="1" applyFill="1" applyBorder="1" applyAlignment="1">
      <alignment horizontal="center" vertical="center" wrapText="1"/>
    </xf>
    <xf numFmtId="180" fontId="9" fillId="5" borderId="69" xfId="0" applyNumberFormat="1" applyFont="1" applyFill="1" applyBorder="1" applyAlignment="1">
      <alignment horizontal="center" vertical="center"/>
    </xf>
    <xf numFmtId="176" fontId="9" fillId="5" borderId="19" xfId="0" applyNumberFormat="1" applyFont="1" applyFill="1" applyBorder="1" applyAlignment="1">
      <alignment horizontal="right" vertical="center"/>
    </xf>
    <xf numFmtId="0" fontId="8" fillId="0" borderId="2" xfId="8" applyBorder="1">
      <alignment vertical="center"/>
    </xf>
    <xf numFmtId="0" fontId="8" fillId="0" borderId="34" xfId="8" applyBorder="1">
      <alignment vertical="center"/>
    </xf>
    <xf numFmtId="0" fontId="8" fillId="0" borderId="17" xfId="8" applyBorder="1">
      <alignment vertical="center"/>
    </xf>
    <xf numFmtId="0" fontId="8" fillId="11" borderId="7" xfId="8" applyFill="1" applyBorder="1">
      <alignment vertical="center"/>
    </xf>
    <xf numFmtId="0" fontId="3" fillId="2" borderId="61" xfId="2" applyFont="1" applyFill="1" applyBorder="1" applyAlignment="1" applyProtection="1">
      <alignment horizontal="left" vertical="center" wrapText="1"/>
      <protection locked="0"/>
    </xf>
    <xf numFmtId="0" fontId="19" fillId="2" borderId="85" xfId="2" applyFont="1" applyFill="1" applyBorder="1" applyAlignment="1" applyProtection="1">
      <alignment horizontal="left" vertical="center" wrapText="1"/>
      <protection locked="0"/>
    </xf>
    <xf numFmtId="0" fontId="3" fillId="2" borderId="85" xfId="2" applyFont="1" applyFill="1" applyBorder="1" applyAlignment="1" applyProtection="1">
      <alignment horizontal="left" vertical="center" wrapText="1"/>
      <protection locked="0"/>
    </xf>
    <xf numFmtId="0" fontId="3" fillId="2" borderId="63" xfId="2" applyFont="1" applyFill="1" applyBorder="1" applyAlignment="1" applyProtection="1">
      <alignment horizontal="left" vertical="center" wrapText="1"/>
      <protection locked="0"/>
    </xf>
    <xf numFmtId="0" fontId="8" fillId="0" borderId="5" xfId="8" applyBorder="1">
      <alignment vertical="center"/>
    </xf>
    <xf numFmtId="0" fontId="8" fillId="0" borderId="54" xfId="8" applyBorder="1">
      <alignment vertical="center"/>
    </xf>
    <xf numFmtId="181" fontId="8" fillId="11" borderId="7" xfId="8" applyNumberFormat="1" applyFill="1" applyBorder="1">
      <alignment vertical="center"/>
    </xf>
    <xf numFmtId="181" fontId="8" fillId="11" borderId="58" xfId="8" applyNumberFormat="1" applyFill="1" applyBorder="1">
      <alignment vertical="center"/>
    </xf>
    <xf numFmtId="0" fontId="36" fillId="0" borderId="0" xfId="9" applyFont="1">
      <alignment vertical="center"/>
    </xf>
    <xf numFmtId="4" fontId="19" fillId="2" borderId="9" xfId="0" applyNumberFormat="1" applyFont="1" applyFill="1" applyBorder="1" applyAlignment="1" applyProtection="1">
      <alignment horizontal="center" vertical="center"/>
      <protection locked="0"/>
    </xf>
    <xf numFmtId="0" fontId="19" fillId="2" borderId="5" xfId="0" applyFont="1" applyFill="1" applyBorder="1" applyAlignment="1" applyProtection="1">
      <alignment horizontal="center" vertical="center"/>
      <protection locked="0"/>
    </xf>
    <xf numFmtId="4" fontId="19" fillId="2" borderId="5" xfId="0" applyNumberFormat="1" applyFont="1" applyFill="1" applyBorder="1" applyAlignment="1" applyProtection="1">
      <alignment horizontal="center" vertical="center"/>
      <protection locked="0"/>
    </xf>
    <xf numFmtId="0" fontId="9" fillId="2" borderId="5" xfId="0" applyFont="1" applyFill="1" applyBorder="1" applyAlignment="1" applyProtection="1">
      <alignment horizontal="center" vertical="center"/>
      <protection locked="0"/>
    </xf>
    <xf numFmtId="0" fontId="9" fillId="2" borderId="17" xfId="0" applyFont="1" applyFill="1" applyBorder="1" applyAlignment="1" applyProtection="1">
      <alignment horizontal="center" vertical="center"/>
      <protection locked="0"/>
    </xf>
    <xf numFmtId="0" fontId="19" fillId="5" borderId="93" xfId="0" applyFont="1" applyFill="1" applyBorder="1" applyAlignment="1">
      <alignment horizontal="center" vertical="center"/>
    </xf>
    <xf numFmtId="0" fontId="33" fillId="0" borderId="0" xfId="0" applyFont="1">
      <alignment vertical="center"/>
    </xf>
    <xf numFmtId="0" fontId="9" fillId="2" borderId="9" xfId="0" applyFont="1" applyFill="1" applyBorder="1" applyAlignment="1" applyProtection="1">
      <alignment horizontal="center" vertical="center"/>
      <protection locked="0"/>
    </xf>
    <xf numFmtId="179" fontId="19" fillId="2" borderId="49" xfId="0" applyNumberFormat="1" applyFont="1" applyFill="1" applyBorder="1" applyAlignment="1" applyProtection="1">
      <alignment horizontal="center" vertical="center"/>
      <protection locked="0"/>
    </xf>
    <xf numFmtId="0" fontId="19" fillId="5" borderId="88" xfId="0" applyFont="1" applyFill="1" applyBorder="1" applyAlignment="1">
      <alignment horizontal="center" vertical="center"/>
    </xf>
    <xf numFmtId="0" fontId="8" fillId="8" borderId="9" xfId="8" applyFill="1" applyBorder="1">
      <alignment vertical="center"/>
    </xf>
    <xf numFmtId="0" fontId="8" fillId="8" borderId="34" xfId="8" applyFill="1" applyBorder="1">
      <alignment vertical="center"/>
    </xf>
    <xf numFmtId="0" fontId="8" fillId="13" borderId="5" xfId="8" applyFill="1" applyBorder="1">
      <alignment vertical="center"/>
    </xf>
    <xf numFmtId="0" fontId="8" fillId="8" borderId="26" xfId="8" applyFill="1" applyBorder="1">
      <alignment vertical="center"/>
    </xf>
    <xf numFmtId="0" fontId="8" fillId="8" borderId="5" xfId="8" applyFill="1" applyBorder="1">
      <alignment vertical="center"/>
    </xf>
    <xf numFmtId="0" fontId="8" fillId="12" borderId="97" xfId="8" applyFill="1" applyBorder="1">
      <alignment vertical="center"/>
    </xf>
    <xf numFmtId="0" fontId="8" fillId="12" borderId="98" xfId="8" applyFill="1" applyBorder="1">
      <alignment vertical="center"/>
    </xf>
    <xf numFmtId="38" fontId="8" fillId="11" borderId="58" xfId="8" applyNumberFormat="1" applyFill="1" applyBorder="1">
      <alignment vertical="center"/>
    </xf>
    <xf numFmtId="49" fontId="20" fillId="0" borderId="0" xfId="0" applyNumberFormat="1" applyFont="1" applyAlignment="1">
      <alignment horizontal="left" vertical="center"/>
    </xf>
    <xf numFmtId="0" fontId="7" fillId="0" borderId="0" xfId="0" applyFont="1">
      <alignment vertical="center"/>
    </xf>
    <xf numFmtId="0" fontId="18" fillId="8" borderId="0" xfId="0" applyFont="1" applyFill="1">
      <alignment vertical="center"/>
    </xf>
    <xf numFmtId="0" fontId="3" fillId="8" borderId="0" xfId="0" applyFont="1" applyFill="1">
      <alignment vertical="center"/>
    </xf>
    <xf numFmtId="0" fontId="9" fillId="8" borderId="0" xfId="0" applyFont="1" applyFill="1">
      <alignment vertical="center"/>
    </xf>
    <xf numFmtId="0" fontId="19" fillId="8" borderId="0" xfId="0" applyFont="1" applyFill="1">
      <alignment vertical="center"/>
    </xf>
    <xf numFmtId="0" fontId="3" fillId="8" borderId="0" xfId="0" applyFont="1" applyFill="1" applyAlignment="1">
      <alignment horizontal="center" vertical="center"/>
    </xf>
    <xf numFmtId="0" fontId="7" fillId="8" borderId="0" xfId="0" applyFont="1" applyFill="1">
      <alignment vertical="center"/>
    </xf>
    <xf numFmtId="0" fontId="37" fillId="8" borderId="0" xfId="0" applyFont="1" applyFill="1">
      <alignment vertical="center"/>
    </xf>
    <xf numFmtId="0" fontId="9" fillId="14" borderId="58" xfId="0" applyFont="1" applyFill="1" applyBorder="1" applyAlignment="1">
      <alignment horizontal="center" vertical="center"/>
    </xf>
    <xf numFmtId="0" fontId="9" fillId="5" borderId="58" xfId="0" applyFont="1" applyFill="1" applyBorder="1" applyAlignment="1">
      <alignment horizontal="center" vertical="center"/>
    </xf>
    <xf numFmtId="176" fontId="19" fillId="5" borderId="90" xfId="0" applyNumberFormat="1" applyFont="1" applyFill="1" applyBorder="1" applyAlignment="1">
      <alignment horizontal="center" vertical="center"/>
    </xf>
    <xf numFmtId="176" fontId="19" fillId="5" borderId="89" xfId="0" applyNumberFormat="1" applyFont="1" applyFill="1" applyBorder="1" applyAlignment="1">
      <alignment horizontal="center" vertical="center"/>
    </xf>
    <xf numFmtId="176" fontId="9" fillId="5" borderId="89" xfId="0" applyNumberFormat="1" applyFont="1" applyFill="1" applyBorder="1" applyAlignment="1">
      <alignment horizontal="center" vertical="center"/>
    </xf>
    <xf numFmtId="176" fontId="9" fillId="5" borderId="94" xfId="0" applyNumberFormat="1" applyFont="1" applyFill="1" applyBorder="1" applyAlignment="1">
      <alignment horizontal="center" vertical="center"/>
    </xf>
    <xf numFmtId="176" fontId="9" fillId="5" borderId="96" xfId="0" applyNumberFormat="1" applyFont="1" applyFill="1" applyBorder="1" applyAlignment="1">
      <alignment horizontal="center" vertical="center"/>
    </xf>
    <xf numFmtId="176" fontId="9" fillId="5" borderId="90" xfId="0" applyNumberFormat="1" applyFont="1" applyFill="1" applyBorder="1" applyAlignment="1">
      <alignment horizontal="center" vertical="center"/>
    </xf>
    <xf numFmtId="0" fontId="9" fillId="2" borderId="41" xfId="0" applyFont="1" applyFill="1" applyBorder="1" applyAlignment="1" applyProtection="1">
      <alignment horizontal="left" vertical="center" wrapText="1"/>
      <protection locked="0"/>
    </xf>
    <xf numFmtId="0" fontId="9" fillId="2" borderId="35" xfId="0" applyFont="1" applyFill="1" applyBorder="1" applyAlignment="1" applyProtection="1">
      <alignment horizontal="left" vertical="center" wrapText="1"/>
      <protection locked="0"/>
    </xf>
    <xf numFmtId="0" fontId="9" fillId="2" borderId="30" xfId="0" applyFont="1" applyFill="1" applyBorder="1" applyAlignment="1" applyProtection="1">
      <alignment horizontal="left" vertical="center" wrapText="1"/>
      <protection locked="0"/>
    </xf>
    <xf numFmtId="182" fontId="19" fillId="5" borderId="29" xfId="6" applyNumberFormat="1" applyFont="1" applyFill="1" applyBorder="1" applyAlignment="1">
      <alignment horizontal="center" vertical="center"/>
    </xf>
    <xf numFmtId="182" fontId="19" fillId="5" borderId="71" xfId="6" applyNumberFormat="1" applyFont="1" applyFill="1" applyBorder="1" applyAlignment="1">
      <alignment horizontal="center" vertical="center"/>
    </xf>
    <xf numFmtId="182" fontId="3" fillId="5" borderId="71" xfId="6" applyNumberFormat="1" applyFont="1" applyFill="1" applyBorder="1" applyAlignment="1">
      <alignment horizontal="center" vertical="center"/>
    </xf>
    <xf numFmtId="182" fontId="3" fillId="5" borderId="29" xfId="6" applyNumberFormat="1" applyFont="1" applyFill="1" applyBorder="1" applyAlignment="1">
      <alignment horizontal="center" vertical="center"/>
    </xf>
    <xf numFmtId="182" fontId="3" fillId="5" borderId="76" xfId="6" applyNumberFormat="1" applyFont="1" applyFill="1" applyBorder="1" applyAlignment="1">
      <alignment horizontal="center" vertical="center"/>
    </xf>
    <xf numFmtId="182" fontId="7" fillId="5" borderId="29" xfId="6" applyNumberFormat="1" applyFont="1" applyFill="1" applyBorder="1" applyAlignment="1">
      <alignment horizontal="center" vertical="center"/>
    </xf>
    <xf numFmtId="182" fontId="7" fillId="5" borderId="71" xfId="6" applyNumberFormat="1" applyFont="1" applyFill="1" applyBorder="1" applyAlignment="1">
      <alignment horizontal="center" vertical="center"/>
    </xf>
    <xf numFmtId="182" fontId="7" fillId="5" borderId="76" xfId="6" applyNumberFormat="1" applyFont="1" applyFill="1" applyBorder="1" applyAlignment="1">
      <alignment horizontal="center" vertical="center"/>
    </xf>
    <xf numFmtId="178" fontId="19" fillId="8" borderId="0" xfId="0" applyNumberFormat="1" applyFont="1" applyFill="1" applyAlignment="1">
      <alignment horizontal="right" vertical="center"/>
    </xf>
    <xf numFmtId="0" fontId="38" fillId="0" borderId="100" xfId="0" applyFont="1" applyBorder="1">
      <alignment vertical="center"/>
    </xf>
    <xf numFmtId="0" fontId="38" fillId="0" borderId="101" xfId="0" applyFont="1" applyBorder="1">
      <alignment vertical="center"/>
    </xf>
    <xf numFmtId="0" fontId="38" fillId="0" borderId="102" xfId="0" applyFont="1" applyBorder="1">
      <alignment vertical="center"/>
    </xf>
    <xf numFmtId="0" fontId="39" fillId="0" borderId="0" xfId="0" applyFont="1">
      <alignment vertical="center"/>
    </xf>
    <xf numFmtId="0" fontId="39" fillId="0" borderId="103" xfId="0" applyFont="1" applyBorder="1">
      <alignment vertical="center"/>
    </xf>
    <xf numFmtId="0" fontId="38" fillId="0" borderId="0" xfId="0" applyFont="1">
      <alignment vertical="center"/>
    </xf>
    <xf numFmtId="0" fontId="40" fillId="0" borderId="0" xfId="0" quotePrefix="1" applyFont="1">
      <alignment vertical="center"/>
    </xf>
    <xf numFmtId="0" fontId="39" fillId="0" borderId="104" xfId="0" applyFont="1" applyBorder="1">
      <alignment vertical="center"/>
    </xf>
    <xf numFmtId="0" fontId="25" fillId="0" borderId="103" xfId="0" applyFont="1" applyBorder="1">
      <alignment vertical="center"/>
    </xf>
    <xf numFmtId="183" fontId="39" fillId="0" borderId="104" xfId="0" applyNumberFormat="1" applyFont="1" applyBorder="1">
      <alignment vertical="center"/>
    </xf>
    <xf numFmtId="0" fontId="25" fillId="0" borderId="6" xfId="0" applyFont="1" applyBorder="1">
      <alignment vertical="center"/>
    </xf>
    <xf numFmtId="0" fontId="39" fillId="0" borderId="104" xfId="0" quotePrefix="1" applyFont="1" applyBorder="1">
      <alignment vertical="center"/>
    </xf>
    <xf numFmtId="0" fontId="40" fillId="0" borderId="104" xfId="0" quotePrefix="1" applyFont="1" applyBorder="1">
      <alignment vertical="center"/>
    </xf>
    <xf numFmtId="0" fontId="25" fillId="0" borderId="105" xfId="0" applyFont="1" applyBorder="1">
      <alignment vertical="center"/>
    </xf>
    <xf numFmtId="0" fontId="25" fillId="0" borderId="106" xfId="0" applyFont="1" applyBorder="1">
      <alignment vertical="center"/>
    </xf>
    <xf numFmtId="0" fontId="40" fillId="0" borderId="106" xfId="0" quotePrefix="1" applyFont="1" applyBorder="1">
      <alignment vertical="center"/>
    </xf>
    <xf numFmtId="0" fontId="40" fillId="0" borderId="107" xfId="0" quotePrefix="1" applyFont="1" applyBorder="1">
      <alignment vertical="center"/>
    </xf>
    <xf numFmtId="0" fontId="41" fillId="0" borderId="0" xfId="9" applyFont="1">
      <alignment vertical="center"/>
    </xf>
    <xf numFmtId="0" fontId="9" fillId="3" borderId="2" xfId="9" applyFont="1" applyFill="1" applyBorder="1" applyAlignment="1">
      <alignment horizontal="center" vertical="center" wrapText="1"/>
    </xf>
    <xf numFmtId="0" fontId="9" fillId="3" borderId="1" xfId="9" applyFont="1" applyFill="1" applyBorder="1" applyAlignment="1">
      <alignment horizontal="center" vertical="center" wrapText="1"/>
    </xf>
    <xf numFmtId="0" fontId="9" fillId="3" borderId="87" xfId="9" applyFont="1" applyFill="1" applyBorder="1" applyAlignment="1">
      <alignment horizontal="center" vertical="center" wrapText="1"/>
    </xf>
    <xf numFmtId="178" fontId="3" fillId="2" borderId="2" xfId="0" applyNumberFormat="1" applyFont="1" applyFill="1" applyBorder="1" applyAlignment="1" applyProtection="1">
      <alignment horizontal="center" vertical="center" wrapText="1"/>
      <protection locked="0"/>
    </xf>
    <xf numFmtId="178" fontId="3" fillId="2" borderId="1" xfId="0" applyNumberFormat="1" applyFont="1" applyFill="1" applyBorder="1" applyAlignment="1" applyProtection="1">
      <alignment horizontal="center" vertical="center" wrapText="1"/>
      <protection locked="0"/>
    </xf>
    <xf numFmtId="178" fontId="3" fillId="2" borderId="87" xfId="0" applyNumberFormat="1" applyFont="1" applyFill="1" applyBorder="1" applyAlignment="1" applyProtection="1">
      <alignment horizontal="center" vertical="center" wrapText="1"/>
      <protection locked="0"/>
    </xf>
    <xf numFmtId="0" fontId="3" fillId="2" borderId="76" xfId="0" applyFont="1" applyFill="1" applyBorder="1" applyAlignment="1" applyProtection="1">
      <alignment horizontal="left" vertical="center" wrapText="1"/>
      <protection locked="0"/>
    </xf>
    <xf numFmtId="0" fontId="3" fillId="2" borderId="54" xfId="0" applyFont="1" applyFill="1" applyBorder="1" applyAlignment="1" applyProtection="1">
      <alignment horizontal="left" vertical="center" wrapText="1"/>
      <protection locked="0"/>
    </xf>
    <xf numFmtId="0" fontId="3" fillId="2" borderId="55" xfId="0" applyFont="1" applyFill="1" applyBorder="1" applyAlignment="1" applyProtection="1">
      <alignment horizontal="left" vertical="center" wrapText="1"/>
      <protection locked="0"/>
    </xf>
    <xf numFmtId="0" fontId="9" fillId="3" borderId="35" xfId="9" applyFont="1" applyFill="1" applyBorder="1" applyAlignment="1">
      <alignment horizontal="center" vertical="center" textRotation="255"/>
    </xf>
    <xf numFmtId="0" fontId="9" fillId="3" borderId="20" xfId="9" applyFont="1" applyFill="1" applyBorder="1" applyAlignment="1">
      <alignment horizontal="center" vertical="center" textRotation="255"/>
    </xf>
    <xf numFmtId="0" fontId="9" fillId="3" borderId="36" xfId="9" applyFont="1" applyFill="1" applyBorder="1" applyAlignment="1">
      <alignment horizontal="center" vertical="center" textRotation="255"/>
    </xf>
    <xf numFmtId="0" fontId="9" fillId="3" borderId="41" xfId="9" applyFont="1" applyFill="1" applyBorder="1" applyAlignment="1">
      <alignment horizontal="center" vertical="center" textRotation="255"/>
    </xf>
    <xf numFmtId="0" fontId="9" fillId="3" borderId="0" xfId="9" applyFont="1" applyFill="1" applyAlignment="1">
      <alignment horizontal="center" vertical="center" textRotation="255"/>
    </xf>
    <xf numFmtId="0" fontId="9" fillId="3" borderId="42" xfId="9" applyFont="1" applyFill="1" applyBorder="1" applyAlignment="1">
      <alignment horizontal="center" vertical="center" textRotation="255"/>
    </xf>
    <xf numFmtId="0" fontId="9" fillId="3" borderId="50" xfId="9" applyFont="1" applyFill="1" applyBorder="1" applyAlignment="1">
      <alignment horizontal="center" vertical="center" textRotation="255"/>
    </xf>
    <xf numFmtId="0" fontId="9" fillId="3" borderId="19" xfId="9" applyFont="1" applyFill="1" applyBorder="1" applyAlignment="1">
      <alignment horizontal="center" vertical="center" textRotation="255"/>
    </xf>
    <xf numFmtId="0" fontId="9" fillId="3" borderId="39" xfId="9" applyFont="1" applyFill="1" applyBorder="1" applyAlignment="1">
      <alignment horizontal="center" vertical="center" textRotation="255"/>
    </xf>
    <xf numFmtId="0" fontId="3" fillId="3" borderId="70" xfId="0" applyFont="1" applyFill="1" applyBorder="1" applyAlignment="1">
      <alignment horizontal="center" vertical="center"/>
    </xf>
    <xf numFmtId="0" fontId="3" fillId="3" borderId="52" xfId="0" applyFont="1" applyFill="1" applyBorder="1" applyAlignment="1">
      <alignment horizontal="center" vertical="center"/>
    </xf>
    <xf numFmtId="0" fontId="3" fillId="3" borderId="53" xfId="0" applyFont="1" applyFill="1" applyBorder="1" applyAlignment="1">
      <alignment horizontal="center" vertical="center"/>
    </xf>
    <xf numFmtId="0" fontId="9" fillId="3" borderId="71" xfId="9" applyFont="1" applyFill="1" applyBorder="1" applyAlignment="1">
      <alignment horizontal="center" vertical="center" textRotation="255"/>
    </xf>
    <xf numFmtId="0" fontId="9" fillId="3" borderId="13" xfId="9" applyFont="1" applyFill="1" applyBorder="1" applyAlignment="1">
      <alignment horizontal="center" vertical="center" textRotation="255"/>
    </xf>
    <xf numFmtId="0" fontId="9" fillId="3" borderId="23" xfId="9" applyFont="1" applyFill="1" applyBorder="1" applyAlignment="1">
      <alignment horizontal="center" vertical="center" textRotation="255"/>
    </xf>
    <xf numFmtId="0" fontId="9" fillId="3" borderId="5" xfId="9" applyFont="1" applyFill="1" applyBorder="1" applyAlignment="1">
      <alignment horizontal="center" vertical="center" wrapText="1"/>
    </xf>
    <xf numFmtId="0" fontId="9" fillId="3" borderId="17" xfId="9" applyFont="1" applyFill="1" applyBorder="1" applyAlignment="1">
      <alignment horizontal="center" vertical="center" wrapText="1"/>
    </xf>
    <xf numFmtId="0" fontId="9" fillId="3" borderId="2" xfId="9" applyFont="1" applyFill="1" applyBorder="1" applyAlignment="1">
      <alignment horizontal="center" vertical="center" shrinkToFit="1"/>
    </xf>
    <xf numFmtId="0" fontId="9" fillId="3" borderId="1" xfId="9" applyFont="1" applyFill="1" applyBorder="1" applyAlignment="1">
      <alignment horizontal="center" vertical="center" shrinkToFit="1"/>
    </xf>
    <xf numFmtId="0" fontId="9" fillId="3" borderId="87" xfId="9" applyFont="1" applyFill="1" applyBorder="1" applyAlignment="1">
      <alignment horizontal="center" vertical="center" shrinkToFit="1"/>
    </xf>
    <xf numFmtId="0" fontId="9" fillId="3" borderId="30" xfId="9" applyFont="1" applyFill="1" applyBorder="1" applyAlignment="1">
      <alignment horizontal="center" vertical="center" shrinkToFit="1"/>
    </xf>
    <xf numFmtId="0" fontId="9" fillId="3" borderId="54" xfId="9" applyFont="1" applyFill="1" applyBorder="1" applyAlignment="1">
      <alignment horizontal="center" vertical="center" shrinkToFit="1"/>
    </xf>
    <xf numFmtId="0" fontId="9" fillId="3" borderId="55" xfId="9" applyFont="1" applyFill="1" applyBorder="1" applyAlignment="1">
      <alignment horizontal="center" vertical="center" shrinkToFit="1"/>
    </xf>
    <xf numFmtId="178" fontId="3" fillId="2" borderId="30" xfId="0" applyNumberFormat="1" applyFont="1" applyFill="1" applyBorder="1" applyAlignment="1" applyProtection="1">
      <alignment horizontal="center" vertical="center" wrapText="1"/>
      <protection locked="0"/>
    </xf>
    <xf numFmtId="178" fontId="3" fillId="2" borderId="54" xfId="0" applyNumberFormat="1" applyFont="1" applyFill="1" applyBorder="1" applyAlignment="1" applyProtection="1">
      <alignment horizontal="center" vertical="center" wrapText="1"/>
      <protection locked="0"/>
    </xf>
    <xf numFmtId="178" fontId="3" fillId="2" borderId="55" xfId="0" applyNumberFormat="1" applyFont="1" applyFill="1" applyBorder="1" applyAlignment="1" applyProtection="1">
      <alignment horizontal="center" vertical="center" wrapText="1"/>
      <protection locked="0"/>
    </xf>
    <xf numFmtId="0" fontId="19" fillId="6" borderId="2" xfId="0" applyFont="1" applyFill="1" applyBorder="1" applyAlignment="1" applyProtection="1">
      <alignment horizontal="left" vertical="center"/>
      <protection locked="0"/>
    </xf>
    <xf numFmtId="0" fontId="19" fillId="6" borderId="1" xfId="0" applyFont="1" applyFill="1" applyBorder="1" applyAlignment="1" applyProtection="1">
      <alignment horizontal="left" vertical="center"/>
      <protection locked="0"/>
    </xf>
    <xf numFmtId="0" fontId="19" fillId="6" borderId="81" xfId="0" applyFont="1" applyFill="1" applyBorder="1" applyAlignment="1" applyProtection="1">
      <alignment horizontal="left" vertical="center"/>
      <protection locked="0"/>
    </xf>
    <xf numFmtId="0" fontId="19" fillId="2" borderId="2" xfId="0" applyFont="1" applyFill="1" applyBorder="1" applyAlignment="1" applyProtection="1">
      <alignment horizontal="left" vertical="center"/>
      <protection locked="0"/>
    </xf>
    <xf numFmtId="0" fontId="19" fillId="2" borderId="1" xfId="0" applyFont="1" applyFill="1" applyBorder="1" applyAlignment="1" applyProtection="1">
      <alignment horizontal="left" vertical="center"/>
      <protection locked="0"/>
    </xf>
    <xf numFmtId="0" fontId="19" fillId="2" borderId="81" xfId="0" applyFont="1" applyFill="1" applyBorder="1" applyAlignment="1" applyProtection="1">
      <alignment horizontal="left" vertical="center"/>
      <protection locked="0"/>
    </xf>
    <xf numFmtId="14" fontId="19" fillId="2" borderId="2" xfId="0" applyNumberFormat="1"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protection locked="0"/>
    </xf>
    <xf numFmtId="0" fontId="19" fillId="2" borderId="87" xfId="0" applyFont="1" applyFill="1" applyBorder="1" applyAlignment="1" applyProtection="1">
      <alignment horizontal="center" vertical="center"/>
      <protection locked="0"/>
    </xf>
    <xf numFmtId="0" fontId="34" fillId="0" borderId="0" xfId="0" applyFont="1" applyAlignment="1">
      <alignment horizontal="center" vertical="center" wrapText="1"/>
    </xf>
    <xf numFmtId="0" fontId="34" fillId="0" borderId="0" xfId="0" applyFont="1" applyAlignment="1">
      <alignment horizontal="center" vertical="center"/>
    </xf>
    <xf numFmtId="0" fontId="9" fillId="3" borderId="29" xfId="9" applyFont="1" applyFill="1" applyBorder="1" applyAlignment="1">
      <alignment horizontal="center" vertical="center"/>
    </xf>
    <xf numFmtId="0" fontId="9" fillId="3" borderId="27" xfId="9" applyFont="1" applyFill="1" applyBorder="1" applyAlignment="1">
      <alignment horizontal="center" vertical="center"/>
    </xf>
    <xf numFmtId="0" fontId="9" fillId="3" borderId="72" xfId="9" applyFont="1" applyFill="1" applyBorder="1" applyAlignment="1">
      <alignment horizontal="center" vertical="center" wrapText="1"/>
    </xf>
    <xf numFmtId="0" fontId="9" fillId="3" borderId="1" xfId="9" applyFont="1" applyFill="1" applyBorder="1" applyAlignment="1">
      <alignment horizontal="center" vertical="center"/>
    </xf>
    <xf numFmtId="0" fontId="9" fillId="3" borderId="87" xfId="9" applyFont="1" applyFill="1" applyBorder="1" applyAlignment="1">
      <alignment horizontal="center" vertical="center"/>
    </xf>
    <xf numFmtId="0" fontId="9" fillId="3" borderId="67" xfId="9" applyFont="1" applyFill="1" applyBorder="1" applyAlignment="1">
      <alignment horizontal="center" vertical="center"/>
    </xf>
    <xf numFmtId="0" fontId="9" fillId="3" borderId="11" xfId="9" applyFont="1" applyFill="1" applyBorder="1" applyAlignment="1">
      <alignment horizontal="center" vertical="center"/>
    </xf>
    <xf numFmtId="0" fontId="19" fillId="2" borderId="2" xfId="0" applyFont="1" applyFill="1" applyBorder="1" applyAlignment="1" applyProtection="1">
      <alignment horizontal="center" vertical="center"/>
      <protection locked="0"/>
    </xf>
    <xf numFmtId="0" fontId="19" fillId="6" borderId="2" xfId="0" applyFont="1" applyFill="1" applyBorder="1" applyAlignment="1" applyProtection="1">
      <alignment horizontal="center" vertical="center"/>
      <protection locked="0"/>
    </xf>
    <xf numFmtId="0" fontId="19" fillId="6" borderId="1" xfId="0" applyFont="1" applyFill="1" applyBorder="1" applyAlignment="1" applyProtection="1">
      <alignment horizontal="center" vertical="center"/>
      <protection locked="0"/>
    </xf>
    <xf numFmtId="0" fontId="19" fillId="6" borderId="81" xfId="0" applyFont="1" applyFill="1" applyBorder="1" applyAlignment="1" applyProtection="1">
      <alignment horizontal="center" vertical="center"/>
      <protection locked="0"/>
    </xf>
    <xf numFmtId="0" fontId="19" fillId="2" borderId="10" xfId="0" applyFont="1" applyFill="1" applyBorder="1" applyAlignment="1" applyProtection="1">
      <alignment horizontal="left" vertical="center"/>
      <protection locked="0"/>
    </xf>
    <xf numFmtId="0" fontId="19" fillId="2" borderId="52" xfId="0" applyFont="1" applyFill="1" applyBorder="1" applyAlignment="1" applyProtection="1">
      <alignment horizontal="left" vertical="center"/>
      <protection locked="0"/>
    </xf>
    <xf numFmtId="0" fontId="19" fillId="2" borderId="80" xfId="0" applyFont="1" applyFill="1" applyBorder="1" applyAlignment="1" applyProtection="1">
      <alignment horizontal="left" vertical="center"/>
      <protection locked="0"/>
    </xf>
    <xf numFmtId="0" fontId="3" fillId="3" borderId="10" xfId="0" applyFont="1" applyFill="1" applyBorder="1" applyAlignment="1">
      <alignment horizontal="center" vertical="center"/>
    </xf>
    <xf numFmtId="0" fontId="3" fillId="3" borderId="80" xfId="0" applyFont="1" applyFill="1" applyBorder="1" applyAlignment="1">
      <alignment horizontal="center" vertical="center"/>
    </xf>
    <xf numFmtId="0" fontId="19" fillId="2" borderId="72"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protection locked="0"/>
    </xf>
    <xf numFmtId="0" fontId="19" fillId="2" borderId="87" xfId="0" applyFont="1" applyFill="1" applyBorder="1" applyAlignment="1" applyProtection="1">
      <alignment horizontal="left" vertical="center" wrapText="1"/>
      <protection locked="0"/>
    </xf>
    <xf numFmtId="0" fontId="9" fillId="0" borderId="35" xfId="9" applyFont="1" applyBorder="1" applyAlignment="1">
      <alignment horizontal="center" vertical="center"/>
    </xf>
    <xf numFmtId="0" fontId="9" fillId="0" borderId="20" xfId="9" applyFont="1" applyBorder="1" applyAlignment="1">
      <alignment horizontal="center" vertical="center"/>
    </xf>
    <xf numFmtId="0" fontId="9" fillId="0" borderId="86" xfId="9" applyFont="1" applyBorder="1" applyAlignment="1">
      <alignment horizontal="center" vertical="center"/>
    </xf>
    <xf numFmtId="0" fontId="9" fillId="0" borderId="30" xfId="9" applyFont="1" applyBorder="1" applyAlignment="1">
      <alignment horizontal="center" vertical="center"/>
    </xf>
    <xf numFmtId="0" fontId="9" fillId="0" borderId="54" xfId="9" applyFont="1" applyBorder="1" applyAlignment="1">
      <alignment horizontal="center" vertical="center"/>
    </xf>
    <xf numFmtId="0" fontId="9" fillId="0" borderId="82" xfId="9" applyFont="1" applyBorder="1" applyAlignment="1">
      <alignment horizontal="center" vertical="center"/>
    </xf>
    <xf numFmtId="178" fontId="3" fillId="5" borderId="2" xfId="0" applyNumberFormat="1" applyFont="1" applyFill="1" applyBorder="1" applyAlignment="1">
      <alignment horizontal="center" vertical="center" wrapText="1"/>
    </xf>
    <xf numFmtId="178" fontId="3" fillId="5" borderId="1" xfId="0" applyNumberFormat="1" applyFont="1" applyFill="1" applyBorder="1" applyAlignment="1">
      <alignment horizontal="center" vertical="center" wrapText="1"/>
    </xf>
    <xf numFmtId="178" fontId="3" fillId="5" borderId="87" xfId="0" applyNumberFormat="1" applyFont="1" applyFill="1" applyBorder="1" applyAlignment="1">
      <alignment horizontal="center" vertical="center" wrapText="1"/>
    </xf>
    <xf numFmtId="0" fontId="9" fillId="3" borderId="41" xfId="9" applyFont="1" applyFill="1" applyBorder="1" applyAlignment="1">
      <alignment horizontal="center" vertical="center"/>
    </xf>
    <xf numFmtId="0" fontId="9" fillId="3" borderId="0" xfId="9" applyFont="1" applyFill="1" applyAlignment="1">
      <alignment horizontal="center" vertical="center"/>
    </xf>
    <xf numFmtId="0" fontId="9" fillId="3" borderId="42" xfId="9" applyFont="1" applyFill="1" applyBorder="1" applyAlignment="1">
      <alignment horizontal="center" vertical="center"/>
    </xf>
    <xf numFmtId="178" fontId="19" fillId="2" borderId="2" xfId="0" applyNumberFormat="1" applyFont="1" applyFill="1" applyBorder="1" applyAlignment="1" applyProtection="1">
      <alignment horizontal="center" vertical="center" wrapText="1"/>
      <protection locked="0"/>
    </xf>
    <xf numFmtId="178" fontId="19" fillId="2" borderId="1" xfId="0" applyNumberFormat="1" applyFont="1" applyFill="1" applyBorder="1" applyAlignment="1" applyProtection="1">
      <alignment horizontal="center" vertical="center" wrapText="1"/>
      <protection locked="0"/>
    </xf>
    <xf numFmtId="178" fontId="19" fillId="2" borderId="87" xfId="0" applyNumberFormat="1" applyFont="1" applyFill="1" applyBorder="1" applyAlignment="1" applyProtection="1">
      <alignment horizontal="center" vertical="center" wrapText="1"/>
      <protection locked="0"/>
    </xf>
    <xf numFmtId="0" fontId="9" fillId="3" borderId="31" xfId="9" applyFont="1" applyFill="1" applyBorder="1" applyAlignment="1">
      <alignment horizontal="center" vertical="center" shrinkToFit="1"/>
    </xf>
    <xf numFmtId="0" fontId="9" fillId="3" borderId="11" xfId="9" applyFont="1" applyFill="1" applyBorder="1" applyAlignment="1">
      <alignment horizontal="center" vertical="center" shrinkToFit="1"/>
    </xf>
    <xf numFmtId="0" fontId="3" fillId="2" borderId="72" xfId="0" applyFont="1" applyFill="1" applyBorder="1" applyAlignment="1" applyProtection="1">
      <alignment horizontal="left" vertical="center" wrapText="1"/>
      <protection locked="0"/>
    </xf>
    <xf numFmtId="0" fontId="3" fillId="2" borderId="1" xfId="0" applyFont="1" applyFill="1" applyBorder="1" applyAlignment="1" applyProtection="1">
      <alignment horizontal="left" vertical="center" wrapText="1"/>
      <protection locked="0"/>
    </xf>
    <xf numFmtId="0" fontId="3" fillId="2" borderId="87" xfId="0" applyFont="1" applyFill="1" applyBorder="1" applyAlignment="1" applyProtection="1">
      <alignment horizontal="left" vertical="center" wrapText="1"/>
      <protection locked="0"/>
    </xf>
    <xf numFmtId="0" fontId="19" fillId="2" borderId="2" xfId="0" applyFont="1" applyFill="1" applyBorder="1" applyAlignment="1" applyProtection="1">
      <alignment horizontal="left" vertical="center" wrapText="1"/>
      <protection locked="0"/>
    </xf>
    <xf numFmtId="0" fontId="19" fillId="2" borderId="81" xfId="0" applyFont="1" applyFill="1" applyBorder="1" applyAlignment="1" applyProtection="1">
      <alignment horizontal="left" vertical="center" wrapText="1"/>
      <protection locked="0"/>
    </xf>
    <xf numFmtId="0" fontId="3" fillId="2" borderId="2" xfId="0" applyFont="1" applyFill="1" applyBorder="1" applyAlignment="1" applyProtection="1">
      <alignment horizontal="left" vertical="center" wrapText="1"/>
      <protection locked="0"/>
    </xf>
    <xf numFmtId="0" fontId="3" fillId="2" borderId="81" xfId="0" applyFont="1" applyFill="1" applyBorder="1" applyAlignment="1" applyProtection="1">
      <alignment horizontal="left" vertical="center" wrapText="1"/>
      <protection locked="0"/>
    </xf>
    <xf numFmtId="0" fontId="3" fillId="2" borderId="30" xfId="0" applyFont="1" applyFill="1" applyBorder="1" applyAlignment="1" applyProtection="1">
      <alignment horizontal="left" vertical="center" wrapText="1"/>
      <protection locked="0"/>
    </xf>
    <xf numFmtId="0" fontId="3" fillId="2" borderId="82" xfId="0" applyFont="1" applyFill="1" applyBorder="1" applyAlignment="1" applyProtection="1">
      <alignment horizontal="left" vertical="center" wrapText="1"/>
      <protection locked="0"/>
    </xf>
    <xf numFmtId="0" fontId="19" fillId="6" borderId="5" xfId="0" applyFont="1" applyFill="1" applyBorder="1" applyAlignment="1" applyProtection="1">
      <alignment horizontal="center" vertical="center"/>
      <protection locked="0"/>
    </xf>
    <xf numFmtId="0" fontId="19" fillId="6" borderId="17" xfId="0" applyFont="1" applyFill="1" applyBorder="1" applyAlignment="1" applyProtection="1">
      <alignment horizontal="center" vertical="center"/>
      <protection locked="0"/>
    </xf>
    <xf numFmtId="0" fontId="9" fillId="2" borderId="5" xfId="0" applyFont="1" applyFill="1" applyBorder="1" applyAlignment="1" applyProtection="1">
      <alignment horizontal="left" vertical="top" wrapText="1"/>
      <protection locked="0"/>
    </xf>
    <xf numFmtId="0" fontId="9" fillId="2" borderId="15" xfId="0" applyFont="1" applyFill="1" applyBorder="1" applyAlignment="1" applyProtection="1">
      <alignment horizontal="left" vertical="top" wrapText="1"/>
      <protection locked="0"/>
    </xf>
    <xf numFmtId="0" fontId="3" fillId="3" borderId="5" xfId="0" applyFont="1" applyFill="1" applyBorder="1" applyAlignment="1">
      <alignment horizontal="center" vertical="center"/>
    </xf>
    <xf numFmtId="0" fontId="3" fillId="3" borderId="17" xfId="0" applyFont="1" applyFill="1" applyBorder="1" applyAlignment="1">
      <alignment horizontal="center" vertical="center"/>
    </xf>
    <xf numFmtId="0" fontId="19" fillId="2" borderId="5" xfId="0" applyFont="1" applyFill="1" applyBorder="1" applyAlignment="1" applyProtection="1">
      <alignment horizontal="left" vertical="top" wrapText="1"/>
      <protection locked="0"/>
    </xf>
    <xf numFmtId="0" fontId="19" fillId="2" borderId="15" xfId="0" applyFont="1" applyFill="1" applyBorder="1" applyAlignment="1" applyProtection="1">
      <alignment horizontal="left" vertical="top" wrapText="1"/>
      <protection locked="0"/>
    </xf>
    <xf numFmtId="0" fontId="19" fillId="2" borderId="35" xfId="0" applyFont="1" applyFill="1" applyBorder="1" applyAlignment="1" applyProtection="1">
      <alignment horizontal="left" vertical="top" wrapText="1"/>
      <protection locked="0"/>
    </xf>
    <xf numFmtId="0" fontId="19" fillId="2" borderId="20" xfId="0" applyFont="1" applyFill="1" applyBorder="1" applyAlignment="1" applyProtection="1">
      <alignment horizontal="left" vertical="top" wrapText="1"/>
      <protection locked="0"/>
    </xf>
    <xf numFmtId="0" fontId="19" fillId="2" borderId="86" xfId="0" applyFont="1" applyFill="1" applyBorder="1" applyAlignment="1" applyProtection="1">
      <alignment horizontal="left" vertical="top" wrapText="1"/>
      <protection locked="0"/>
    </xf>
    <xf numFmtId="0" fontId="19" fillId="2" borderId="31" xfId="0" applyFont="1" applyFill="1" applyBorder="1" applyAlignment="1" applyProtection="1">
      <alignment horizontal="left" vertical="top" wrapText="1"/>
      <protection locked="0"/>
    </xf>
    <xf numFmtId="0" fontId="19" fillId="2" borderId="11" xfId="0" applyFont="1" applyFill="1" applyBorder="1" applyAlignment="1" applyProtection="1">
      <alignment horizontal="left" vertical="top" wrapText="1"/>
      <protection locked="0"/>
    </xf>
    <xf numFmtId="0" fontId="19" fillId="2" borderId="83" xfId="0" applyFont="1" applyFill="1" applyBorder="1" applyAlignment="1" applyProtection="1">
      <alignment horizontal="left" vertical="top" wrapText="1"/>
      <protection locked="0"/>
    </xf>
    <xf numFmtId="0" fontId="9" fillId="3" borderId="71"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36"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42" xfId="0" applyFont="1" applyFill="1" applyBorder="1" applyAlignment="1">
      <alignment horizontal="center" vertical="center" wrapText="1"/>
    </xf>
    <xf numFmtId="0" fontId="9" fillId="3" borderId="67"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9" fillId="3" borderId="19" xfId="0" applyFont="1" applyFill="1" applyBorder="1" applyAlignment="1">
      <alignment horizontal="center" vertical="center" wrapText="1"/>
    </xf>
    <xf numFmtId="0" fontId="9" fillId="3" borderId="39" xfId="0" applyFont="1" applyFill="1" applyBorder="1" applyAlignment="1">
      <alignment horizontal="center" vertical="center" wrapText="1"/>
    </xf>
    <xf numFmtId="0" fontId="19" fillId="6" borderId="35" xfId="0" applyFont="1" applyFill="1" applyBorder="1" applyAlignment="1" applyProtection="1">
      <alignment horizontal="center" vertical="center"/>
      <protection locked="0"/>
    </xf>
    <xf numFmtId="0" fontId="19" fillId="6" borderId="36" xfId="0" applyFont="1" applyFill="1" applyBorder="1" applyAlignment="1" applyProtection="1">
      <alignment horizontal="center" vertical="center"/>
      <protection locked="0"/>
    </xf>
    <xf numFmtId="0" fontId="19" fillId="6" borderId="50" xfId="0" applyFont="1" applyFill="1" applyBorder="1" applyAlignment="1" applyProtection="1">
      <alignment horizontal="center" vertical="center"/>
      <protection locked="0"/>
    </xf>
    <xf numFmtId="0" fontId="19" fillId="6" borderId="39" xfId="0" applyFont="1" applyFill="1" applyBorder="1" applyAlignment="1" applyProtection="1">
      <alignment horizontal="center" vertical="center"/>
      <protection locked="0"/>
    </xf>
    <xf numFmtId="0" fontId="9" fillId="3" borderId="35" xfId="0" applyFont="1" applyFill="1" applyBorder="1" applyAlignment="1">
      <alignment horizontal="center" vertical="center" wrapText="1"/>
    </xf>
    <xf numFmtId="0" fontId="9" fillId="3" borderId="50" xfId="0" applyFont="1" applyFill="1" applyBorder="1" applyAlignment="1">
      <alignment horizontal="center" vertical="center" wrapText="1"/>
    </xf>
    <xf numFmtId="0" fontId="19" fillId="6" borderId="31" xfId="0" applyFont="1" applyFill="1" applyBorder="1" applyAlignment="1" applyProtection="1">
      <alignment horizontal="center" vertical="center"/>
      <protection locked="0"/>
    </xf>
    <xf numFmtId="0" fontId="19" fillId="6" borderId="32" xfId="0" applyFont="1" applyFill="1" applyBorder="1" applyAlignment="1" applyProtection="1">
      <alignment horizontal="center" vertical="center"/>
      <protection locked="0"/>
    </xf>
    <xf numFmtId="0" fontId="9" fillId="3" borderId="31" xfId="0" applyFont="1" applyFill="1" applyBorder="1" applyAlignment="1">
      <alignment horizontal="center" vertical="center" wrapText="1"/>
    </xf>
    <xf numFmtId="0" fontId="3" fillId="0" borderId="0" xfId="0" applyFont="1" applyAlignment="1">
      <alignment horizontal="center" vertical="center"/>
    </xf>
    <xf numFmtId="0" fontId="3" fillId="0" borderId="19" xfId="0" applyFont="1" applyBorder="1" applyAlignment="1">
      <alignment horizontal="center" vertical="center"/>
    </xf>
    <xf numFmtId="0" fontId="9" fillId="0" borderId="0" xfId="0" applyFont="1" applyAlignment="1">
      <alignment horizontal="left" vertical="center"/>
    </xf>
    <xf numFmtId="0" fontId="9" fillId="0" borderId="19" xfId="0" applyFont="1" applyBorder="1" applyAlignment="1">
      <alignment horizontal="left" vertical="center"/>
    </xf>
    <xf numFmtId="0" fontId="3" fillId="3" borderId="67"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32" xfId="0" applyFont="1" applyFill="1" applyBorder="1" applyAlignment="1">
      <alignment horizontal="center" vertical="center"/>
    </xf>
    <xf numFmtId="0" fontId="3" fillId="3" borderId="29"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3" fillId="3" borderId="38" xfId="0" applyFont="1" applyFill="1" applyBorder="1" applyAlignment="1">
      <alignment horizontal="center" vertical="center" wrapText="1"/>
    </xf>
    <xf numFmtId="0" fontId="3" fillId="3" borderId="67"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32" xfId="0" applyFont="1" applyFill="1" applyBorder="1" applyAlignment="1">
      <alignment horizontal="center" vertical="center" wrapText="1"/>
    </xf>
    <xf numFmtId="0" fontId="3" fillId="0" borderId="0" xfId="0" applyFont="1" applyAlignment="1">
      <alignment horizontal="center" vertical="center" wrapText="1"/>
    </xf>
    <xf numFmtId="0" fontId="3" fillId="0" borderId="19" xfId="0" applyFont="1" applyBorder="1" applyAlignment="1">
      <alignment horizontal="center" vertical="center" wrapText="1"/>
    </xf>
    <xf numFmtId="0" fontId="19" fillId="2" borderId="9" xfId="0" applyFont="1" applyFill="1" applyBorder="1" applyAlignment="1" applyProtection="1">
      <alignment horizontal="left" vertical="top" wrapText="1"/>
      <protection locked="0"/>
    </xf>
    <xf numFmtId="0" fontId="19" fillId="2" borderId="22" xfId="0" applyFont="1" applyFill="1" applyBorder="1" applyAlignment="1" applyProtection="1">
      <alignment horizontal="left" vertical="top" wrapText="1"/>
      <protection locked="0"/>
    </xf>
    <xf numFmtId="0" fontId="3" fillId="3" borderId="71"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3" borderId="36" xfId="0" applyFont="1" applyFill="1" applyBorder="1" applyAlignment="1">
      <alignment horizontal="center" vertical="center" wrapText="1"/>
    </xf>
    <xf numFmtId="0" fontId="19" fillId="2" borderId="23" xfId="0" applyFont="1" applyFill="1" applyBorder="1" applyAlignment="1" applyProtection="1">
      <alignment horizontal="left" vertical="center"/>
      <protection locked="0"/>
    </xf>
    <xf numFmtId="0" fontId="19" fillId="2" borderId="19" xfId="0" applyFont="1" applyFill="1" applyBorder="1" applyAlignment="1" applyProtection="1">
      <alignment horizontal="left" vertical="center"/>
      <protection locked="0"/>
    </xf>
    <xf numFmtId="0" fontId="3" fillId="3" borderId="21" xfId="0" applyFont="1" applyFill="1" applyBorder="1" applyAlignment="1">
      <alignment horizontal="center" vertical="center" shrinkToFit="1"/>
    </xf>
    <xf numFmtId="0" fontId="3" fillId="3" borderId="9" xfId="0" applyFont="1" applyFill="1" applyBorder="1" applyAlignment="1">
      <alignment horizontal="center" vertical="center" shrinkToFit="1"/>
    </xf>
    <xf numFmtId="0" fontId="3" fillId="3" borderId="16" xfId="0" applyFont="1" applyFill="1" applyBorder="1" applyAlignment="1">
      <alignment horizontal="center" vertical="center" shrinkToFit="1"/>
    </xf>
    <xf numFmtId="0" fontId="3" fillId="3" borderId="17" xfId="0" applyFont="1" applyFill="1" applyBorder="1" applyAlignment="1">
      <alignment horizontal="center" vertical="center" shrinkToFit="1"/>
    </xf>
    <xf numFmtId="0" fontId="19" fillId="2" borderId="9" xfId="0" applyFont="1" applyFill="1" applyBorder="1" applyAlignment="1" applyProtection="1">
      <alignment horizontal="left" vertical="center" wrapText="1"/>
      <protection locked="0"/>
    </xf>
    <xf numFmtId="0" fontId="19" fillId="2" borderId="17" xfId="0" applyFont="1" applyFill="1" applyBorder="1" applyAlignment="1" applyProtection="1">
      <alignment horizontal="left" vertical="center" wrapText="1"/>
      <protection locked="0"/>
    </xf>
    <xf numFmtId="0" fontId="19" fillId="2" borderId="22" xfId="0" applyFont="1" applyFill="1" applyBorder="1" applyAlignment="1" applyProtection="1">
      <alignment horizontal="left" vertical="center" wrapText="1"/>
      <protection locked="0"/>
    </xf>
    <xf numFmtId="0" fontId="19" fillId="2" borderId="18" xfId="0" applyFont="1" applyFill="1" applyBorder="1" applyAlignment="1" applyProtection="1">
      <alignment horizontal="left" vertical="center" wrapText="1"/>
      <protection locked="0"/>
    </xf>
    <xf numFmtId="0" fontId="3" fillId="3" borderId="70" xfId="0" applyFont="1" applyFill="1" applyBorder="1" applyAlignment="1">
      <alignment horizontal="center" vertical="center" wrapText="1"/>
    </xf>
    <xf numFmtId="0" fontId="3" fillId="3" borderId="52"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80" xfId="0" applyFont="1" applyFill="1" applyBorder="1" applyAlignment="1">
      <alignment horizontal="center" vertical="center" wrapText="1"/>
    </xf>
    <xf numFmtId="0" fontId="19" fillId="2" borderId="50" xfId="0" applyFont="1" applyFill="1" applyBorder="1" applyAlignment="1" applyProtection="1">
      <alignment horizontal="left" vertical="center"/>
      <protection locked="0"/>
    </xf>
    <xf numFmtId="0" fontId="19" fillId="2" borderId="24" xfId="0" applyFont="1" applyFill="1" applyBorder="1" applyAlignment="1" applyProtection="1">
      <alignment horizontal="left" vertical="center"/>
      <protection locked="0"/>
    </xf>
    <xf numFmtId="0" fontId="3" fillId="3" borderId="49" xfId="3" applyFont="1" applyFill="1" applyBorder="1" applyAlignment="1">
      <alignment horizontal="center" vertical="center" wrapText="1"/>
    </xf>
    <xf numFmtId="0" fontId="3" fillId="3" borderId="27" xfId="3" applyFont="1" applyFill="1" applyBorder="1" applyAlignment="1">
      <alignment horizontal="center" vertical="center" wrapText="1"/>
    </xf>
    <xf numFmtId="0" fontId="3" fillId="3" borderId="41" xfId="3" applyFont="1" applyFill="1" applyBorder="1" applyAlignment="1">
      <alignment horizontal="center" vertical="center" wrapText="1"/>
    </xf>
    <xf numFmtId="0" fontId="3" fillId="3" borderId="0" xfId="3" applyFont="1" applyFill="1" applyAlignment="1">
      <alignment horizontal="center" vertical="center" wrapText="1"/>
    </xf>
    <xf numFmtId="0" fontId="3" fillId="3" borderId="50" xfId="3" applyFont="1" applyFill="1" applyBorder="1" applyAlignment="1">
      <alignment horizontal="center" vertical="center" wrapText="1"/>
    </xf>
    <xf numFmtId="0" fontId="3" fillId="3" borderId="19" xfId="3" applyFont="1" applyFill="1" applyBorder="1" applyAlignment="1">
      <alignment horizontal="center" vertical="center" wrapText="1"/>
    </xf>
    <xf numFmtId="0" fontId="3" fillId="0" borderId="0" xfId="3" applyFont="1" applyAlignment="1">
      <alignment horizontal="center" vertical="center" wrapText="1"/>
    </xf>
    <xf numFmtId="0" fontId="3" fillId="3" borderId="21" xfId="3" applyFont="1" applyFill="1" applyBorder="1" applyAlignment="1">
      <alignment horizontal="center" vertical="center" wrapText="1"/>
    </xf>
    <xf numFmtId="0" fontId="3" fillId="3" borderId="14" xfId="3" applyFont="1" applyFill="1" applyBorder="1" applyAlignment="1">
      <alignment horizontal="center" vertical="center" wrapText="1"/>
    </xf>
    <xf numFmtId="0" fontId="3" fillId="3" borderId="16" xfId="3" applyFont="1" applyFill="1" applyBorder="1" applyAlignment="1">
      <alignment horizontal="center" vertical="center" wrapText="1"/>
    </xf>
    <xf numFmtId="0" fontId="3" fillId="3" borderId="9" xfId="3" applyFont="1" applyFill="1" applyBorder="1" applyAlignment="1">
      <alignment horizontal="center" vertical="center" wrapText="1"/>
    </xf>
    <xf numFmtId="0" fontId="3" fillId="3" borderId="5" xfId="3" applyFont="1" applyFill="1" applyBorder="1" applyAlignment="1">
      <alignment horizontal="center" vertical="center" wrapText="1"/>
    </xf>
    <xf numFmtId="0" fontId="3" fillId="3" borderId="17" xfId="3" applyFont="1" applyFill="1" applyBorder="1" applyAlignment="1">
      <alignment horizontal="center" vertical="center" wrapText="1"/>
    </xf>
    <xf numFmtId="0" fontId="3" fillId="3" borderId="22" xfId="3" applyFont="1" applyFill="1" applyBorder="1" applyAlignment="1">
      <alignment horizontal="center" vertical="center" wrapText="1"/>
    </xf>
    <xf numFmtId="0" fontId="3" fillId="3" borderId="15" xfId="3" applyFont="1" applyFill="1" applyBorder="1" applyAlignment="1">
      <alignment horizontal="center" vertical="center" wrapText="1"/>
    </xf>
    <xf numFmtId="0" fontId="3" fillId="3" borderId="18" xfId="3" applyFont="1" applyFill="1" applyBorder="1" applyAlignment="1">
      <alignment horizontal="center" vertical="center" wrapText="1"/>
    </xf>
    <xf numFmtId="0" fontId="3" fillId="3" borderId="75" xfId="4" applyFont="1" applyFill="1" applyBorder="1" applyAlignment="1">
      <alignment horizontal="center" vertical="center" wrapText="1"/>
    </xf>
    <xf numFmtId="0" fontId="3" fillId="3" borderId="95" xfId="4" applyFont="1" applyFill="1" applyBorder="1" applyAlignment="1">
      <alignment horizontal="center" vertical="center" wrapText="1"/>
    </xf>
    <xf numFmtId="0" fontId="3" fillId="3" borderId="40" xfId="4" applyFont="1" applyFill="1" applyBorder="1" applyAlignment="1">
      <alignment horizontal="center" vertical="center" wrapText="1"/>
    </xf>
    <xf numFmtId="0" fontId="3" fillId="3" borderId="22" xfId="2" applyFont="1" applyFill="1" applyBorder="1" applyAlignment="1">
      <alignment horizontal="center" vertical="center"/>
    </xf>
    <xf numFmtId="0" fontId="3" fillId="3" borderId="15" xfId="2" applyFont="1" applyFill="1" applyBorder="1" applyAlignment="1">
      <alignment horizontal="center" vertical="center"/>
    </xf>
    <xf numFmtId="0" fontId="3" fillId="3" borderId="18" xfId="2" applyFont="1" applyFill="1" applyBorder="1" applyAlignment="1">
      <alignment horizontal="center" vertical="center"/>
    </xf>
    <xf numFmtId="0" fontId="3" fillId="3" borderId="2" xfId="2" applyFont="1" applyFill="1" applyBorder="1" applyAlignment="1">
      <alignment horizontal="center" vertical="top" wrapText="1"/>
    </xf>
    <xf numFmtId="0" fontId="3" fillId="3" borderId="1" xfId="2" applyFont="1" applyFill="1" applyBorder="1" applyAlignment="1">
      <alignment horizontal="center" vertical="top" wrapText="1"/>
    </xf>
    <xf numFmtId="0" fontId="3" fillId="3" borderId="10" xfId="2" applyFont="1" applyFill="1" applyBorder="1" applyAlignment="1">
      <alignment horizontal="center" vertical="center"/>
    </xf>
    <xf numFmtId="0" fontId="3" fillId="3" borderId="52" xfId="2" applyFont="1" applyFill="1" applyBorder="1" applyAlignment="1">
      <alignment horizontal="center" vertical="center"/>
    </xf>
    <xf numFmtId="0" fontId="3" fillId="3" borderId="5" xfId="2" applyFont="1" applyFill="1" applyBorder="1" applyAlignment="1">
      <alignment horizontal="center" vertical="center"/>
    </xf>
    <xf numFmtId="0" fontId="3" fillId="3" borderId="17" xfId="2" applyFont="1" applyFill="1" applyBorder="1" applyAlignment="1">
      <alignment horizontal="center" vertical="center"/>
    </xf>
    <xf numFmtId="0" fontId="3" fillId="3" borderId="5" xfId="2" applyFont="1" applyFill="1" applyBorder="1" applyAlignment="1">
      <alignment horizontal="center" vertical="center" wrapText="1"/>
    </xf>
    <xf numFmtId="0" fontId="3" fillId="3" borderId="17" xfId="2" applyFont="1" applyFill="1" applyBorder="1" applyAlignment="1">
      <alignment horizontal="center" vertical="center" wrapText="1"/>
    </xf>
    <xf numFmtId="0" fontId="3" fillId="3" borderId="5" xfId="2" applyFont="1" applyFill="1" applyBorder="1" applyAlignment="1">
      <alignment horizontal="center" vertical="top" wrapText="1"/>
    </xf>
    <xf numFmtId="0" fontId="3" fillId="3" borderId="17" xfId="2" applyFont="1" applyFill="1" applyBorder="1" applyAlignment="1">
      <alignment horizontal="center" vertical="top" wrapText="1"/>
    </xf>
    <xf numFmtId="0" fontId="3" fillId="3" borderId="49" xfId="2" applyFont="1" applyFill="1" applyBorder="1" applyAlignment="1">
      <alignment horizontal="center" vertical="center"/>
    </xf>
    <xf numFmtId="0" fontId="3" fillId="3" borderId="41" xfId="2" applyFont="1" applyFill="1" applyBorder="1" applyAlignment="1">
      <alignment horizontal="center" vertical="center"/>
    </xf>
    <xf numFmtId="0" fontId="3" fillId="3" borderId="50" xfId="2" applyFont="1" applyFill="1" applyBorder="1" applyAlignment="1">
      <alignment horizontal="center" vertical="center"/>
    </xf>
    <xf numFmtId="0" fontId="9" fillId="3" borderId="59" xfId="0" applyFont="1" applyFill="1" applyBorder="1" applyAlignment="1">
      <alignment horizontal="center" vertical="center"/>
    </xf>
    <xf numFmtId="0" fontId="9" fillId="3" borderId="60" xfId="0" applyFont="1" applyFill="1" applyBorder="1" applyAlignment="1">
      <alignment horizontal="center" vertical="center"/>
    </xf>
    <xf numFmtId="38" fontId="3" fillId="3" borderId="66" xfId="6" applyFont="1" applyFill="1" applyBorder="1" applyAlignment="1" applyProtection="1">
      <alignment horizontal="center" vertical="center" wrapText="1"/>
    </xf>
    <xf numFmtId="38" fontId="3" fillId="3" borderId="64" xfId="6" applyFont="1" applyFill="1" applyBorder="1" applyAlignment="1" applyProtection="1">
      <alignment horizontal="center" vertical="center" wrapText="1"/>
    </xf>
    <xf numFmtId="38" fontId="3" fillId="3" borderId="63" xfId="6" applyFont="1" applyFill="1" applyBorder="1" applyAlignment="1" applyProtection="1">
      <alignment horizontal="center" vertical="center" wrapText="1"/>
    </xf>
    <xf numFmtId="0" fontId="9" fillId="3" borderId="49" xfId="4" applyFont="1" applyFill="1" applyBorder="1" applyAlignment="1">
      <alignment horizontal="center" vertical="center" wrapText="1"/>
    </xf>
    <xf numFmtId="0" fontId="9" fillId="3" borderId="27" xfId="4" applyFont="1" applyFill="1" applyBorder="1" applyAlignment="1">
      <alignment horizontal="center" vertical="center" wrapText="1"/>
    </xf>
    <xf numFmtId="0" fontId="9" fillId="3" borderId="31" xfId="4" applyFont="1" applyFill="1" applyBorder="1" applyAlignment="1">
      <alignment horizontal="center" vertical="center" wrapText="1"/>
    </xf>
    <xf numFmtId="0" fontId="9" fillId="3" borderId="11" xfId="4" applyFont="1" applyFill="1" applyBorder="1" applyAlignment="1">
      <alignment horizontal="center" vertical="center" wrapText="1"/>
    </xf>
    <xf numFmtId="0" fontId="9" fillId="3" borderId="38" xfId="4" applyFont="1" applyFill="1" applyBorder="1" applyAlignment="1">
      <alignment horizontal="center" vertical="center" wrapText="1"/>
    </xf>
    <xf numFmtId="0" fontId="9" fillId="3" borderId="32" xfId="4" applyFont="1" applyFill="1" applyBorder="1" applyAlignment="1">
      <alignment horizontal="center" vertical="center" wrapText="1"/>
    </xf>
    <xf numFmtId="0" fontId="3" fillId="3" borderId="75" xfId="2" applyFont="1" applyFill="1" applyBorder="1" applyAlignment="1">
      <alignment horizontal="center" vertical="center" wrapText="1"/>
    </xf>
    <xf numFmtId="0" fontId="3" fillId="3" borderId="95" xfId="2" applyFont="1" applyFill="1" applyBorder="1" applyAlignment="1">
      <alignment horizontal="center" vertical="center" wrapText="1"/>
    </xf>
    <xf numFmtId="0" fontId="3" fillId="3" borderId="40" xfId="2" applyFont="1" applyFill="1" applyBorder="1" applyAlignment="1">
      <alignment horizontal="center" vertical="center" wrapText="1"/>
    </xf>
    <xf numFmtId="0" fontId="3" fillId="3" borderId="61" xfId="2" applyFont="1" applyFill="1" applyBorder="1" applyAlignment="1">
      <alignment horizontal="center" vertical="center"/>
    </xf>
    <xf numFmtId="0" fontId="3" fillId="3" borderId="62" xfId="2" applyFont="1" applyFill="1" applyBorder="1" applyAlignment="1">
      <alignment horizontal="center" vertical="center"/>
    </xf>
    <xf numFmtId="0" fontId="3" fillId="3" borderId="21" xfId="2" applyFont="1" applyFill="1" applyBorder="1" applyAlignment="1">
      <alignment horizontal="center" vertical="center" wrapText="1"/>
    </xf>
    <xf numFmtId="0" fontId="3" fillId="3" borderId="14" xfId="2" applyFont="1" applyFill="1" applyBorder="1" applyAlignment="1">
      <alignment horizontal="center" vertical="center" wrapText="1"/>
    </xf>
    <xf numFmtId="0" fontId="3" fillId="3" borderId="16" xfId="2" applyFont="1" applyFill="1" applyBorder="1" applyAlignment="1">
      <alignment horizontal="center" vertical="center" wrapText="1"/>
    </xf>
    <xf numFmtId="0" fontId="9" fillId="3" borderId="59" xfId="0" applyFont="1" applyFill="1" applyBorder="1" applyAlignment="1">
      <alignment horizontal="center" vertical="center" wrapText="1"/>
    </xf>
    <xf numFmtId="0" fontId="9" fillId="3" borderId="60" xfId="0" applyFont="1" applyFill="1" applyBorder="1" applyAlignment="1">
      <alignment horizontal="center" vertical="center" wrapText="1"/>
    </xf>
    <xf numFmtId="0" fontId="9" fillId="3" borderId="70" xfId="0" applyFont="1" applyFill="1" applyBorder="1" applyAlignment="1">
      <alignment horizontal="center" vertical="center" wrapText="1"/>
    </xf>
    <xf numFmtId="0" fontId="9" fillId="3" borderId="80" xfId="0" applyFont="1" applyFill="1" applyBorder="1" applyAlignment="1">
      <alignment horizontal="center" vertical="center" wrapText="1"/>
    </xf>
    <xf numFmtId="0" fontId="9" fillId="3" borderId="74" xfId="0" applyFont="1" applyFill="1" applyBorder="1" applyAlignment="1">
      <alignment horizontal="center" vertical="center" wrapText="1"/>
    </xf>
    <xf numFmtId="0" fontId="9" fillId="3" borderId="51" xfId="0" applyFont="1" applyFill="1" applyBorder="1" applyAlignment="1">
      <alignment horizontal="center" vertical="center" wrapText="1"/>
    </xf>
    <xf numFmtId="0" fontId="9" fillId="3" borderId="84" xfId="0" applyFont="1" applyFill="1" applyBorder="1" applyAlignment="1">
      <alignment horizontal="center" vertical="center"/>
    </xf>
    <xf numFmtId="0" fontId="9" fillId="3" borderId="79" xfId="0" applyFont="1" applyFill="1" applyBorder="1" applyAlignment="1">
      <alignment horizontal="center" vertical="center"/>
    </xf>
    <xf numFmtId="0" fontId="3" fillId="3" borderId="9" xfId="2" applyFont="1" applyFill="1" applyBorder="1" applyAlignment="1">
      <alignment horizontal="center" vertical="center" wrapText="1"/>
    </xf>
    <xf numFmtId="0" fontId="3" fillId="3" borderId="22" xfId="2" applyFont="1" applyFill="1" applyBorder="1" applyAlignment="1">
      <alignment horizontal="center" vertical="center" wrapText="1"/>
    </xf>
    <xf numFmtId="0" fontId="3" fillId="3" borderId="15" xfId="2" applyFont="1" applyFill="1" applyBorder="1" applyAlignment="1">
      <alignment horizontal="center" vertical="center" wrapText="1"/>
    </xf>
    <xf numFmtId="0" fontId="3" fillId="3" borderId="18" xfId="2" applyFont="1" applyFill="1" applyBorder="1" applyAlignment="1">
      <alignment horizontal="center" vertical="center" wrapText="1"/>
    </xf>
    <xf numFmtId="0" fontId="3" fillId="3" borderId="66" xfId="2" applyFont="1" applyFill="1" applyBorder="1" applyAlignment="1">
      <alignment horizontal="center" vertical="center"/>
    </xf>
    <xf numFmtId="0" fontId="3" fillId="3" borderId="64" xfId="2" applyFont="1" applyFill="1" applyBorder="1" applyAlignment="1">
      <alignment horizontal="center" vertical="center"/>
    </xf>
    <xf numFmtId="0" fontId="3" fillId="3" borderId="63" xfId="2" applyFont="1" applyFill="1" applyBorder="1" applyAlignment="1">
      <alignment horizontal="center" vertical="center"/>
    </xf>
    <xf numFmtId="0" fontId="19" fillId="3" borderId="9" xfId="5" applyFont="1" applyFill="1" applyBorder="1" applyAlignment="1">
      <alignment horizontal="center" vertical="center"/>
    </xf>
    <xf numFmtId="0" fontId="19" fillId="3" borderId="5" xfId="5" applyFont="1" applyFill="1" applyBorder="1" applyAlignment="1">
      <alignment horizontal="center" vertical="center"/>
    </xf>
    <xf numFmtId="178" fontId="9" fillId="0" borderId="0" xfId="0" applyNumberFormat="1" applyFont="1" applyAlignment="1">
      <alignment horizontal="center" vertical="center" shrinkToFit="1"/>
    </xf>
    <xf numFmtId="0" fontId="9" fillId="0" borderId="0" xfId="0" applyFont="1" applyAlignment="1">
      <alignment horizontal="center" vertical="center"/>
    </xf>
    <xf numFmtId="0" fontId="9" fillId="0" borderId="0" xfId="0" applyFont="1" applyAlignment="1">
      <alignment horizontal="center" vertical="center" wrapText="1"/>
    </xf>
    <xf numFmtId="0" fontId="9" fillId="0" borderId="0" xfId="0" applyFont="1" applyAlignment="1">
      <alignment horizontal="center" vertical="center" wrapText="1" shrinkToFit="1"/>
    </xf>
    <xf numFmtId="0" fontId="9" fillId="3" borderId="10" xfId="0" applyFont="1" applyFill="1" applyBorder="1" applyAlignment="1">
      <alignment horizontal="center" vertical="center"/>
    </xf>
    <xf numFmtId="0" fontId="9" fillId="3" borderId="52" xfId="0" applyFont="1" applyFill="1" applyBorder="1" applyAlignment="1">
      <alignment horizontal="center" vertical="center"/>
    </xf>
    <xf numFmtId="0" fontId="9" fillId="3" borderId="53" xfId="0" applyFont="1" applyFill="1" applyBorder="1" applyAlignment="1">
      <alignment horizontal="center" vertical="center"/>
    </xf>
    <xf numFmtId="0" fontId="9" fillId="3" borderId="10" xfId="0" applyFont="1" applyFill="1" applyBorder="1" applyAlignment="1">
      <alignment horizontal="center" vertical="center" wrapText="1"/>
    </xf>
    <xf numFmtId="0" fontId="19" fillId="2" borderId="30" xfId="0" applyFont="1" applyFill="1" applyBorder="1" applyAlignment="1" applyProtection="1">
      <alignment horizontal="center" vertical="center" wrapText="1"/>
      <protection locked="0"/>
    </xf>
    <xf numFmtId="0" fontId="19" fillId="2" borderId="54" xfId="0" applyFont="1" applyFill="1" applyBorder="1" applyAlignment="1" applyProtection="1">
      <alignment horizontal="center" vertical="center" wrapText="1"/>
      <protection locked="0"/>
    </xf>
    <xf numFmtId="0" fontId="19" fillId="2" borderId="55" xfId="0" applyFont="1" applyFill="1" applyBorder="1" applyAlignment="1" applyProtection="1">
      <alignment horizontal="center" vertical="center" wrapText="1"/>
      <protection locked="0"/>
    </xf>
    <xf numFmtId="0" fontId="9" fillId="3" borderId="21" xfId="0" applyFont="1" applyFill="1" applyBorder="1" applyAlignment="1">
      <alignment horizontal="center" vertical="center"/>
    </xf>
    <xf numFmtId="0" fontId="9" fillId="3" borderId="9" xfId="0" applyFont="1" applyFill="1" applyBorder="1" applyAlignment="1">
      <alignment horizontal="center" vertical="center"/>
    </xf>
    <xf numFmtId="0" fontId="9" fillId="5" borderId="23" xfId="0" applyFont="1" applyFill="1" applyBorder="1" applyAlignment="1">
      <alignment horizontal="center" vertical="center"/>
    </xf>
    <xf numFmtId="0" fontId="9" fillId="5" borderId="19" xfId="0" applyFont="1" applyFill="1" applyBorder="1" applyAlignment="1">
      <alignment horizontal="center" vertical="center"/>
    </xf>
    <xf numFmtId="0" fontId="9" fillId="5" borderId="39" xfId="0" applyFont="1" applyFill="1" applyBorder="1" applyAlignment="1">
      <alignment horizontal="center" vertical="center"/>
    </xf>
    <xf numFmtId="177" fontId="19" fillId="2" borderId="30" xfId="0" applyNumberFormat="1" applyFont="1" applyFill="1" applyBorder="1" applyAlignment="1" applyProtection="1">
      <alignment horizontal="center" vertical="center" wrapText="1"/>
      <protection locked="0"/>
    </xf>
    <xf numFmtId="177" fontId="19" fillId="2" borderId="54" xfId="0" applyNumberFormat="1" applyFont="1" applyFill="1" applyBorder="1" applyAlignment="1" applyProtection="1">
      <alignment horizontal="center" vertical="center" wrapText="1"/>
      <protection locked="0"/>
    </xf>
    <xf numFmtId="177" fontId="19" fillId="2" borderId="55" xfId="0" applyNumberFormat="1" applyFont="1" applyFill="1" applyBorder="1" applyAlignment="1" applyProtection="1">
      <alignment horizontal="center" vertical="center" wrapText="1"/>
      <protection locked="0"/>
    </xf>
    <xf numFmtId="177" fontId="19" fillId="2" borderId="30" xfId="0" applyNumberFormat="1" applyFont="1" applyFill="1" applyBorder="1" applyAlignment="1" applyProtection="1">
      <alignment horizontal="left" vertical="center" wrapText="1"/>
      <protection locked="0"/>
    </xf>
    <xf numFmtId="177" fontId="19" fillId="2" borderId="82" xfId="0" applyNumberFormat="1" applyFont="1" applyFill="1" applyBorder="1" applyAlignment="1" applyProtection="1">
      <alignment horizontal="left" vertical="center" wrapText="1"/>
      <protection locked="0"/>
    </xf>
    <xf numFmtId="0" fontId="3" fillId="3" borderId="27" xfId="0" applyFont="1" applyFill="1" applyBorder="1" applyAlignment="1">
      <alignment horizontal="center" vertical="center"/>
    </xf>
    <xf numFmtId="0" fontId="3" fillId="3" borderId="28" xfId="0" applyFont="1" applyFill="1" applyBorder="1" applyAlignment="1">
      <alignment horizontal="center" vertical="center"/>
    </xf>
    <xf numFmtId="0" fontId="3" fillId="3" borderId="83" xfId="0" applyFont="1" applyFill="1" applyBorder="1" applyAlignment="1">
      <alignment horizontal="center" vertical="center"/>
    </xf>
    <xf numFmtId="0" fontId="9" fillId="2" borderId="19" xfId="0" applyFont="1" applyFill="1" applyBorder="1" applyAlignment="1" applyProtection="1">
      <alignment horizontal="center" vertical="center"/>
      <protection locked="0"/>
    </xf>
    <xf numFmtId="0" fontId="9" fillId="2" borderId="24" xfId="0" applyFont="1" applyFill="1" applyBorder="1" applyAlignment="1" applyProtection="1">
      <alignment horizontal="center" vertical="center"/>
      <protection locked="0"/>
    </xf>
    <xf numFmtId="0" fontId="3" fillId="8" borderId="0" xfId="0" applyFont="1" applyFill="1" applyAlignment="1">
      <alignment horizontal="center" vertical="center"/>
    </xf>
    <xf numFmtId="0" fontId="3" fillId="3" borderId="29" xfId="0" applyFont="1" applyFill="1" applyBorder="1" applyAlignment="1">
      <alignment horizontal="center" vertical="center"/>
    </xf>
    <xf numFmtId="0" fontId="3" fillId="3" borderId="38" xfId="0" applyFont="1" applyFill="1" applyBorder="1" applyAlignment="1">
      <alignment horizontal="center" vertical="center"/>
    </xf>
    <xf numFmtId="0" fontId="3" fillId="0" borderId="99" xfId="0" applyFont="1" applyBorder="1" applyAlignment="1">
      <alignment horizontal="center" vertical="center"/>
    </xf>
    <xf numFmtId="0" fontId="3" fillId="0" borderId="24" xfId="0" applyFont="1" applyBorder="1" applyAlignment="1">
      <alignment horizontal="center" vertical="center"/>
    </xf>
    <xf numFmtId="0" fontId="3" fillId="3" borderId="49" xfId="0" applyFont="1" applyFill="1" applyBorder="1" applyAlignment="1">
      <alignment horizontal="center" vertical="center"/>
    </xf>
    <xf numFmtId="0" fontId="3" fillId="3" borderId="31" xfId="0" applyFont="1" applyFill="1" applyBorder="1" applyAlignment="1">
      <alignment horizontal="center" vertical="center"/>
    </xf>
    <xf numFmtId="0" fontId="19" fillId="2" borderId="61" xfId="9" applyFont="1" applyFill="1" applyBorder="1" applyAlignment="1" applyProtection="1">
      <alignment vertical="top" wrapText="1"/>
      <protection locked="0"/>
    </xf>
    <xf numFmtId="0" fontId="19" fillId="2" borderId="91" xfId="9" applyFont="1" applyFill="1" applyBorder="1" applyAlignment="1" applyProtection="1">
      <alignment vertical="top" wrapText="1"/>
      <protection locked="0"/>
    </xf>
    <xf numFmtId="0" fontId="19" fillId="2" borderId="92" xfId="9" applyFont="1" applyFill="1" applyBorder="1" applyAlignment="1" applyProtection="1">
      <alignment vertical="top" wrapText="1"/>
      <protection locked="0"/>
    </xf>
  </cellXfs>
  <cellStyles count="12">
    <cellStyle name="桁区切り" xfId="1" builtinId="6"/>
    <cellStyle name="桁区切り 12" xfId="6" xr:uid="{00000000-0005-0000-0000-000002000000}"/>
    <cellStyle name="桁区切り 2" xfId="10" xr:uid="{00000000-0005-0000-0000-000003000000}"/>
    <cellStyle name="標準" xfId="0" builtinId="0"/>
    <cellStyle name="標準 2" xfId="9" xr:uid="{00000000-0005-0000-0000-000005000000}"/>
    <cellStyle name="標準 2 3" xfId="8" xr:uid="{00000000-0005-0000-0000-000006000000}"/>
    <cellStyle name="標準 3" xfId="7" xr:uid="{00000000-0005-0000-0000-000007000000}"/>
    <cellStyle name="標準 3 2" xfId="11" xr:uid="{00000000-0005-0000-0000-000008000000}"/>
    <cellStyle name="標準 77" xfId="5" xr:uid="{00000000-0005-0000-0000-000009000000}"/>
    <cellStyle name="標準_070118別添4-2事業場モニタリング方法" xfId="4" xr:uid="{00000000-0005-0000-0000-00000A000000}"/>
    <cellStyle name="標準_ASSET算定報告書（単独）" xfId="2" xr:uid="{00000000-0005-0000-0000-00000B000000}"/>
    <cellStyle name="標準_file_view_4-4" xfId="3" xr:uid="{00000000-0005-0000-0000-00000C000000}"/>
  </cellStyles>
  <dxfs count="21">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patternType="solid">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solid">
          <bgColor theme="0" tint="-0.499984740745262"/>
        </patternFill>
      </fill>
    </dxf>
    <dxf>
      <fill>
        <patternFill patternType="solid">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2" defaultTableStyle="TableStyleMedium2" defaultPivotStyle="PivotStyleLight16">
    <tableStyle name="テーブル スタイル 1" pivot="0" count="0" xr9:uid="{00000000-0011-0000-FFFF-FFFF00000000}"/>
    <tableStyle name="テーブル スタイル 3" pivot="0" count="0" xr9:uid="{00000000-0011-0000-FFFF-FFFF01000000}"/>
  </tableStyles>
  <colors>
    <mruColors>
      <color rgb="FFFFFFCC"/>
      <color rgb="FFD2E6FA"/>
      <color rgb="FFD2E6B4"/>
      <color rgb="FFE6F0DC"/>
      <color rgb="FFD1EAB0"/>
      <color rgb="FFC8E6A0"/>
      <color rgb="FFCEEAA8"/>
      <color rgb="FF78E280"/>
      <color rgb="FFDCE6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fmlaLink="$CB$3" lockText="1"/>
</file>

<file path=xl/ctrlProps/ctrlProp2.xml><?xml version="1.0" encoding="utf-8"?>
<formControlPr xmlns="http://schemas.microsoft.com/office/spreadsheetml/2009/9/main" objectType="CheckBox" fmlaLink="$BA$6" lockText="1"/>
</file>

<file path=xl/ctrlProps/ctrlProp3.xml><?xml version="1.0" encoding="utf-8"?>
<formControlPr xmlns="http://schemas.microsoft.com/office/spreadsheetml/2009/9/main" objectType="CheckBox" fmlaLink="CD2" lockText="1"/>
</file>

<file path=xl/ctrlProps/ctrlProp4.xml><?xml version="1.0" encoding="utf-8"?>
<formControlPr xmlns="http://schemas.microsoft.com/office/spreadsheetml/2009/9/main" objectType="CheckBox" fmlaLink="AC3" lockText="1"/>
</file>

<file path=xl/ctrlProps/ctrlProp5.xml><?xml version="1.0" encoding="utf-8"?>
<formControlPr xmlns="http://schemas.microsoft.com/office/spreadsheetml/2009/9/main" objectType="CheckBox" fmlaLink="BB3" lockText="1"/>
</file>

<file path=xl/ctrlProps/ctrlProp6.xml><?xml version="1.0" encoding="utf-8"?>
<formControlPr xmlns="http://schemas.microsoft.com/office/spreadsheetml/2009/9/main" objectType="CheckBox" fmlaLink="BO3" lockText="1"/>
</file>

<file path=xl/ctrlProps/ctrlProp7.xml><?xml version="1.0" encoding="utf-8"?>
<formControlPr xmlns="http://schemas.microsoft.com/office/spreadsheetml/2009/9/main" objectType="CheckBox" fmlaLink="AO3" lockText="1"/>
</file>

<file path=xl/ctrlProps/ctrlProp8.xml><?xml version="1.0" encoding="utf-8"?>
<formControlPr xmlns="http://schemas.microsoft.com/office/spreadsheetml/2009/9/main" objectType="CheckBox" fmlaLink="$R$3" lockText="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23813</xdr:colOff>
          <xdr:row>4</xdr:row>
          <xdr:rowOff>23813</xdr:rowOff>
        </xdr:from>
        <xdr:to>
          <xdr:col>35</xdr:col>
          <xdr:colOff>176213</xdr:colOff>
          <xdr:row>5</xdr:row>
          <xdr:rowOff>100013</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twoCellAnchor editAs="oneCell">
    <xdr:from>
      <xdr:col>34</xdr:col>
      <xdr:colOff>150494</xdr:colOff>
      <xdr:row>28</xdr:row>
      <xdr:rowOff>323850</xdr:rowOff>
    </xdr:from>
    <xdr:to>
      <xdr:col>51</xdr:col>
      <xdr:colOff>102083</xdr:colOff>
      <xdr:row>30</xdr:row>
      <xdr:rowOff>267905</xdr:rowOff>
    </xdr:to>
    <xdr:sp macro="" textlink="">
      <xdr:nvSpPr>
        <xdr:cNvPr id="3" name="AutoShape 1">
          <a:extLst>
            <a:ext uri="{FF2B5EF4-FFF2-40B4-BE49-F238E27FC236}">
              <a16:creationId xmlns:a16="http://schemas.microsoft.com/office/drawing/2014/main" id="{00000000-0008-0000-0100-000003000000}"/>
            </a:ext>
          </a:extLst>
        </xdr:cNvPr>
        <xdr:cNvSpPr>
          <a:spLocks noChangeArrowheads="1"/>
        </xdr:cNvSpPr>
      </xdr:nvSpPr>
      <xdr:spPr bwMode="auto">
        <a:xfrm>
          <a:off x="6675119" y="7410450"/>
          <a:ext cx="2863382" cy="582230"/>
        </a:xfrm>
        <a:prstGeom prst="wedgeRectCallout">
          <a:avLst>
            <a:gd name="adj1" fmla="val -71705"/>
            <a:gd name="adj2" fmla="val -49424"/>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主体的に削減を行う者以外の目標保有者（ESCO事業者やリース会社、テナント事業者等）がいる場合は、記載してください。</a:t>
          </a:r>
          <a:endParaRPr lang="ja-JP" altLang="en-US"/>
        </a:p>
      </xdr:txBody>
    </xdr:sp>
    <xdr:clientData/>
  </xdr:twoCellAnchor>
  <xdr:twoCellAnchor editAs="oneCell">
    <xdr:from>
      <xdr:col>35</xdr:col>
      <xdr:colOff>28574</xdr:colOff>
      <xdr:row>33</xdr:row>
      <xdr:rowOff>31909</xdr:rowOff>
    </xdr:from>
    <xdr:to>
      <xdr:col>51</xdr:col>
      <xdr:colOff>143041</xdr:colOff>
      <xdr:row>34</xdr:row>
      <xdr:rowOff>292194</xdr:rowOff>
    </xdr:to>
    <xdr:sp macro="" textlink="">
      <xdr:nvSpPr>
        <xdr:cNvPr id="4" name="AutoShape 2">
          <a:extLst>
            <a:ext uri="{FF2B5EF4-FFF2-40B4-BE49-F238E27FC236}">
              <a16:creationId xmlns:a16="http://schemas.microsoft.com/office/drawing/2014/main" id="{00000000-0008-0000-0100-000004000000}"/>
            </a:ext>
          </a:extLst>
        </xdr:cNvPr>
        <xdr:cNvSpPr>
          <a:spLocks noChangeArrowheads="1"/>
        </xdr:cNvSpPr>
      </xdr:nvSpPr>
      <xdr:spPr bwMode="auto">
        <a:xfrm>
          <a:off x="6724649" y="8671084"/>
          <a:ext cx="2859572" cy="462215"/>
        </a:xfrm>
        <a:prstGeom prst="wedgeRectCallout">
          <a:avLst>
            <a:gd name="adj1" fmla="val -70394"/>
            <a:gd name="adj2" fmla="val 101065"/>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目標保有者以外で、削減に協力する事業者がいる場合は記載してください。</a:t>
          </a:r>
          <a:endParaRPr lang="ja-JP" altLang="en-US"/>
        </a:p>
      </xdr:txBody>
    </xdr:sp>
    <xdr:clientData/>
  </xdr:twoCellAnchor>
  <xdr:twoCellAnchor editAs="oneCell">
    <xdr:from>
      <xdr:col>8</xdr:col>
      <xdr:colOff>47625</xdr:colOff>
      <xdr:row>2</xdr:row>
      <xdr:rowOff>76200</xdr:rowOff>
    </xdr:from>
    <xdr:to>
      <xdr:col>17</xdr:col>
      <xdr:colOff>140970</xdr:colOff>
      <xdr:row>5</xdr:row>
      <xdr:rowOff>85249</xdr:rowOff>
    </xdr:to>
    <xdr:sp macro="" textlink="">
      <xdr:nvSpPr>
        <xdr:cNvPr id="5" name="AutoShape 3">
          <a:extLst>
            <a:ext uri="{FF2B5EF4-FFF2-40B4-BE49-F238E27FC236}">
              <a16:creationId xmlns:a16="http://schemas.microsoft.com/office/drawing/2014/main" id="{00000000-0008-0000-0100-000005000000}"/>
            </a:ext>
          </a:extLst>
        </xdr:cNvPr>
        <xdr:cNvSpPr>
          <a:spLocks noChangeArrowheads="1"/>
        </xdr:cNvSpPr>
      </xdr:nvSpPr>
      <xdr:spPr bwMode="auto">
        <a:xfrm>
          <a:off x="2228850" y="495300"/>
          <a:ext cx="1524000" cy="464344"/>
        </a:xfrm>
        <a:prstGeom prst="wedgeRectCallout">
          <a:avLst>
            <a:gd name="adj1" fmla="val -79527"/>
            <a:gd name="adj2" fmla="val -9144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Ver.番号は改訂に合わせて変更してください。</a:t>
          </a:r>
          <a:endParaRPr lang="ja-JP" altLang="en-US"/>
        </a:p>
      </xdr:txBody>
    </xdr:sp>
    <xdr:clientData/>
  </xdr:twoCellAnchor>
  <xdr:twoCellAnchor editAs="oneCell">
    <xdr:from>
      <xdr:col>36</xdr:col>
      <xdr:colOff>10886</xdr:colOff>
      <xdr:row>16</xdr:row>
      <xdr:rowOff>314325</xdr:rowOff>
    </xdr:from>
    <xdr:to>
      <xdr:col>56</xdr:col>
      <xdr:colOff>11470</xdr:colOff>
      <xdr:row>18</xdr:row>
      <xdr:rowOff>304935</xdr:rowOff>
    </xdr:to>
    <xdr:sp macro="" textlink="">
      <xdr:nvSpPr>
        <xdr:cNvPr id="7" name="AutoShape 3">
          <a:extLst>
            <a:ext uri="{FF2B5EF4-FFF2-40B4-BE49-F238E27FC236}">
              <a16:creationId xmlns:a16="http://schemas.microsoft.com/office/drawing/2014/main" id="{00000000-0008-0000-0100-000007000000}"/>
            </a:ext>
          </a:extLst>
        </xdr:cNvPr>
        <xdr:cNvSpPr>
          <a:spLocks noChangeArrowheads="1"/>
        </xdr:cNvSpPr>
      </xdr:nvSpPr>
      <xdr:spPr bwMode="auto">
        <a:xfrm>
          <a:off x="6878411" y="3505200"/>
          <a:ext cx="3422917" cy="804998"/>
        </a:xfrm>
        <a:prstGeom prst="wedgeRectCallout">
          <a:avLst>
            <a:gd name="adj1" fmla="val -73721"/>
            <a:gd name="adj2" fmla="val 3589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200"/>
            </a:lnSpc>
            <a:defRPr sz="1000"/>
          </a:pPr>
          <a:r>
            <a:rPr lang="ja-JP" altLang="en-US" sz="1000" b="0" i="0" u="none" strike="noStrike" baseline="0">
              <a:solidFill>
                <a:schemeClr val="tx1"/>
              </a:solidFill>
              <a:latin typeface="ＭＳ Ｐゴシック" panose="020B0600070205080204" pitchFamily="50" charset="-128"/>
              <a:ea typeface="ＭＳ Ｐゴシック" panose="020B0600070205080204" pitchFamily="50" charset="-128"/>
            </a:rPr>
            <a:t>対象事業場でいくつかの用途がある場合は、延べ面積をもとに、主たる用途を記載してください。なお、目標保有者の業種ではなく、その事業場の主たる用途を記載してください。</a:t>
          </a:r>
        </a:p>
        <a:p>
          <a:pPr algn="l" rtl="0">
            <a:lnSpc>
              <a:spcPts val="1200"/>
            </a:lnSpc>
            <a:defRPr sz="1000"/>
          </a:pPr>
          <a:r>
            <a:rPr lang="ja-JP" altLang="ja-JP" sz="1000" b="0" i="0" baseline="0">
              <a:solidFill>
                <a:srgbClr val="FF0000"/>
              </a:solidFill>
              <a:effectLst/>
              <a:latin typeface="ＭＳ Ｐゴシック" panose="020B0600070205080204" pitchFamily="50" charset="-128"/>
              <a:ea typeface="ＭＳ Ｐゴシック" panose="020B0600070205080204" pitchFamily="50" charset="-128"/>
              <a:cs typeface="+mn-cs"/>
            </a:rPr>
            <a:t>事業形態が工場の場合は記入不要です。</a:t>
          </a:r>
          <a:endParaRPr lang="ja-JP" altLang="en-US">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34</xdr:col>
      <xdr:colOff>62593</xdr:colOff>
      <xdr:row>21</xdr:row>
      <xdr:rowOff>219075</xdr:rowOff>
    </xdr:from>
    <xdr:to>
      <xdr:col>54</xdr:col>
      <xdr:colOff>126050</xdr:colOff>
      <xdr:row>24</xdr:row>
      <xdr:rowOff>66811</xdr:rowOff>
    </xdr:to>
    <xdr:sp macro="" textlink="">
      <xdr:nvSpPr>
        <xdr:cNvPr id="8" name="AutoShape 4">
          <a:extLst>
            <a:ext uri="{FF2B5EF4-FFF2-40B4-BE49-F238E27FC236}">
              <a16:creationId xmlns:a16="http://schemas.microsoft.com/office/drawing/2014/main" id="{00000000-0008-0000-0100-000008000000}"/>
            </a:ext>
          </a:extLst>
        </xdr:cNvPr>
        <xdr:cNvSpPr>
          <a:spLocks noChangeArrowheads="1"/>
        </xdr:cNvSpPr>
      </xdr:nvSpPr>
      <xdr:spPr bwMode="auto">
        <a:xfrm>
          <a:off x="6587218" y="5200650"/>
          <a:ext cx="3490552" cy="816429"/>
        </a:xfrm>
        <a:prstGeom prst="wedgeRectCallout">
          <a:avLst>
            <a:gd name="adj1" fmla="val -75698"/>
            <a:gd name="adj2" fmla="val -46374"/>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用途別内訳は、目標保有者が当該事業場で所有する面積を記載してください。</a:t>
          </a:r>
          <a:r>
            <a:rPr lang="ja-JP" altLang="en-US" sz="1000" b="0" i="0" u="none" strike="noStrike" baseline="0">
              <a:solidFill>
                <a:srgbClr val="FF0000"/>
              </a:solidFill>
              <a:latin typeface="ＭＳ Ｐゴシック"/>
              <a:ea typeface="ＭＳ Ｐゴシック"/>
            </a:rPr>
            <a:t>事業形態が工場の場合は記入不要です。</a:t>
          </a:r>
        </a:p>
        <a:p>
          <a:pPr algn="l" rtl="0">
            <a:lnSpc>
              <a:spcPts val="1200"/>
            </a:lnSpc>
            <a:defRPr sz="1000"/>
          </a:pPr>
          <a:r>
            <a:rPr lang="ja-JP" altLang="en-US" sz="1000" b="0" i="0" u="none" strike="noStrike" baseline="0">
              <a:solidFill>
                <a:srgbClr val="000000"/>
              </a:solidFill>
              <a:latin typeface="ＭＳ Ｐゴシック"/>
              <a:ea typeface="ＭＳ Ｐゴシック"/>
            </a:rPr>
            <a:t>モニタリング報告ガイドライン　第Ⅰ部 3.2.1敷地境界の確認</a:t>
          </a:r>
        </a:p>
        <a:p>
          <a:pPr algn="l" rtl="0">
            <a:lnSpc>
              <a:spcPts val="1200"/>
            </a:lnSpc>
            <a:defRPr sz="1000"/>
          </a:pPr>
          <a:r>
            <a:rPr lang="ja-JP" altLang="en-US" sz="1000" b="0" i="0" u="none" strike="noStrike" baseline="0">
              <a:solidFill>
                <a:srgbClr val="000000"/>
              </a:solidFill>
              <a:latin typeface="ＭＳ Ｐゴシック"/>
              <a:ea typeface="ＭＳ Ｐゴシック"/>
            </a:rPr>
            <a:t>を参照してください。</a:t>
          </a:r>
          <a:endParaRPr lang="ja-JP" altLang="en-US"/>
        </a:p>
      </xdr:txBody>
    </xdr:sp>
    <xdr:clientData/>
  </xdr:twoCellAnchor>
  <xdr:twoCellAnchor editAs="oneCell">
    <xdr:from>
      <xdr:col>31</xdr:col>
      <xdr:colOff>152401</xdr:colOff>
      <xdr:row>13</xdr:row>
      <xdr:rowOff>266699</xdr:rowOff>
    </xdr:from>
    <xdr:to>
      <xdr:col>45</xdr:col>
      <xdr:colOff>22386</xdr:colOff>
      <xdr:row>15</xdr:row>
      <xdr:rowOff>168115</xdr:rowOff>
    </xdr:to>
    <xdr:sp macro="" textlink="">
      <xdr:nvSpPr>
        <xdr:cNvPr id="6" name="AutoShape 2">
          <a:extLst>
            <a:ext uri="{FF2B5EF4-FFF2-40B4-BE49-F238E27FC236}">
              <a16:creationId xmlns:a16="http://schemas.microsoft.com/office/drawing/2014/main" id="{00000000-0008-0000-0100-000006000000}"/>
            </a:ext>
          </a:extLst>
        </xdr:cNvPr>
        <xdr:cNvSpPr>
          <a:spLocks noChangeArrowheads="1"/>
        </xdr:cNvSpPr>
      </xdr:nvSpPr>
      <xdr:spPr bwMode="auto">
        <a:xfrm>
          <a:off x="6057901" y="2576512"/>
          <a:ext cx="2207420" cy="826293"/>
        </a:xfrm>
        <a:prstGeom prst="wedgeRectCallout">
          <a:avLst>
            <a:gd name="adj1" fmla="val -65203"/>
            <a:gd name="adj2" fmla="val 81414"/>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「工場・事業場の名称」に記載している</a:t>
          </a:r>
          <a:r>
            <a:rPr lang="ja-JP" altLang="en-US" sz="1400" b="1" i="0" u="none" strike="noStrike" baseline="0">
              <a:solidFill>
                <a:srgbClr val="C00000"/>
              </a:solidFill>
              <a:latin typeface="ＭＳ Ｐゴシック"/>
              <a:ea typeface="ＭＳ Ｐゴシック"/>
            </a:rPr>
            <a:t>事業所</a:t>
          </a:r>
          <a:r>
            <a:rPr lang="ja-JP" altLang="en-US" sz="1000" b="0" i="0" u="none" strike="noStrike" baseline="0">
              <a:solidFill>
                <a:srgbClr val="000000"/>
              </a:solidFill>
              <a:latin typeface="ＭＳ Ｐゴシック"/>
              <a:ea typeface="ＭＳ Ｐゴシック"/>
            </a:rPr>
            <a:t>の該当する分類番号と業種名をプルダウンより選択してください。</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152400</xdr:colOff>
          <xdr:row>0</xdr:row>
          <xdr:rowOff>104775</xdr:rowOff>
        </xdr:from>
        <xdr:to>
          <xdr:col>18</xdr:col>
          <xdr:colOff>214313</xdr:colOff>
          <xdr:row>4</xdr:row>
          <xdr:rowOff>9525</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200-00000184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twoCellAnchor>
    <xdr:from>
      <xdr:col>2</xdr:col>
      <xdr:colOff>3362</xdr:colOff>
      <xdr:row>10</xdr:row>
      <xdr:rowOff>19050</xdr:rowOff>
    </xdr:from>
    <xdr:to>
      <xdr:col>6</xdr:col>
      <xdr:colOff>77881</xdr:colOff>
      <xdr:row>33</xdr:row>
      <xdr:rowOff>145676</xdr:rowOff>
    </xdr:to>
    <xdr:grpSp>
      <xdr:nvGrpSpPr>
        <xdr:cNvPr id="3" name="Group 70">
          <a:extLst>
            <a:ext uri="{FF2B5EF4-FFF2-40B4-BE49-F238E27FC236}">
              <a16:creationId xmlns:a16="http://schemas.microsoft.com/office/drawing/2014/main" id="{00000000-0008-0000-0200-000003000000}"/>
            </a:ext>
          </a:extLst>
        </xdr:cNvPr>
        <xdr:cNvGrpSpPr>
          <a:grpSpLocks/>
        </xdr:cNvGrpSpPr>
      </xdr:nvGrpSpPr>
      <xdr:grpSpPr bwMode="auto">
        <a:xfrm>
          <a:off x="389124" y="1364456"/>
          <a:ext cx="867476" cy="3691357"/>
          <a:chOff x="11" y="156"/>
          <a:chExt cx="85" cy="385"/>
        </a:xfrm>
      </xdr:grpSpPr>
      <xdr:sp macro="" textlink="">
        <xdr:nvSpPr>
          <xdr:cNvPr id="4" name="Rectangle 35">
            <a:extLst>
              <a:ext uri="{FF2B5EF4-FFF2-40B4-BE49-F238E27FC236}">
                <a16:creationId xmlns:a16="http://schemas.microsoft.com/office/drawing/2014/main" id="{00000000-0008-0000-0200-000004000000}"/>
              </a:ext>
            </a:extLst>
          </xdr:cNvPr>
          <xdr:cNvSpPr>
            <a:spLocks noChangeArrowheads="1"/>
          </xdr:cNvSpPr>
        </xdr:nvSpPr>
        <xdr:spPr bwMode="auto">
          <a:xfrm>
            <a:off x="11" y="156"/>
            <a:ext cx="85" cy="38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 name="Rectangle 28">
            <a:extLst>
              <a:ext uri="{FF2B5EF4-FFF2-40B4-BE49-F238E27FC236}">
                <a16:creationId xmlns:a16="http://schemas.microsoft.com/office/drawing/2014/main" id="{00000000-0008-0000-0200-000005000000}"/>
              </a:ext>
            </a:extLst>
          </xdr:cNvPr>
          <xdr:cNvSpPr>
            <a:spLocks noChangeArrowheads="1"/>
          </xdr:cNvSpPr>
        </xdr:nvSpPr>
        <xdr:spPr bwMode="auto">
          <a:xfrm>
            <a:off x="18" y="166"/>
            <a:ext cx="70" cy="184"/>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 name="Rectangle 30">
            <a:extLst>
              <a:ext uri="{FF2B5EF4-FFF2-40B4-BE49-F238E27FC236}">
                <a16:creationId xmlns:a16="http://schemas.microsoft.com/office/drawing/2014/main" id="{00000000-0008-0000-0200-000006000000}"/>
              </a:ext>
            </a:extLst>
          </xdr:cNvPr>
          <xdr:cNvSpPr>
            <a:spLocks noChangeArrowheads="1"/>
          </xdr:cNvSpPr>
        </xdr:nvSpPr>
        <xdr:spPr bwMode="auto">
          <a:xfrm>
            <a:off x="18" y="366"/>
            <a:ext cx="70" cy="16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 name="Rectangle 39">
            <a:extLst>
              <a:ext uri="{FF2B5EF4-FFF2-40B4-BE49-F238E27FC236}">
                <a16:creationId xmlns:a16="http://schemas.microsoft.com/office/drawing/2014/main" id="{00000000-0008-0000-0200-000007000000}"/>
              </a:ext>
            </a:extLst>
          </xdr:cNvPr>
          <xdr:cNvSpPr>
            <a:spLocks noChangeArrowheads="1"/>
          </xdr:cNvSpPr>
        </xdr:nvSpPr>
        <xdr:spPr bwMode="auto">
          <a:xfrm>
            <a:off x="34" y="207"/>
            <a:ext cx="37" cy="106"/>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Ｐゴシック"/>
                <a:ea typeface="ＭＳ Ｐゴシック"/>
              </a:rPr>
              <a:t>△△商事ビル</a:t>
            </a:r>
            <a:endParaRPr lang="ja-JP" altLang="en-US"/>
          </a:p>
        </xdr:txBody>
      </xdr:sp>
      <xdr:sp macro="" textlink="">
        <xdr:nvSpPr>
          <xdr:cNvPr id="8" name="Rectangle 40">
            <a:extLst>
              <a:ext uri="{FF2B5EF4-FFF2-40B4-BE49-F238E27FC236}">
                <a16:creationId xmlns:a16="http://schemas.microsoft.com/office/drawing/2014/main" id="{00000000-0008-0000-0200-000008000000}"/>
              </a:ext>
            </a:extLst>
          </xdr:cNvPr>
          <xdr:cNvSpPr>
            <a:spLocks noChangeArrowheads="1"/>
          </xdr:cNvSpPr>
        </xdr:nvSpPr>
        <xdr:spPr bwMode="auto">
          <a:xfrm>
            <a:off x="34" y="380"/>
            <a:ext cx="37" cy="138"/>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Ｐゴシック"/>
                <a:ea typeface="ＭＳ Ｐゴシック"/>
              </a:rPr>
              <a:t>○○株式会社ビル</a:t>
            </a:r>
            <a:endParaRPr lang="ja-JP" altLang="en-US"/>
          </a:p>
        </xdr:txBody>
      </xdr:sp>
    </xdr:grpSp>
    <xdr:clientData/>
  </xdr:twoCellAnchor>
  <xdr:twoCellAnchor>
    <xdr:from>
      <xdr:col>1</xdr:col>
      <xdr:colOff>180975</xdr:colOff>
      <xdr:row>35</xdr:row>
      <xdr:rowOff>137832</xdr:rowOff>
    </xdr:from>
    <xdr:to>
      <xdr:col>6</xdr:col>
      <xdr:colOff>96931</xdr:colOff>
      <xdr:row>42</xdr:row>
      <xdr:rowOff>40005</xdr:rowOff>
    </xdr:to>
    <xdr:grpSp>
      <xdr:nvGrpSpPr>
        <xdr:cNvPr id="9" name="Group 71">
          <a:extLst>
            <a:ext uri="{FF2B5EF4-FFF2-40B4-BE49-F238E27FC236}">
              <a16:creationId xmlns:a16="http://schemas.microsoft.com/office/drawing/2014/main" id="{00000000-0008-0000-0200-000009000000}"/>
            </a:ext>
          </a:extLst>
        </xdr:cNvPr>
        <xdr:cNvGrpSpPr>
          <a:grpSpLocks/>
        </xdr:cNvGrpSpPr>
      </xdr:nvGrpSpPr>
      <xdr:grpSpPr bwMode="auto">
        <a:xfrm>
          <a:off x="371475" y="5357532"/>
          <a:ext cx="904175" cy="980879"/>
          <a:chOff x="10" y="572"/>
          <a:chExt cx="88" cy="103"/>
        </a:xfrm>
      </xdr:grpSpPr>
      <xdr:sp macro="" textlink="">
        <xdr:nvSpPr>
          <xdr:cNvPr id="10" name="Rectangle 36">
            <a:extLst>
              <a:ext uri="{FF2B5EF4-FFF2-40B4-BE49-F238E27FC236}">
                <a16:creationId xmlns:a16="http://schemas.microsoft.com/office/drawing/2014/main" id="{00000000-0008-0000-0200-00000A000000}"/>
              </a:ext>
            </a:extLst>
          </xdr:cNvPr>
          <xdr:cNvSpPr>
            <a:spLocks noChangeArrowheads="1"/>
          </xdr:cNvSpPr>
        </xdr:nvSpPr>
        <xdr:spPr bwMode="auto">
          <a:xfrm>
            <a:off x="10" y="572"/>
            <a:ext cx="88" cy="103"/>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 name="Rectangle 32">
            <a:extLst>
              <a:ext uri="{FF2B5EF4-FFF2-40B4-BE49-F238E27FC236}">
                <a16:creationId xmlns:a16="http://schemas.microsoft.com/office/drawing/2014/main" id="{00000000-0008-0000-0200-00000B000000}"/>
              </a:ext>
            </a:extLst>
          </xdr:cNvPr>
          <xdr:cNvSpPr>
            <a:spLocks noChangeArrowheads="1"/>
          </xdr:cNvSpPr>
        </xdr:nvSpPr>
        <xdr:spPr bwMode="auto">
          <a:xfrm>
            <a:off x="12" y="581"/>
            <a:ext cx="77" cy="92"/>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2" name="Rectangle 41">
            <a:extLst>
              <a:ext uri="{FF2B5EF4-FFF2-40B4-BE49-F238E27FC236}">
                <a16:creationId xmlns:a16="http://schemas.microsoft.com/office/drawing/2014/main" id="{00000000-0008-0000-0200-00000C000000}"/>
              </a:ext>
            </a:extLst>
          </xdr:cNvPr>
          <xdr:cNvSpPr>
            <a:spLocks noChangeArrowheads="1"/>
          </xdr:cNvSpPr>
        </xdr:nvSpPr>
        <xdr:spPr bwMode="auto">
          <a:xfrm>
            <a:off x="21" y="610"/>
            <a:ext cx="66" cy="52"/>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Ｐゴシック"/>
                <a:ea typeface="ＭＳ Ｐゴシック"/>
              </a:rPr>
              <a:t>○△</a:t>
            </a:r>
          </a:p>
          <a:p>
            <a:pPr algn="ctr" rtl="0">
              <a:lnSpc>
                <a:spcPts val="1100"/>
              </a:lnSpc>
              <a:defRPr sz="1000"/>
            </a:pPr>
            <a:r>
              <a:rPr lang="ja-JP" altLang="en-US" sz="1000" b="0" i="0" u="none" strike="noStrike" baseline="0">
                <a:solidFill>
                  <a:srgbClr val="000000"/>
                </a:solidFill>
                <a:latin typeface="ＭＳ Ｐゴシック"/>
                <a:ea typeface="ＭＳ Ｐゴシック"/>
              </a:rPr>
              <a:t>スーパー</a:t>
            </a:r>
            <a:endParaRPr lang="ja-JP" altLang="en-US"/>
          </a:p>
        </xdr:txBody>
      </xdr:sp>
    </xdr:grpSp>
    <xdr:clientData/>
  </xdr:twoCellAnchor>
  <xdr:twoCellAnchor>
    <xdr:from>
      <xdr:col>30</xdr:col>
      <xdr:colOff>12326</xdr:colOff>
      <xdr:row>10</xdr:row>
      <xdr:rowOff>28575</xdr:rowOff>
    </xdr:from>
    <xdr:to>
      <xdr:col>34</xdr:col>
      <xdr:colOff>173691</xdr:colOff>
      <xdr:row>42</xdr:row>
      <xdr:rowOff>40005</xdr:rowOff>
    </xdr:to>
    <xdr:grpSp>
      <xdr:nvGrpSpPr>
        <xdr:cNvPr id="13" name="Group 68">
          <a:extLst>
            <a:ext uri="{FF2B5EF4-FFF2-40B4-BE49-F238E27FC236}">
              <a16:creationId xmlns:a16="http://schemas.microsoft.com/office/drawing/2014/main" id="{00000000-0008-0000-0200-00000D000000}"/>
            </a:ext>
          </a:extLst>
        </xdr:cNvPr>
        <xdr:cNvGrpSpPr>
          <a:grpSpLocks/>
        </xdr:cNvGrpSpPr>
      </xdr:nvGrpSpPr>
      <xdr:grpSpPr bwMode="auto">
        <a:xfrm>
          <a:off x="6101182" y="1373981"/>
          <a:ext cx="918603" cy="4964430"/>
          <a:chOff x="560" y="157"/>
          <a:chExt cx="90" cy="518"/>
        </a:xfrm>
      </xdr:grpSpPr>
      <xdr:sp macro="" textlink="">
        <xdr:nvSpPr>
          <xdr:cNvPr id="14" name="Rectangle 38">
            <a:extLst>
              <a:ext uri="{FF2B5EF4-FFF2-40B4-BE49-F238E27FC236}">
                <a16:creationId xmlns:a16="http://schemas.microsoft.com/office/drawing/2014/main" id="{00000000-0008-0000-0200-00000E000000}"/>
              </a:ext>
            </a:extLst>
          </xdr:cNvPr>
          <xdr:cNvSpPr>
            <a:spLocks noChangeArrowheads="1"/>
          </xdr:cNvSpPr>
        </xdr:nvSpPr>
        <xdr:spPr bwMode="auto">
          <a:xfrm>
            <a:off x="560" y="157"/>
            <a:ext cx="90" cy="518"/>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 name="Rectangle 29">
            <a:extLst>
              <a:ext uri="{FF2B5EF4-FFF2-40B4-BE49-F238E27FC236}">
                <a16:creationId xmlns:a16="http://schemas.microsoft.com/office/drawing/2014/main" id="{00000000-0008-0000-0200-00000F000000}"/>
              </a:ext>
            </a:extLst>
          </xdr:cNvPr>
          <xdr:cNvSpPr>
            <a:spLocks noChangeArrowheads="1"/>
          </xdr:cNvSpPr>
        </xdr:nvSpPr>
        <xdr:spPr bwMode="auto">
          <a:xfrm>
            <a:off x="568" y="167"/>
            <a:ext cx="80" cy="497"/>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6" name="Rectangle 60">
            <a:extLst>
              <a:ext uri="{FF2B5EF4-FFF2-40B4-BE49-F238E27FC236}">
                <a16:creationId xmlns:a16="http://schemas.microsoft.com/office/drawing/2014/main" id="{00000000-0008-0000-0200-000010000000}"/>
              </a:ext>
            </a:extLst>
          </xdr:cNvPr>
          <xdr:cNvSpPr>
            <a:spLocks noChangeArrowheads="1"/>
          </xdr:cNvSpPr>
        </xdr:nvSpPr>
        <xdr:spPr bwMode="auto">
          <a:xfrm>
            <a:off x="591" y="350"/>
            <a:ext cx="37" cy="149"/>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Ｐゴシック"/>
                <a:ea typeface="ＭＳ Ｐゴシック"/>
              </a:rPr>
              <a:t>□□タワービル</a:t>
            </a:r>
            <a:endParaRPr lang="ja-JP" altLang="en-US"/>
          </a:p>
        </xdr:txBody>
      </xdr:sp>
    </xdr:grpSp>
    <xdr:clientData/>
  </xdr:twoCellAnchor>
  <xdr:twoCellAnchor>
    <xdr:from>
      <xdr:col>8</xdr:col>
      <xdr:colOff>96931</xdr:colOff>
      <xdr:row>35</xdr:row>
      <xdr:rowOff>109257</xdr:rowOff>
    </xdr:from>
    <xdr:to>
      <xdr:col>27</xdr:col>
      <xdr:colOff>164726</xdr:colOff>
      <xdr:row>42</xdr:row>
      <xdr:rowOff>40005</xdr:rowOff>
    </xdr:to>
    <xdr:grpSp>
      <xdr:nvGrpSpPr>
        <xdr:cNvPr id="17" name="Group 69">
          <a:extLst>
            <a:ext uri="{FF2B5EF4-FFF2-40B4-BE49-F238E27FC236}">
              <a16:creationId xmlns:a16="http://schemas.microsoft.com/office/drawing/2014/main" id="{00000000-0008-0000-0200-000011000000}"/>
            </a:ext>
          </a:extLst>
        </xdr:cNvPr>
        <xdr:cNvGrpSpPr>
          <a:grpSpLocks/>
        </xdr:cNvGrpSpPr>
      </xdr:nvGrpSpPr>
      <xdr:grpSpPr bwMode="auto">
        <a:xfrm>
          <a:off x="1656650" y="5328957"/>
          <a:ext cx="4025432" cy="1009454"/>
          <a:chOff x="138" y="569"/>
          <a:chExt cx="378" cy="106"/>
        </a:xfrm>
      </xdr:grpSpPr>
      <xdr:sp macro="" textlink="">
        <xdr:nvSpPr>
          <xdr:cNvPr id="18" name="Rectangle 37">
            <a:extLst>
              <a:ext uri="{FF2B5EF4-FFF2-40B4-BE49-F238E27FC236}">
                <a16:creationId xmlns:a16="http://schemas.microsoft.com/office/drawing/2014/main" id="{00000000-0008-0000-0200-000012000000}"/>
              </a:ext>
            </a:extLst>
          </xdr:cNvPr>
          <xdr:cNvSpPr>
            <a:spLocks noChangeArrowheads="1"/>
          </xdr:cNvSpPr>
        </xdr:nvSpPr>
        <xdr:spPr bwMode="auto">
          <a:xfrm>
            <a:off x="138" y="569"/>
            <a:ext cx="378" cy="106"/>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9" name="Rectangle 33">
            <a:extLst>
              <a:ext uri="{FF2B5EF4-FFF2-40B4-BE49-F238E27FC236}">
                <a16:creationId xmlns:a16="http://schemas.microsoft.com/office/drawing/2014/main" id="{00000000-0008-0000-0200-000013000000}"/>
              </a:ext>
            </a:extLst>
          </xdr:cNvPr>
          <xdr:cNvSpPr>
            <a:spLocks noChangeArrowheads="1"/>
          </xdr:cNvSpPr>
        </xdr:nvSpPr>
        <xdr:spPr bwMode="auto">
          <a:xfrm>
            <a:off x="146" y="580"/>
            <a:ext cx="360" cy="91"/>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0" name="Rectangle 61">
            <a:extLst>
              <a:ext uri="{FF2B5EF4-FFF2-40B4-BE49-F238E27FC236}">
                <a16:creationId xmlns:a16="http://schemas.microsoft.com/office/drawing/2014/main" id="{00000000-0008-0000-0200-000014000000}"/>
              </a:ext>
            </a:extLst>
          </xdr:cNvPr>
          <xdr:cNvSpPr>
            <a:spLocks noChangeArrowheads="1"/>
          </xdr:cNvSpPr>
        </xdr:nvSpPr>
        <xdr:spPr bwMode="auto">
          <a:xfrm>
            <a:off x="201" y="622"/>
            <a:ext cx="259" cy="30"/>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□△百貨店</a:t>
            </a:r>
            <a:endParaRPr lang="ja-JP" altLang="en-US"/>
          </a:p>
        </xdr:txBody>
      </xdr:sp>
    </xdr:grpSp>
    <xdr:clientData/>
  </xdr:twoCellAnchor>
  <xdr:twoCellAnchor>
    <xdr:from>
      <xdr:col>8</xdr:col>
      <xdr:colOff>77881</xdr:colOff>
      <xdr:row>10</xdr:row>
      <xdr:rowOff>38100</xdr:rowOff>
    </xdr:from>
    <xdr:to>
      <xdr:col>27</xdr:col>
      <xdr:colOff>183776</xdr:colOff>
      <xdr:row>34</xdr:row>
      <xdr:rowOff>40901</xdr:rowOff>
    </xdr:to>
    <xdr:sp macro="" textlink="">
      <xdr:nvSpPr>
        <xdr:cNvPr id="21" name="Rectangle 31">
          <a:extLst>
            <a:ext uri="{FF2B5EF4-FFF2-40B4-BE49-F238E27FC236}">
              <a16:creationId xmlns:a16="http://schemas.microsoft.com/office/drawing/2014/main" id="{00000000-0008-0000-0200-000015000000}"/>
            </a:ext>
          </a:extLst>
        </xdr:cNvPr>
        <xdr:cNvSpPr>
          <a:spLocks noChangeArrowheads="1"/>
        </xdr:cNvSpPr>
      </xdr:nvSpPr>
      <xdr:spPr bwMode="auto">
        <a:xfrm>
          <a:off x="1601881" y="1343025"/>
          <a:ext cx="3725395" cy="3660401"/>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60512</xdr:colOff>
      <xdr:row>28</xdr:row>
      <xdr:rowOff>131109</xdr:rowOff>
    </xdr:from>
    <xdr:to>
      <xdr:col>14</xdr:col>
      <xdr:colOff>150718</xdr:colOff>
      <xdr:row>32</xdr:row>
      <xdr:rowOff>1121</xdr:rowOff>
    </xdr:to>
    <xdr:sp macro="" textlink="">
      <xdr:nvSpPr>
        <xdr:cNvPr id="22" name="正方形/長方形 21">
          <a:extLst>
            <a:ext uri="{FF2B5EF4-FFF2-40B4-BE49-F238E27FC236}">
              <a16:creationId xmlns:a16="http://schemas.microsoft.com/office/drawing/2014/main" id="{00000000-0008-0000-0200-000016000000}"/>
            </a:ext>
          </a:extLst>
        </xdr:cNvPr>
        <xdr:cNvSpPr/>
      </xdr:nvSpPr>
      <xdr:spPr>
        <a:xfrm>
          <a:off x="1775012" y="4179234"/>
          <a:ext cx="1042706" cy="479612"/>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フォークリフト</a:t>
          </a:r>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a:p>
          <a:pPr algn="l"/>
          <a:r>
            <a:rPr kumimoji="1" lang="en-US" altLang="ja-JP" sz="1100">
              <a:solidFill>
                <a:schemeClr val="tx1"/>
              </a:solidFill>
              <a:latin typeface="ＭＳ Ｐゴシック" panose="020B0600070205080204" pitchFamily="50" charset="-128"/>
              <a:ea typeface="ＭＳ Ｐゴシック" panose="020B0600070205080204" pitchFamily="50" charset="-128"/>
            </a:rPr>
            <a:t>10</a:t>
          </a:r>
          <a:r>
            <a:rPr kumimoji="1" lang="ja-JP" altLang="en-US" sz="1100">
              <a:solidFill>
                <a:schemeClr val="tx1"/>
              </a:solidFill>
              <a:latin typeface="ＭＳ Ｐゴシック" panose="020B0600070205080204" pitchFamily="50" charset="-128"/>
              <a:ea typeface="ＭＳ Ｐゴシック" panose="020B0600070205080204" pitchFamily="50" charset="-128"/>
            </a:rPr>
            <a:t>台（４）</a:t>
          </a:r>
        </a:p>
      </xdr:txBody>
    </xdr:sp>
    <xdr:clientData/>
  </xdr:twoCellAnchor>
  <xdr:twoCellAnchor>
    <xdr:from>
      <xdr:col>9</xdr:col>
      <xdr:colOff>167493</xdr:colOff>
      <xdr:row>23</xdr:row>
      <xdr:rowOff>123825</xdr:rowOff>
    </xdr:from>
    <xdr:to>
      <xdr:col>27</xdr:col>
      <xdr:colOff>115419</xdr:colOff>
      <xdr:row>33</xdr:row>
      <xdr:rowOff>133910</xdr:rowOff>
    </xdr:to>
    <xdr:grpSp>
      <xdr:nvGrpSpPr>
        <xdr:cNvPr id="23" name="Group 66">
          <a:extLst>
            <a:ext uri="{FF2B5EF4-FFF2-40B4-BE49-F238E27FC236}">
              <a16:creationId xmlns:a16="http://schemas.microsoft.com/office/drawing/2014/main" id="{00000000-0008-0000-0200-000017000000}"/>
            </a:ext>
          </a:extLst>
        </xdr:cNvPr>
        <xdr:cNvGrpSpPr>
          <a:grpSpLocks/>
        </xdr:cNvGrpSpPr>
      </xdr:nvGrpSpPr>
      <xdr:grpSpPr bwMode="auto">
        <a:xfrm>
          <a:off x="1922474" y="3481388"/>
          <a:ext cx="3705539" cy="1557897"/>
          <a:chOff x="163" y="370"/>
          <a:chExt cx="346" cy="164"/>
        </a:xfrm>
      </xdr:grpSpPr>
      <xdr:grpSp>
        <xdr:nvGrpSpPr>
          <xdr:cNvPr id="24" name="Group 59">
            <a:extLst>
              <a:ext uri="{FF2B5EF4-FFF2-40B4-BE49-F238E27FC236}">
                <a16:creationId xmlns:a16="http://schemas.microsoft.com/office/drawing/2014/main" id="{00000000-0008-0000-0200-000018000000}"/>
              </a:ext>
            </a:extLst>
          </xdr:cNvPr>
          <xdr:cNvGrpSpPr>
            <a:grpSpLocks/>
          </xdr:cNvGrpSpPr>
        </xdr:nvGrpSpPr>
        <xdr:grpSpPr bwMode="auto">
          <a:xfrm>
            <a:off x="263" y="396"/>
            <a:ext cx="246" cy="138"/>
            <a:chOff x="263" y="396"/>
            <a:chExt cx="246" cy="138"/>
          </a:xfrm>
        </xdr:grpSpPr>
        <xdr:sp macro="" textlink="">
          <xdr:nvSpPr>
            <xdr:cNvPr id="26" name="Line 55">
              <a:extLst>
                <a:ext uri="{FF2B5EF4-FFF2-40B4-BE49-F238E27FC236}">
                  <a16:creationId xmlns:a16="http://schemas.microsoft.com/office/drawing/2014/main" id="{00000000-0008-0000-0200-00001A000000}"/>
                </a:ext>
              </a:extLst>
            </xdr:cNvPr>
            <xdr:cNvSpPr>
              <a:spLocks noChangeShapeType="1"/>
            </xdr:cNvSpPr>
          </xdr:nvSpPr>
          <xdr:spPr bwMode="auto">
            <a:xfrm>
              <a:off x="264" y="533"/>
              <a:ext cx="24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7" name="Line 56">
              <a:extLst>
                <a:ext uri="{FF2B5EF4-FFF2-40B4-BE49-F238E27FC236}">
                  <a16:creationId xmlns:a16="http://schemas.microsoft.com/office/drawing/2014/main" id="{00000000-0008-0000-0200-00001B000000}"/>
                </a:ext>
              </a:extLst>
            </xdr:cNvPr>
            <xdr:cNvSpPr>
              <a:spLocks noChangeShapeType="1"/>
            </xdr:cNvSpPr>
          </xdr:nvSpPr>
          <xdr:spPr bwMode="auto">
            <a:xfrm flipV="1">
              <a:off x="509" y="396"/>
              <a:ext cx="0" cy="13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8" name="Line 57">
              <a:extLst>
                <a:ext uri="{FF2B5EF4-FFF2-40B4-BE49-F238E27FC236}">
                  <a16:creationId xmlns:a16="http://schemas.microsoft.com/office/drawing/2014/main" id="{00000000-0008-0000-0200-00001C000000}"/>
                </a:ext>
              </a:extLst>
            </xdr:cNvPr>
            <xdr:cNvSpPr>
              <a:spLocks noChangeShapeType="1"/>
            </xdr:cNvSpPr>
          </xdr:nvSpPr>
          <xdr:spPr bwMode="auto">
            <a:xfrm flipH="1">
              <a:off x="263" y="397"/>
              <a:ext cx="246" cy="13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25" name="Rectangle 58">
            <a:extLst>
              <a:ext uri="{FF2B5EF4-FFF2-40B4-BE49-F238E27FC236}">
                <a16:creationId xmlns:a16="http://schemas.microsoft.com/office/drawing/2014/main" id="{00000000-0008-0000-0200-000019000000}"/>
              </a:ext>
            </a:extLst>
          </xdr:cNvPr>
          <xdr:cNvSpPr>
            <a:spLocks noChangeArrowheads="1"/>
          </xdr:cNvSpPr>
        </xdr:nvSpPr>
        <xdr:spPr bwMode="auto">
          <a:xfrm>
            <a:off x="163" y="370"/>
            <a:ext cx="129" cy="54"/>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株式会社△△△</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lnSpc>
                <a:spcPts val="12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東京第一支店ビル</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lnSpc>
                <a:spcPts val="1100"/>
              </a:lnSpc>
              <a:defRPr sz="1000"/>
            </a:pPr>
            <a:r>
              <a:rPr lang="ja-JP" altLang="en-US">
                <a:latin typeface="ＭＳ Ｐゴシック" panose="020B0600070205080204" pitchFamily="50" charset="-128"/>
                <a:ea typeface="ＭＳ Ｐゴシック" panose="020B0600070205080204" pitchFamily="50" charset="-128"/>
              </a:rPr>
              <a:t>１～２５階</a:t>
            </a:r>
          </a:p>
        </xdr:txBody>
      </xdr:sp>
    </xdr:grpSp>
    <xdr:clientData/>
  </xdr:twoCellAnchor>
  <xdr:twoCellAnchor>
    <xdr:from>
      <xdr:col>16</xdr:col>
      <xdr:colOff>30256</xdr:colOff>
      <xdr:row>11</xdr:row>
      <xdr:rowOff>57150</xdr:rowOff>
    </xdr:from>
    <xdr:to>
      <xdr:col>21</xdr:col>
      <xdr:colOff>24510</xdr:colOff>
      <xdr:row>16</xdr:row>
      <xdr:rowOff>38132</xdr:rowOff>
    </xdr:to>
    <xdr:sp macro="" textlink="">
      <xdr:nvSpPr>
        <xdr:cNvPr id="30" name="Rectangle 50">
          <a:extLst>
            <a:ext uri="{FF2B5EF4-FFF2-40B4-BE49-F238E27FC236}">
              <a16:creationId xmlns:a16="http://schemas.microsoft.com/office/drawing/2014/main" id="{00000000-0008-0000-0200-00001E000000}"/>
            </a:ext>
          </a:extLst>
        </xdr:cNvPr>
        <xdr:cNvSpPr>
          <a:spLocks noChangeArrowheads="1"/>
        </xdr:cNvSpPr>
      </xdr:nvSpPr>
      <xdr:spPr bwMode="auto">
        <a:xfrm>
          <a:off x="3078256" y="1514475"/>
          <a:ext cx="946754" cy="742982"/>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144556</xdr:colOff>
      <xdr:row>12</xdr:row>
      <xdr:rowOff>57150</xdr:rowOff>
    </xdr:from>
    <xdr:to>
      <xdr:col>20</xdr:col>
      <xdr:colOff>131549</xdr:colOff>
      <xdr:row>15</xdr:row>
      <xdr:rowOff>57499</xdr:rowOff>
    </xdr:to>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192556" y="1666875"/>
          <a:ext cx="748993" cy="4575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Ｐゴシック" panose="020B0600070205080204" pitchFamily="50" charset="-128"/>
              <a:ea typeface="ＭＳ Ｐゴシック" panose="020B0600070205080204" pitchFamily="50" charset="-128"/>
            </a:rPr>
            <a:t>受電室</a:t>
          </a:r>
          <a:endParaRPr kumimoji="1" lang="en-US" altLang="ja-JP" sz="1100">
            <a:latin typeface="ＭＳ Ｐゴシック" panose="020B0600070205080204" pitchFamily="50" charset="-128"/>
            <a:ea typeface="ＭＳ Ｐゴシック" panose="020B0600070205080204" pitchFamily="50" charset="-128"/>
          </a:endParaRPr>
        </a:p>
        <a:p>
          <a:pPr algn="ctr"/>
          <a:r>
            <a:rPr kumimoji="1" lang="ja-JP" altLang="en-US" sz="1100">
              <a:latin typeface="ＭＳ Ｐゴシック" panose="020B0600070205080204" pitchFamily="50" charset="-128"/>
              <a:ea typeface="ＭＳ Ｐゴシック" panose="020B0600070205080204" pitchFamily="50" charset="-128"/>
            </a:rPr>
            <a:t>（１）</a:t>
          </a:r>
        </a:p>
      </xdr:txBody>
    </xdr:sp>
    <xdr:clientData/>
  </xdr:twoCellAnchor>
  <xdr:twoCellAnchor>
    <xdr:from>
      <xdr:col>21</xdr:col>
      <xdr:colOff>144556</xdr:colOff>
      <xdr:row>11</xdr:row>
      <xdr:rowOff>38100</xdr:rowOff>
    </xdr:from>
    <xdr:to>
      <xdr:col>26</xdr:col>
      <xdr:colOff>148571</xdr:colOff>
      <xdr:row>16</xdr:row>
      <xdr:rowOff>47296</xdr:rowOff>
    </xdr:to>
    <xdr:sp macro="" textlink="">
      <xdr:nvSpPr>
        <xdr:cNvPr id="32" name="Rectangle 42">
          <a:extLst>
            <a:ext uri="{FF2B5EF4-FFF2-40B4-BE49-F238E27FC236}">
              <a16:creationId xmlns:a16="http://schemas.microsoft.com/office/drawing/2014/main" id="{00000000-0008-0000-0200-000020000000}"/>
            </a:ext>
          </a:extLst>
        </xdr:cNvPr>
        <xdr:cNvSpPr>
          <a:spLocks noChangeArrowheads="1"/>
        </xdr:cNvSpPr>
      </xdr:nvSpPr>
      <xdr:spPr bwMode="auto">
        <a:xfrm>
          <a:off x="4145056" y="1495425"/>
          <a:ext cx="956515" cy="771196"/>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22</xdr:col>
      <xdr:colOff>68356</xdr:colOff>
      <xdr:row>11</xdr:row>
      <xdr:rowOff>57150</xdr:rowOff>
    </xdr:from>
    <xdr:to>
      <xdr:col>26</xdr:col>
      <xdr:colOff>48211</xdr:colOff>
      <xdr:row>16</xdr:row>
      <xdr:rowOff>42097</xdr:rowOff>
    </xdr:to>
    <xdr:sp macro="" textlink="">
      <xdr:nvSpPr>
        <xdr:cNvPr id="33" name="テキスト ボックス 32">
          <a:extLst>
            <a:ext uri="{FF2B5EF4-FFF2-40B4-BE49-F238E27FC236}">
              <a16:creationId xmlns:a16="http://schemas.microsoft.com/office/drawing/2014/main" id="{00000000-0008-0000-0200-000021000000}"/>
            </a:ext>
          </a:extLst>
        </xdr:cNvPr>
        <xdr:cNvSpPr txBox="1"/>
      </xdr:nvSpPr>
      <xdr:spPr>
        <a:xfrm>
          <a:off x="4259356" y="1514475"/>
          <a:ext cx="741855" cy="7469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a:lnSpc>
              <a:spcPts val="1000"/>
            </a:lnSpc>
            <a:defRPr sz="1000"/>
          </a:pPr>
          <a:r>
            <a:rPr lang="ja-JP" altLang="en-US" sz="1100" b="0" i="0" u="none" strike="noStrike" baseline="0">
              <a:solidFill>
                <a:srgbClr val="000000"/>
              </a:solidFill>
              <a:latin typeface="ＭＳ Ｐゴシック"/>
              <a:ea typeface="ＭＳ Ｐゴシック"/>
            </a:rPr>
            <a:t>コージェネレーション</a:t>
          </a:r>
          <a:endParaRPr lang="ja-JP" altLang="en-US" sz="1100" b="0" i="0" u="none" strike="noStrike" baseline="0">
            <a:solidFill>
              <a:srgbClr val="000000"/>
            </a:solidFill>
            <a:latin typeface="Calibri"/>
            <a:ea typeface="ＭＳ Ｐゴシック"/>
            <a:cs typeface="Calibri"/>
          </a:endParaRPr>
        </a:p>
        <a:p>
          <a:pPr algn="ctr" rtl="0">
            <a:lnSpc>
              <a:spcPts val="1100"/>
            </a:lnSpc>
            <a:defRPr sz="1000"/>
          </a:pPr>
          <a:r>
            <a:rPr lang="ja-JP" altLang="en-US" sz="1100" b="0" i="0" u="none" strike="noStrike" baseline="0">
              <a:solidFill>
                <a:srgbClr val="000000"/>
              </a:solidFill>
              <a:latin typeface="ＭＳ Ｐゴシック"/>
              <a:ea typeface="ＭＳ Ｐゴシック"/>
            </a:rPr>
            <a:t>（２）</a:t>
          </a:r>
          <a:endParaRPr lang="ja-JP" altLang="en-US"/>
        </a:p>
      </xdr:txBody>
    </xdr:sp>
    <xdr:clientData/>
  </xdr:twoCellAnchor>
  <xdr:twoCellAnchor>
    <xdr:from>
      <xdr:col>22</xdr:col>
      <xdr:colOff>182656</xdr:colOff>
      <xdr:row>17</xdr:row>
      <xdr:rowOff>9525</xdr:rowOff>
    </xdr:from>
    <xdr:to>
      <xdr:col>26</xdr:col>
      <xdr:colOff>154081</xdr:colOff>
      <xdr:row>21</xdr:row>
      <xdr:rowOff>130549</xdr:rowOff>
    </xdr:to>
    <xdr:sp macro="" textlink="">
      <xdr:nvSpPr>
        <xdr:cNvPr id="34" name="テキスト ボックス 9">
          <a:extLst>
            <a:ext uri="{FF2B5EF4-FFF2-40B4-BE49-F238E27FC236}">
              <a16:creationId xmlns:a16="http://schemas.microsoft.com/office/drawing/2014/main" id="{00000000-0008-0000-0200-000022000000}"/>
            </a:ext>
          </a:extLst>
        </xdr:cNvPr>
        <xdr:cNvSpPr txBox="1">
          <a:spLocks noChangeArrowheads="1"/>
        </xdr:cNvSpPr>
      </xdr:nvSpPr>
      <xdr:spPr bwMode="auto">
        <a:xfrm>
          <a:off x="4373656" y="2381250"/>
          <a:ext cx="733425" cy="730624"/>
        </a:xfrm>
        <a:prstGeom prst="rect">
          <a:avLst/>
        </a:prstGeom>
        <a:solidFill>
          <a:srgbClr val="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ガス</a:t>
          </a:r>
        </a:p>
        <a:p>
          <a:pPr algn="ctr" rtl="0">
            <a:lnSpc>
              <a:spcPts val="1300"/>
            </a:lnSpc>
            <a:defRPr sz="1000"/>
          </a:pPr>
          <a:r>
            <a:rPr lang="ja-JP" altLang="en-US" sz="1100" b="0" i="0" u="none" strike="noStrike" baseline="0">
              <a:solidFill>
                <a:srgbClr val="000000"/>
              </a:solidFill>
              <a:latin typeface="ＭＳ Ｐゴシック"/>
              <a:ea typeface="ＭＳ Ｐゴシック"/>
            </a:rPr>
            <a:t>ボイラ</a:t>
          </a:r>
          <a:r>
            <a:rPr lang="ja-JP" altLang="en-US" sz="1100" b="0" i="0" u="none" strike="noStrike" baseline="0">
              <a:solidFill>
                <a:srgbClr val="000000"/>
              </a:solidFill>
              <a:latin typeface="Calibri"/>
              <a:ea typeface="ＭＳ Ｐゴシック"/>
              <a:cs typeface="Calibri"/>
            </a:rPr>
            <a:t>-</a:t>
          </a:r>
        </a:p>
        <a:p>
          <a:pPr algn="ctr" rtl="0">
            <a:lnSpc>
              <a:spcPts val="1300"/>
            </a:lnSpc>
            <a:defRPr sz="1000"/>
          </a:pPr>
          <a:r>
            <a:rPr lang="ja-JP" altLang="en-US" sz="1100" b="0" i="0" u="none" strike="noStrike" baseline="0">
              <a:solidFill>
                <a:srgbClr val="000000"/>
              </a:solidFill>
              <a:latin typeface="ＭＳ Ｐゴシック"/>
              <a:ea typeface="ＭＳ Ｐゴシック"/>
            </a:rPr>
            <a:t>（３）</a:t>
          </a:r>
          <a:endParaRPr lang="ja-JP" altLang="en-US"/>
        </a:p>
      </xdr:txBody>
    </xdr:sp>
    <xdr:clientData/>
  </xdr:twoCellAnchor>
  <xdr:twoCellAnchor>
    <xdr:from>
      <xdr:col>8</xdr:col>
      <xdr:colOff>154081</xdr:colOff>
      <xdr:row>10</xdr:row>
      <xdr:rowOff>133230</xdr:rowOff>
    </xdr:from>
    <xdr:to>
      <xdr:col>27</xdr:col>
      <xdr:colOff>136151</xdr:colOff>
      <xdr:row>10</xdr:row>
      <xdr:rowOff>133230</xdr:rowOff>
    </xdr:to>
    <xdr:sp macro="" textlink="">
      <xdr:nvSpPr>
        <xdr:cNvPr id="35" name="Line 9">
          <a:extLst>
            <a:ext uri="{FF2B5EF4-FFF2-40B4-BE49-F238E27FC236}">
              <a16:creationId xmlns:a16="http://schemas.microsoft.com/office/drawing/2014/main" id="{00000000-0008-0000-0200-000023000000}"/>
            </a:ext>
          </a:extLst>
        </xdr:cNvPr>
        <xdr:cNvSpPr>
          <a:spLocks noChangeShapeType="1"/>
        </xdr:cNvSpPr>
      </xdr:nvSpPr>
      <xdr:spPr bwMode="auto">
        <a:xfrm>
          <a:off x="1678081" y="1438155"/>
          <a:ext cx="3601570" cy="0"/>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161924</xdr:colOff>
      <xdr:row>11</xdr:row>
      <xdr:rowOff>0</xdr:rowOff>
    </xdr:from>
    <xdr:to>
      <xdr:col>8</xdr:col>
      <xdr:colOff>163839</xdr:colOff>
      <xdr:row>33</xdr:row>
      <xdr:rowOff>126626</xdr:rowOff>
    </xdr:to>
    <xdr:sp macro="" textlink="">
      <xdr:nvSpPr>
        <xdr:cNvPr id="36" name="Line 10">
          <a:extLst>
            <a:ext uri="{FF2B5EF4-FFF2-40B4-BE49-F238E27FC236}">
              <a16:creationId xmlns:a16="http://schemas.microsoft.com/office/drawing/2014/main" id="{00000000-0008-0000-0200-000024000000}"/>
            </a:ext>
          </a:extLst>
        </xdr:cNvPr>
        <xdr:cNvSpPr>
          <a:spLocks noChangeShapeType="1"/>
        </xdr:cNvSpPr>
      </xdr:nvSpPr>
      <xdr:spPr bwMode="auto">
        <a:xfrm>
          <a:off x="1685924" y="1457325"/>
          <a:ext cx="1915" cy="3479426"/>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27</xdr:col>
      <xdr:colOff>116630</xdr:colOff>
      <xdr:row>10</xdr:row>
      <xdr:rowOff>123825</xdr:rowOff>
    </xdr:from>
    <xdr:to>
      <xdr:col>27</xdr:col>
      <xdr:colOff>116630</xdr:colOff>
      <xdr:row>25</xdr:row>
      <xdr:rowOff>19745</xdr:rowOff>
    </xdr:to>
    <xdr:sp macro="" textlink="">
      <xdr:nvSpPr>
        <xdr:cNvPr id="37" name="Line 12">
          <a:extLst>
            <a:ext uri="{FF2B5EF4-FFF2-40B4-BE49-F238E27FC236}">
              <a16:creationId xmlns:a16="http://schemas.microsoft.com/office/drawing/2014/main" id="{00000000-0008-0000-0200-000025000000}"/>
            </a:ext>
          </a:extLst>
        </xdr:cNvPr>
        <xdr:cNvSpPr>
          <a:spLocks noChangeShapeType="1"/>
        </xdr:cNvSpPr>
      </xdr:nvSpPr>
      <xdr:spPr bwMode="auto">
        <a:xfrm>
          <a:off x="5260130" y="1428750"/>
          <a:ext cx="0" cy="2181920"/>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14</xdr:col>
      <xdr:colOff>133522</xdr:colOff>
      <xdr:row>24</xdr:row>
      <xdr:rowOff>134526</xdr:rowOff>
    </xdr:from>
    <xdr:to>
      <xdr:col>27</xdr:col>
      <xdr:colOff>136151</xdr:colOff>
      <xdr:row>33</xdr:row>
      <xdr:rowOff>107816</xdr:rowOff>
    </xdr:to>
    <xdr:sp macro="" textlink="">
      <xdr:nvSpPr>
        <xdr:cNvPr id="38" name="Line 13">
          <a:extLst>
            <a:ext uri="{FF2B5EF4-FFF2-40B4-BE49-F238E27FC236}">
              <a16:creationId xmlns:a16="http://schemas.microsoft.com/office/drawing/2014/main" id="{00000000-0008-0000-0200-000026000000}"/>
            </a:ext>
          </a:extLst>
        </xdr:cNvPr>
        <xdr:cNvSpPr>
          <a:spLocks noChangeShapeType="1"/>
        </xdr:cNvSpPr>
      </xdr:nvSpPr>
      <xdr:spPr bwMode="auto">
        <a:xfrm flipH="1">
          <a:off x="2800522" y="3573051"/>
          <a:ext cx="2479129" cy="1344890"/>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163841</xdr:colOff>
      <xdr:row>33</xdr:row>
      <xdr:rowOff>117221</xdr:rowOff>
    </xdr:from>
    <xdr:to>
      <xdr:col>14</xdr:col>
      <xdr:colOff>133521</xdr:colOff>
      <xdr:row>33</xdr:row>
      <xdr:rowOff>117221</xdr:rowOff>
    </xdr:to>
    <xdr:sp macro="" textlink="">
      <xdr:nvSpPr>
        <xdr:cNvPr id="39" name="Line 14">
          <a:extLst>
            <a:ext uri="{FF2B5EF4-FFF2-40B4-BE49-F238E27FC236}">
              <a16:creationId xmlns:a16="http://schemas.microsoft.com/office/drawing/2014/main" id="{00000000-0008-0000-0200-000027000000}"/>
            </a:ext>
          </a:extLst>
        </xdr:cNvPr>
        <xdr:cNvSpPr>
          <a:spLocks noChangeShapeType="1"/>
        </xdr:cNvSpPr>
      </xdr:nvSpPr>
      <xdr:spPr bwMode="auto">
        <a:xfrm flipH="1">
          <a:off x="1687841" y="4927346"/>
          <a:ext cx="1112680" cy="0"/>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36</xdr:col>
      <xdr:colOff>70140</xdr:colOff>
      <xdr:row>29</xdr:row>
      <xdr:rowOff>97849</xdr:rowOff>
    </xdr:from>
    <xdr:to>
      <xdr:col>41</xdr:col>
      <xdr:colOff>191816</xdr:colOff>
      <xdr:row>33</xdr:row>
      <xdr:rowOff>20634</xdr:rowOff>
    </xdr:to>
    <xdr:sp macro="" textlink="">
      <xdr:nvSpPr>
        <xdr:cNvPr id="41" name="AutoShape 48">
          <a:extLst>
            <a:ext uri="{FF2B5EF4-FFF2-40B4-BE49-F238E27FC236}">
              <a16:creationId xmlns:a16="http://schemas.microsoft.com/office/drawing/2014/main" id="{00000000-0008-0000-0200-000029000000}"/>
            </a:ext>
          </a:extLst>
        </xdr:cNvPr>
        <xdr:cNvSpPr>
          <a:spLocks noChangeArrowheads="1"/>
        </xdr:cNvSpPr>
      </xdr:nvSpPr>
      <xdr:spPr bwMode="auto">
        <a:xfrm>
          <a:off x="6928140" y="4298374"/>
          <a:ext cx="2974414" cy="531433"/>
        </a:xfrm>
        <a:prstGeom prst="wedgeRectCallout">
          <a:avLst>
            <a:gd name="adj1" fmla="val -52797"/>
            <a:gd name="adj2" fmla="val 134024"/>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基準年度より後に、敷地境界や排出源の変更がある場合は、その変更点を図示してください。</a:t>
          </a:r>
        </a:p>
        <a:p>
          <a:pPr algn="l" rtl="0">
            <a:lnSpc>
              <a:spcPts val="1000"/>
            </a:lnSpc>
            <a:defRPr sz="1000"/>
          </a:pPr>
          <a:endParaRPr lang="ja-JP" altLang="en-US"/>
        </a:p>
      </xdr:txBody>
    </xdr:sp>
    <xdr:clientData/>
  </xdr:twoCellAnchor>
  <xdr:twoCellAnchor>
    <xdr:from>
      <xdr:col>21</xdr:col>
      <xdr:colOff>38100</xdr:colOff>
      <xdr:row>0</xdr:row>
      <xdr:rowOff>126424</xdr:rowOff>
    </xdr:from>
    <xdr:to>
      <xdr:col>40</xdr:col>
      <xdr:colOff>274295</xdr:colOff>
      <xdr:row>7</xdr:row>
      <xdr:rowOff>38101</xdr:rowOff>
    </xdr:to>
    <xdr:sp macro="" textlink="">
      <xdr:nvSpPr>
        <xdr:cNvPr id="42" name="Rectangle 5">
          <a:extLst>
            <a:ext uri="{FF2B5EF4-FFF2-40B4-BE49-F238E27FC236}">
              <a16:creationId xmlns:a16="http://schemas.microsoft.com/office/drawing/2014/main" id="{00000000-0008-0000-0200-00002A000000}"/>
            </a:ext>
          </a:extLst>
        </xdr:cNvPr>
        <xdr:cNvSpPr>
          <a:spLocks noChangeArrowheads="1"/>
        </xdr:cNvSpPr>
      </xdr:nvSpPr>
      <xdr:spPr bwMode="auto">
        <a:xfrm>
          <a:off x="4038600" y="126424"/>
          <a:ext cx="5284445" cy="759402"/>
        </a:xfrm>
        <a:prstGeom prst="wedgeRectCallout">
          <a:avLst>
            <a:gd name="adj1" fmla="val -4748"/>
            <a:gd name="adj2" fmla="val 77898"/>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FF0000"/>
              </a:solidFill>
              <a:latin typeface="ＭＳ Ｐゴシック"/>
              <a:ea typeface="ＭＳ Ｐゴシック"/>
            </a:rPr>
            <a:t>敷地境界を太線で示した上で、敷地境界内の排出源（少量排出源を含む）を明示して番号を振ってください。</a:t>
          </a:r>
          <a:r>
            <a:rPr lang="ja-JP" altLang="en-US" sz="1000" b="0" i="0" u="none" strike="noStrike" baseline="0">
              <a:solidFill>
                <a:srgbClr val="000000"/>
              </a:solidFill>
              <a:latin typeface="ＭＳ Ｐゴシック"/>
              <a:ea typeface="ＭＳ Ｐゴシック"/>
            </a:rPr>
            <a:t>なお、排出源が複数階にある場合は、階別に図を記載しても問題ありません。</a:t>
          </a:r>
          <a:endParaRPr lang="en-US" altLang="ja-JP"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また、この枠内に図示するのではなく、別紙として作成、添付しても問題ありません。</a:t>
          </a:r>
          <a:endParaRPr lang="en-US" altLang="ja-JP" sz="1000" b="0" i="0" u="none" strike="noStrike" baseline="0">
            <a:solidFill>
              <a:srgbClr val="000000"/>
            </a:solidFill>
            <a:latin typeface="ＭＳ Ｐゴシック"/>
            <a:ea typeface="ＭＳ Ｐゴシック"/>
          </a:endParaRPr>
        </a:p>
      </xdr:txBody>
    </xdr:sp>
    <xdr:clientData/>
  </xdr:twoCellAnchor>
  <xdr:twoCellAnchor editAs="oneCell">
    <xdr:from>
      <xdr:col>22</xdr:col>
      <xdr:colOff>124690</xdr:colOff>
      <xdr:row>47</xdr:row>
      <xdr:rowOff>41565</xdr:rowOff>
    </xdr:from>
    <xdr:to>
      <xdr:col>38</xdr:col>
      <xdr:colOff>40115</xdr:colOff>
      <xdr:row>50</xdr:row>
      <xdr:rowOff>94197</xdr:rowOff>
    </xdr:to>
    <xdr:sp macro="" textlink="">
      <xdr:nvSpPr>
        <xdr:cNvPr id="43" name="AutoShape 4">
          <a:extLst>
            <a:ext uri="{FF2B5EF4-FFF2-40B4-BE49-F238E27FC236}">
              <a16:creationId xmlns:a16="http://schemas.microsoft.com/office/drawing/2014/main" id="{00000000-0008-0000-0200-00002B000000}"/>
            </a:ext>
          </a:extLst>
        </xdr:cNvPr>
        <xdr:cNvSpPr>
          <a:spLocks noChangeArrowheads="1"/>
        </xdr:cNvSpPr>
      </xdr:nvSpPr>
      <xdr:spPr bwMode="auto">
        <a:xfrm>
          <a:off x="4315690" y="6985290"/>
          <a:ext cx="3439675" cy="514594"/>
        </a:xfrm>
        <a:prstGeom prst="wedgeRectCallout">
          <a:avLst>
            <a:gd name="adj1" fmla="val -72635"/>
            <a:gd name="adj2" fmla="val 21495"/>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FF0000"/>
              </a:solidFill>
              <a:latin typeface="ＭＳ Ｐゴシック"/>
              <a:ea typeface="ＭＳ Ｐゴシック"/>
            </a:rPr>
            <a:t>敷地境界は、公的書類に基づいて確認してください。</a:t>
          </a:r>
          <a:r>
            <a:rPr lang="ja-JP" altLang="en-US" sz="1000" b="0" i="0" u="none" strike="noStrike" baseline="0">
              <a:solidFill>
                <a:srgbClr val="000000"/>
              </a:solidFill>
              <a:latin typeface="ＭＳ Ｐゴシック"/>
              <a:ea typeface="ＭＳ Ｐゴシック"/>
            </a:rPr>
            <a:t>（モニタリング報告ガイドライン第Ⅰ部 3.2.1 敷地境界の確認を参照）</a:t>
          </a:r>
        </a:p>
        <a:p>
          <a:pPr algn="l" rtl="0">
            <a:lnSpc>
              <a:spcPts val="1100"/>
            </a:lnSpc>
            <a:defRPr sz="1000"/>
          </a:pPr>
          <a:endParaRPr lang="ja-JP" altLang="en-US"/>
        </a:p>
      </xdr:txBody>
    </xdr:sp>
    <xdr:clientData/>
  </xdr:twoCellAnchor>
  <xdr:twoCellAnchor editAs="oneCell">
    <xdr:from>
      <xdr:col>32</xdr:col>
      <xdr:colOff>102176</xdr:colOff>
      <xdr:row>56</xdr:row>
      <xdr:rowOff>20932</xdr:rowOff>
    </xdr:from>
    <xdr:to>
      <xdr:col>40</xdr:col>
      <xdr:colOff>134529</xdr:colOff>
      <xdr:row>58</xdr:row>
      <xdr:rowOff>153498</xdr:rowOff>
    </xdr:to>
    <xdr:sp macro="" textlink="">
      <xdr:nvSpPr>
        <xdr:cNvPr id="44" name="AutoShape 5">
          <a:extLst>
            <a:ext uri="{FF2B5EF4-FFF2-40B4-BE49-F238E27FC236}">
              <a16:creationId xmlns:a16="http://schemas.microsoft.com/office/drawing/2014/main" id="{00000000-0008-0000-0200-00002C000000}"/>
            </a:ext>
          </a:extLst>
        </xdr:cNvPr>
        <xdr:cNvSpPr>
          <a:spLocks noChangeArrowheads="1"/>
        </xdr:cNvSpPr>
      </xdr:nvSpPr>
      <xdr:spPr bwMode="auto">
        <a:xfrm>
          <a:off x="6198176" y="9098257"/>
          <a:ext cx="2971769" cy="527854"/>
        </a:xfrm>
        <a:prstGeom prst="wedgeRectCallout">
          <a:avLst>
            <a:gd name="adj1" fmla="val -73483"/>
            <a:gd name="adj2" fmla="val -52719"/>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ＭＳ Ｐゴシック"/>
              <a:ea typeface="ＭＳ Ｐゴシック" panose="020B0600070205080204" pitchFamily="50" charset="-128"/>
            </a:rPr>
            <a:t>基準年度より後に、敷地境界や排出源の変更がある場合は、その内容を記載してください。</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editAs="oneCell">
    <xdr:from>
      <xdr:col>30</xdr:col>
      <xdr:colOff>24048</xdr:colOff>
      <xdr:row>52</xdr:row>
      <xdr:rowOff>306533</xdr:rowOff>
    </xdr:from>
    <xdr:to>
      <xdr:col>40</xdr:col>
      <xdr:colOff>172104</xdr:colOff>
      <xdr:row>54</xdr:row>
      <xdr:rowOff>115018</xdr:rowOff>
    </xdr:to>
    <xdr:sp macro="" textlink="">
      <xdr:nvSpPr>
        <xdr:cNvPr id="45" name="AutoShape 3">
          <a:extLst>
            <a:ext uri="{FF2B5EF4-FFF2-40B4-BE49-F238E27FC236}">
              <a16:creationId xmlns:a16="http://schemas.microsoft.com/office/drawing/2014/main" id="{00000000-0008-0000-0200-00002D000000}"/>
            </a:ext>
          </a:extLst>
        </xdr:cNvPr>
        <xdr:cNvSpPr>
          <a:spLocks noChangeArrowheads="1"/>
        </xdr:cNvSpPr>
      </xdr:nvSpPr>
      <xdr:spPr bwMode="auto">
        <a:xfrm>
          <a:off x="5739048" y="8336108"/>
          <a:ext cx="3467519" cy="475235"/>
        </a:xfrm>
        <a:prstGeom prst="wedgeRectCallout">
          <a:avLst>
            <a:gd name="adj1" fmla="val -59961"/>
            <a:gd name="adj2" fmla="val -94503"/>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排出源の特定方法は、モニタリング報告ガイドライン第Ⅰ部 3.4.2 排出源の特定方法を参照してください。</a:t>
          </a:r>
        </a:p>
        <a:p>
          <a:pPr algn="l" rtl="0">
            <a:lnSpc>
              <a:spcPts val="1100"/>
            </a:lnSpc>
            <a:defRPr sz="1000"/>
          </a:pPr>
          <a:endParaRPr lang="ja-JP" altLang="en-US"/>
        </a:p>
      </xdr:txBody>
    </xdr:sp>
    <xdr:clientData/>
  </xdr:twoCellAnchor>
  <xdr:twoCellAnchor editAs="oneCell">
    <xdr:from>
      <xdr:col>1</xdr:col>
      <xdr:colOff>137160</xdr:colOff>
      <xdr:row>41</xdr:row>
      <xdr:rowOff>38100</xdr:rowOff>
    </xdr:from>
    <xdr:to>
      <xdr:col>15</xdr:col>
      <xdr:colOff>116016</xdr:colOff>
      <xdr:row>47</xdr:row>
      <xdr:rowOff>134302</xdr:rowOff>
    </xdr:to>
    <xdr:pic>
      <xdr:nvPicPr>
        <xdr:cNvPr id="2" name="図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7660" y="6096000"/>
          <a:ext cx="2683956" cy="998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182880</xdr:colOff>
      <xdr:row>42</xdr:row>
      <xdr:rowOff>129540</xdr:rowOff>
    </xdr:from>
    <xdr:to>
      <xdr:col>27</xdr:col>
      <xdr:colOff>140970</xdr:colOff>
      <xdr:row>45</xdr:row>
      <xdr:rowOff>84770</xdr:rowOff>
    </xdr:to>
    <xdr:sp macro="" textlink="">
      <xdr:nvSpPr>
        <xdr:cNvPr id="29" name="AutoShape 48">
          <a:extLst>
            <a:ext uri="{FF2B5EF4-FFF2-40B4-BE49-F238E27FC236}">
              <a16:creationId xmlns:a16="http://schemas.microsoft.com/office/drawing/2014/main" id="{00000000-0008-0000-0200-00001D000000}"/>
            </a:ext>
          </a:extLst>
        </xdr:cNvPr>
        <xdr:cNvSpPr>
          <a:spLocks noChangeArrowheads="1"/>
        </xdr:cNvSpPr>
      </xdr:nvSpPr>
      <xdr:spPr bwMode="auto">
        <a:xfrm flipH="1">
          <a:off x="3268980" y="6339840"/>
          <a:ext cx="2390775" cy="407668"/>
        </a:xfrm>
        <a:prstGeom prst="wedgeRectCallout">
          <a:avLst>
            <a:gd name="adj1" fmla="val 69022"/>
            <a:gd name="adj2" fmla="val 3139"/>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排出源</a:t>
          </a:r>
          <a:r>
            <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rPr>
            <a:t>No.</a:t>
          </a: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と排出源をリストにして記載してください。</a:t>
          </a:r>
        </a:p>
      </xdr:txBody>
    </xdr:sp>
    <xdr:clientData/>
  </xdr:twoCellAnchor>
  <xdr:twoCellAnchor editAs="oneCell">
    <xdr:from>
      <xdr:col>28</xdr:col>
      <xdr:colOff>28573</xdr:colOff>
      <xdr:row>61</xdr:row>
      <xdr:rowOff>35719</xdr:rowOff>
    </xdr:from>
    <xdr:to>
      <xdr:col>41</xdr:col>
      <xdr:colOff>47624</xdr:colOff>
      <xdr:row>64</xdr:row>
      <xdr:rowOff>102808</xdr:rowOff>
    </xdr:to>
    <xdr:sp macro="" textlink="">
      <xdr:nvSpPr>
        <xdr:cNvPr id="40" name="AutoShape 48">
          <a:extLst>
            <a:ext uri="{FF2B5EF4-FFF2-40B4-BE49-F238E27FC236}">
              <a16:creationId xmlns:a16="http://schemas.microsoft.com/office/drawing/2014/main" id="{636E315F-7BBF-4701-AC78-02C39BDFAAC2}"/>
            </a:ext>
          </a:extLst>
        </xdr:cNvPr>
        <xdr:cNvSpPr>
          <a:spLocks noChangeArrowheads="1"/>
        </xdr:cNvSpPr>
      </xdr:nvSpPr>
      <xdr:spPr bwMode="auto">
        <a:xfrm>
          <a:off x="5398292" y="10322719"/>
          <a:ext cx="4400551" cy="531433"/>
        </a:xfrm>
        <a:prstGeom prst="wedgeRectCallout">
          <a:avLst>
            <a:gd name="adj1" fmla="val -95391"/>
            <a:gd name="adj2" fmla="val -83744"/>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算定対象外への供給（外部供給）を行っている場合に、当該外部供給分を控除した場合は「控除する」、控除していない場合は「控除しない」を選択してください。</a:t>
          </a:r>
        </a:p>
        <a:p>
          <a:pPr algn="l" rtl="0">
            <a:lnSpc>
              <a:spcPts val="1200"/>
            </a:lnSpc>
            <a:defRPr sz="1000"/>
          </a:pPr>
          <a:r>
            <a:rPr lang="ja-JP" altLang="en-US" sz="1000" b="0" i="0" u="none" strike="noStrike" baseline="0">
              <a:solidFill>
                <a:srgbClr val="000000"/>
              </a:solidFill>
              <a:latin typeface="ＭＳ Ｐゴシック"/>
              <a:ea typeface="ＭＳ Ｐゴシック"/>
            </a:rPr>
            <a:t>外部供給を行っていない場合には、供給形態、控除対象は空欄としてください。</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138113</xdr:colOff>
          <xdr:row>0</xdr:row>
          <xdr:rowOff>138113</xdr:rowOff>
        </xdr:from>
        <xdr:to>
          <xdr:col>15</xdr:col>
          <xdr:colOff>114300</xdr:colOff>
          <xdr:row>2</xdr:row>
          <xdr:rowOff>9525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twoCellAnchor>
    <xdr:from>
      <xdr:col>15</xdr:col>
      <xdr:colOff>12326</xdr:colOff>
      <xdr:row>15</xdr:row>
      <xdr:rowOff>28575</xdr:rowOff>
    </xdr:from>
    <xdr:to>
      <xdr:col>27</xdr:col>
      <xdr:colOff>112619</xdr:colOff>
      <xdr:row>20</xdr:row>
      <xdr:rowOff>147918</xdr:rowOff>
    </xdr:to>
    <xdr:sp macro="" textlink="">
      <xdr:nvSpPr>
        <xdr:cNvPr id="3" name="Rectangle 1">
          <a:extLst>
            <a:ext uri="{FF2B5EF4-FFF2-40B4-BE49-F238E27FC236}">
              <a16:creationId xmlns:a16="http://schemas.microsoft.com/office/drawing/2014/main" id="{00000000-0008-0000-0300-000003000000}"/>
            </a:ext>
          </a:extLst>
        </xdr:cNvPr>
        <xdr:cNvSpPr>
          <a:spLocks noChangeArrowheads="1"/>
        </xdr:cNvSpPr>
      </xdr:nvSpPr>
      <xdr:spPr bwMode="auto">
        <a:xfrm>
          <a:off x="2584076" y="2867025"/>
          <a:ext cx="2462493" cy="881343"/>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100"/>
            </a:lnSpc>
            <a:defRPr sz="1000"/>
          </a:pPr>
          <a:r>
            <a:rPr lang="ja-JP" altLang="en-US" sz="1000" b="0" i="0" u="sng" strike="noStrike" baseline="0">
              <a:solidFill>
                <a:srgbClr val="000000"/>
              </a:solidFill>
              <a:latin typeface="ＭＳ Ｐゴシック" panose="020B0600070205080204" pitchFamily="50" charset="-128"/>
              <a:ea typeface="ＭＳ Ｐゴシック" panose="020B0600070205080204" pitchFamily="50" charset="-128"/>
            </a:rPr>
            <a:t>算定責任者：</a:t>
          </a:r>
          <a:endParaRPr lang="en-US" altLang="ja-JP" sz="1000" b="0" i="0" u="sng"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lnSpc>
              <a:spcPts val="1100"/>
            </a:lnSpc>
            <a:defRPr sz="1000"/>
          </a:pPr>
          <a:r>
            <a:rPr lang="ja-JP" altLang="en-US" sz="1000" b="0" i="0" u="sng" baseline="0">
              <a:effectLst/>
              <a:latin typeface="ＭＳ Ｐゴシック" panose="020B0600070205080204" pitchFamily="50" charset="-128"/>
              <a:ea typeface="ＭＳ Ｐゴシック" panose="020B0600070205080204" pitchFamily="50" charset="-128"/>
              <a:cs typeface="+mn-cs"/>
            </a:rPr>
            <a:t>○○不動産　総務部　部長</a:t>
          </a:r>
          <a:endParaRPr lang="en-US" altLang="ja-JP" sz="1000" b="0" i="0" u="sng" baseline="0">
            <a:effectLst/>
            <a:latin typeface="ＭＳ Ｐゴシック" panose="020B0600070205080204" pitchFamily="50" charset="-128"/>
            <a:ea typeface="ＭＳ Ｐゴシック" panose="020B0600070205080204" pitchFamily="50" charset="-128"/>
            <a:cs typeface="+mn-cs"/>
          </a:endParaRPr>
        </a:p>
        <a:p>
          <a:pPr algn="ctr" rtl="0">
            <a:lnSpc>
              <a:spcPts val="1100"/>
            </a:lnSpc>
            <a:defRPr sz="1000"/>
          </a:pPr>
          <a:r>
            <a:rPr lang="ja-JP" altLang="en-US" sz="1000" b="0" i="0" u="sng" strike="noStrike" baseline="0">
              <a:solidFill>
                <a:srgbClr val="000000"/>
              </a:solidFill>
              <a:latin typeface="ＭＳ Ｐゴシック" panose="020B0600070205080204" pitchFamily="50" charset="-128"/>
              <a:ea typeface="ＭＳ Ｐゴシック" panose="020B0600070205080204" pitchFamily="50" charset="-128"/>
            </a:rPr>
            <a:t>田中　太郎</a:t>
          </a:r>
        </a:p>
        <a:p>
          <a:pPr algn="ctr" rtl="0">
            <a:lnSpc>
              <a:spcPts val="1100"/>
            </a:lnSpc>
            <a:defRPr sz="1000"/>
          </a:pPr>
          <a:endPar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lnSpc>
              <a:spcPts val="11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算定報告書の承認</a:t>
          </a:r>
          <a:endParaRPr lang="ja-JP" altLang="en-US">
            <a:latin typeface="ＭＳ Ｐゴシック" panose="020B0600070205080204" pitchFamily="50" charset="-128"/>
            <a:ea typeface="ＭＳ Ｐゴシック" panose="020B0600070205080204" pitchFamily="50" charset="-128"/>
          </a:endParaRPr>
        </a:p>
      </xdr:txBody>
    </xdr:sp>
    <xdr:clientData/>
  </xdr:twoCellAnchor>
  <xdr:twoCellAnchor>
    <xdr:from>
      <xdr:col>24</xdr:col>
      <xdr:colOff>74519</xdr:colOff>
      <xdr:row>21</xdr:row>
      <xdr:rowOff>33618</xdr:rowOff>
    </xdr:from>
    <xdr:to>
      <xdr:col>25</xdr:col>
      <xdr:colOff>131669</xdr:colOff>
      <xdr:row>25</xdr:row>
      <xdr:rowOff>95811</xdr:rowOff>
    </xdr:to>
    <xdr:sp macro="" textlink="">
      <xdr:nvSpPr>
        <xdr:cNvPr id="4" name="AutoShape 5">
          <a:extLst>
            <a:ext uri="{FF2B5EF4-FFF2-40B4-BE49-F238E27FC236}">
              <a16:creationId xmlns:a16="http://schemas.microsoft.com/office/drawing/2014/main" id="{00000000-0008-0000-0300-000004000000}"/>
            </a:ext>
          </a:extLst>
        </xdr:cNvPr>
        <xdr:cNvSpPr>
          <a:spLocks noChangeArrowheads="1"/>
        </xdr:cNvSpPr>
      </xdr:nvSpPr>
      <xdr:spPr bwMode="auto">
        <a:xfrm>
          <a:off x="4265519" y="3786468"/>
          <a:ext cx="304800" cy="671793"/>
        </a:xfrm>
        <a:prstGeom prst="upArrow">
          <a:avLst>
            <a:gd name="adj1" fmla="val 50000"/>
            <a:gd name="adj2" fmla="val 57031"/>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64994</xdr:colOff>
      <xdr:row>21</xdr:row>
      <xdr:rowOff>52668</xdr:rowOff>
    </xdr:from>
    <xdr:to>
      <xdr:col>20</xdr:col>
      <xdr:colOff>26894</xdr:colOff>
      <xdr:row>25</xdr:row>
      <xdr:rowOff>114861</xdr:rowOff>
    </xdr:to>
    <xdr:sp macro="" textlink="">
      <xdr:nvSpPr>
        <xdr:cNvPr id="5" name="AutoShape 8">
          <a:extLst>
            <a:ext uri="{FF2B5EF4-FFF2-40B4-BE49-F238E27FC236}">
              <a16:creationId xmlns:a16="http://schemas.microsoft.com/office/drawing/2014/main" id="{00000000-0008-0000-0300-000005000000}"/>
            </a:ext>
          </a:extLst>
        </xdr:cNvPr>
        <xdr:cNvSpPr>
          <a:spLocks noChangeArrowheads="1"/>
        </xdr:cNvSpPr>
      </xdr:nvSpPr>
      <xdr:spPr bwMode="auto">
        <a:xfrm rot="10800000">
          <a:off x="3151094" y="3805518"/>
          <a:ext cx="304800" cy="671793"/>
        </a:xfrm>
        <a:prstGeom prst="upArrow">
          <a:avLst>
            <a:gd name="adj1" fmla="val 50000"/>
            <a:gd name="adj2" fmla="val 57031"/>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50426</xdr:colOff>
      <xdr:row>26</xdr:row>
      <xdr:rowOff>45944</xdr:rowOff>
    </xdr:from>
    <xdr:to>
      <xdr:col>27</xdr:col>
      <xdr:colOff>150719</xdr:colOff>
      <xdr:row>31</xdr:row>
      <xdr:rowOff>117662</xdr:rowOff>
    </xdr:to>
    <xdr:sp macro="" textlink="">
      <xdr:nvSpPr>
        <xdr:cNvPr id="6" name="Rectangle 2">
          <a:extLst>
            <a:ext uri="{FF2B5EF4-FFF2-40B4-BE49-F238E27FC236}">
              <a16:creationId xmlns:a16="http://schemas.microsoft.com/office/drawing/2014/main" id="{00000000-0008-0000-0300-000006000000}"/>
            </a:ext>
          </a:extLst>
        </xdr:cNvPr>
        <xdr:cNvSpPr>
          <a:spLocks noChangeArrowheads="1"/>
        </xdr:cNvSpPr>
      </xdr:nvSpPr>
      <xdr:spPr bwMode="auto">
        <a:xfrm>
          <a:off x="2622176" y="4560794"/>
          <a:ext cx="2462493" cy="833718"/>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lnSpc>
              <a:spcPts val="1200"/>
            </a:lnSpc>
            <a:defRPr sz="1000"/>
          </a:pPr>
          <a:r>
            <a:rPr lang="ja-JP" altLang="en-US" sz="1000" b="0" i="0" u="sng" strike="noStrike" baseline="0">
              <a:solidFill>
                <a:srgbClr val="000000"/>
              </a:solidFill>
              <a:latin typeface="ＭＳ Ｐゴシック" panose="020B0600070205080204" pitchFamily="50" charset="-128"/>
              <a:ea typeface="ＭＳ Ｐゴシック" panose="020B0600070205080204" pitchFamily="50" charset="-128"/>
            </a:rPr>
            <a:t>算定担当者：</a:t>
          </a:r>
          <a:endParaRPr lang="en-US" altLang="ja-JP" sz="1000" b="0" i="0" u="sng"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lnSpc>
              <a:spcPts val="1200"/>
            </a:lnSpc>
            <a:defRPr sz="1000"/>
          </a:pPr>
          <a:r>
            <a:rPr lang="ja-JP" altLang="ja-JP" sz="1000" b="0" i="0" u="sng" baseline="0">
              <a:effectLst/>
              <a:latin typeface="ＭＳ Ｐゴシック" panose="020B0600070205080204" pitchFamily="50" charset="-128"/>
              <a:ea typeface="ＭＳ Ｐゴシック" panose="020B0600070205080204" pitchFamily="50" charset="-128"/>
              <a:cs typeface="+mn-cs"/>
            </a:rPr>
            <a:t>○○不動産　</a:t>
          </a:r>
          <a:r>
            <a:rPr lang="ja-JP" altLang="en-US" sz="1000" b="0" i="0" u="sng" strike="noStrike" baseline="0">
              <a:solidFill>
                <a:srgbClr val="000000"/>
              </a:solidFill>
              <a:latin typeface="ＭＳ Ｐゴシック" panose="020B0600070205080204" pitchFamily="50" charset="-128"/>
              <a:ea typeface="ＭＳ Ｐゴシック" panose="020B0600070205080204" pitchFamily="50" charset="-128"/>
            </a:rPr>
            <a:t>総務部</a:t>
          </a:r>
          <a:endParaRPr lang="en-US" altLang="ja-JP" sz="1000" b="0" i="0" u="sng"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lnSpc>
              <a:spcPts val="1200"/>
            </a:lnSpc>
            <a:defRPr sz="1000"/>
          </a:pPr>
          <a:r>
            <a:rPr lang="ja-JP" altLang="en-US" sz="1000" b="0" i="0" u="sng" strike="noStrike" baseline="0">
              <a:solidFill>
                <a:srgbClr val="000000"/>
              </a:solidFill>
              <a:latin typeface="ＭＳ Ｐゴシック" panose="020B0600070205080204" pitchFamily="50" charset="-128"/>
              <a:ea typeface="ＭＳ Ｐゴシック" panose="020B0600070205080204" pitchFamily="50" charset="-128"/>
            </a:rPr>
            <a:t>佐藤　花子</a:t>
          </a:r>
        </a:p>
        <a:p>
          <a:pPr algn="ctr" rtl="0">
            <a:lnSpc>
              <a:spcPts val="1200"/>
            </a:lnSpc>
            <a:defRPr sz="1000"/>
          </a:pPr>
          <a:endPar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lnSpc>
              <a:spcPts val="11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算定報告書の作成</a:t>
          </a:r>
          <a:endParaRPr lang="ja-JP" altLang="en-US">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114300</xdr:colOff>
      <xdr:row>42</xdr:row>
      <xdr:rowOff>13446</xdr:rowOff>
    </xdr:from>
    <xdr:to>
      <xdr:col>21</xdr:col>
      <xdr:colOff>160244</xdr:colOff>
      <xdr:row>52</xdr:row>
      <xdr:rowOff>152399</xdr:rowOff>
    </xdr:to>
    <xdr:sp macro="" textlink="">
      <xdr:nvSpPr>
        <xdr:cNvPr id="7" name="Rectangle 3">
          <a:extLst>
            <a:ext uri="{FF2B5EF4-FFF2-40B4-BE49-F238E27FC236}">
              <a16:creationId xmlns:a16="http://schemas.microsoft.com/office/drawing/2014/main" id="{00000000-0008-0000-0300-000007000000}"/>
            </a:ext>
          </a:extLst>
        </xdr:cNvPr>
        <xdr:cNvSpPr>
          <a:spLocks noChangeArrowheads="1"/>
        </xdr:cNvSpPr>
      </xdr:nvSpPr>
      <xdr:spPr bwMode="auto">
        <a:xfrm>
          <a:off x="971550" y="6966696"/>
          <a:ext cx="2789144" cy="1662953"/>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ctr" upright="1"/>
        <a:lstStyle/>
        <a:p>
          <a:pPr algn="ctr" rtl="0">
            <a:lnSpc>
              <a:spcPts val="1200"/>
            </a:lnSpc>
            <a:defRPr sz="1000"/>
          </a:pPr>
          <a:r>
            <a:rPr lang="ja-JP" altLang="en-US" sz="1000" b="0" i="0" u="sng" strike="noStrike" baseline="0">
              <a:solidFill>
                <a:srgbClr val="000000"/>
              </a:solidFill>
              <a:latin typeface="ＭＳ Ｐゴシック" panose="020B0600070205080204" pitchFamily="50" charset="-128"/>
              <a:ea typeface="ＭＳ Ｐゴシック" panose="020B0600070205080204" pitchFamily="50" charset="-128"/>
            </a:rPr>
            <a:t>株式会社△△△東京第一支店ビル</a:t>
          </a:r>
          <a:endParaRPr lang="en-US" altLang="ja-JP" sz="1000" b="0" i="0" u="sng"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lnSpc>
              <a:spcPts val="1200"/>
            </a:lnSpc>
            <a:defRPr sz="1000"/>
          </a:pPr>
          <a:r>
            <a:rPr lang="ja-JP" altLang="en-US" sz="1000" b="0" i="0" u="sng" strike="noStrike" baseline="0">
              <a:solidFill>
                <a:srgbClr val="000000"/>
              </a:solidFill>
              <a:latin typeface="ＭＳ Ｐゴシック" panose="020B0600070205080204" pitchFamily="50" charset="-128"/>
              <a:ea typeface="ＭＳ Ｐゴシック" panose="020B0600070205080204" pitchFamily="50" charset="-128"/>
            </a:rPr>
            <a:t>管理会社：△△</a:t>
          </a:r>
          <a:endParaRPr lang="en-US" altLang="ja-JP" sz="1000" b="0" i="0" u="sng"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lnSpc>
              <a:spcPts val="1200"/>
            </a:lnSpc>
            <a:defRPr sz="1000"/>
          </a:pPr>
          <a:endPar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lnSpc>
              <a:spcPts val="12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系統電力：「電力使用量のお知らせ」のデータ</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lnSpc>
              <a:spcPts val="12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を毎月月報に記載</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lnSpc>
              <a:spcPts val="12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都市ガス：「都市ガス使用量のお知らせ」のデータを毎月月報に記載</a:t>
          </a:r>
        </a:p>
        <a:p>
          <a:pPr algn="ctr" rtl="0">
            <a:lnSpc>
              <a:spcPts val="11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A重油：納品書のデータを納品の都度日報に記載</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lnSpc>
              <a:spcPts val="11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灯油、ガソリン：領収書を保管</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13</xdr:col>
      <xdr:colOff>69476</xdr:colOff>
      <xdr:row>31</xdr:row>
      <xdr:rowOff>146237</xdr:rowOff>
    </xdr:from>
    <xdr:to>
      <xdr:col>15</xdr:col>
      <xdr:colOff>31376</xdr:colOff>
      <xdr:row>40</xdr:row>
      <xdr:rowOff>107017</xdr:rowOff>
    </xdr:to>
    <xdr:sp macro="" textlink="">
      <xdr:nvSpPr>
        <xdr:cNvPr id="8" name="AutoShape 7">
          <a:extLst>
            <a:ext uri="{FF2B5EF4-FFF2-40B4-BE49-F238E27FC236}">
              <a16:creationId xmlns:a16="http://schemas.microsoft.com/office/drawing/2014/main" id="{00000000-0008-0000-0300-000008000000}"/>
            </a:ext>
          </a:extLst>
        </xdr:cNvPr>
        <xdr:cNvSpPr>
          <a:spLocks noChangeArrowheads="1"/>
        </xdr:cNvSpPr>
      </xdr:nvSpPr>
      <xdr:spPr bwMode="auto">
        <a:xfrm rot="-9134640">
          <a:off x="2298326" y="5423087"/>
          <a:ext cx="304800" cy="1332380"/>
        </a:xfrm>
        <a:prstGeom prst="upArrow">
          <a:avLst>
            <a:gd name="adj1" fmla="val 50000"/>
            <a:gd name="adj2" fmla="val 56979"/>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27</xdr:col>
      <xdr:colOff>179295</xdr:colOff>
      <xdr:row>35</xdr:row>
      <xdr:rowOff>101974</xdr:rowOff>
    </xdr:from>
    <xdr:to>
      <xdr:col>31</xdr:col>
      <xdr:colOff>255495</xdr:colOff>
      <xdr:row>39</xdr:row>
      <xdr:rowOff>19611</xdr:rowOff>
    </xdr:to>
    <xdr:sp macro="" textlink="">
      <xdr:nvSpPr>
        <xdr:cNvPr id="9" name="Rectangle 11">
          <a:extLst>
            <a:ext uri="{FF2B5EF4-FFF2-40B4-BE49-F238E27FC236}">
              <a16:creationId xmlns:a16="http://schemas.microsoft.com/office/drawing/2014/main" id="{00000000-0008-0000-0300-000009000000}"/>
            </a:ext>
          </a:extLst>
        </xdr:cNvPr>
        <xdr:cNvSpPr>
          <a:spLocks noChangeArrowheads="1"/>
        </xdr:cNvSpPr>
      </xdr:nvSpPr>
      <xdr:spPr bwMode="auto">
        <a:xfrm>
          <a:off x="5113245" y="5988424"/>
          <a:ext cx="1066800" cy="527237"/>
        </a:xfrm>
        <a:prstGeom prst="rect">
          <a:avLst/>
        </a:prstGeom>
        <a:noFill/>
        <a:ln w="9525" algn="ctr">
          <a:noFill/>
          <a:miter lim="800000"/>
          <a:headEnd/>
          <a:tailEnd/>
        </a:ln>
        <a:effectLst/>
      </xdr:spPr>
      <xdr:txBody>
        <a:bodyPr vertOverflow="clip" wrap="square" lIns="27432" tIns="18288" rIns="0" bIns="18288" anchor="ctr" upright="1"/>
        <a:lstStyle/>
        <a:p>
          <a:pPr algn="ctr" rtl="0">
            <a:lnSpc>
              <a:spcPts val="1000"/>
            </a:lnSpc>
            <a:defRPr sz="1000"/>
          </a:pPr>
          <a:r>
            <a:rPr lang="ja-JP" altLang="en-US" sz="1000" b="0" i="0" u="none" strike="noStrike" baseline="0">
              <a:solidFill>
                <a:srgbClr val="000000"/>
              </a:solidFill>
              <a:latin typeface="ＭＳ Ｐゴシック"/>
              <a:ea typeface="ＭＳ Ｐゴシック"/>
            </a:rPr>
            <a:t>データの提出</a:t>
          </a:r>
          <a:endParaRPr lang="en-US" altLang="ja-JP" sz="1000" b="0" i="0" u="none" strike="noStrike" baseline="0">
            <a:solidFill>
              <a:srgbClr val="000000"/>
            </a:solidFill>
            <a:latin typeface="ＭＳ Ｐゴシック"/>
            <a:ea typeface="ＭＳ Ｐゴシック"/>
          </a:endParaRPr>
        </a:p>
        <a:p>
          <a:pPr algn="ctr" rtl="0">
            <a:lnSpc>
              <a:spcPts val="1000"/>
            </a:lnSpc>
            <a:defRPr sz="1000"/>
          </a:pPr>
          <a:r>
            <a:rPr lang="ja-JP" altLang="en-US" sz="1000" b="0" i="0" u="none" strike="noStrike" baseline="0">
              <a:solidFill>
                <a:srgbClr val="000000"/>
              </a:solidFill>
              <a:latin typeface="ＭＳ Ｐゴシック"/>
              <a:ea typeface="ＭＳ Ｐゴシック"/>
            </a:rPr>
            <a:t>（年</a:t>
          </a:r>
          <a:r>
            <a:rPr lang="en-US" altLang="ja-JP" sz="1000" b="0" i="0" u="none" strike="noStrike" baseline="0">
              <a:solidFill>
                <a:srgbClr val="000000"/>
              </a:solidFill>
              <a:latin typeface="ＭＳ Ｐゴシック"/>
              <a:ea typeface="ＭＳ Ｐゴシック"/>
            </a:rPr>
            <a:t>1</a:t>
          </a:r>
          <a:r>
            <a:rPr lang="ja-JP" altLang="en-US" sz="1000" b="0" i="0" u="none" strike="noStrike" baseline="0">
              <a:solidFill>
                <a:srgbClr val="000000"/>
              </a:solidFill>
              <a:latin typeface="ＭＳ Ｐゴシック"/>
              <a:ea typeface="ＭＳ Ｐゴシック"/>
            </a:rPr>
            <a:t>回）</a:t>
          </a:r>
          <a:endParaRPr lang="ja-JP" altLang="en-US"/>
        </a:p>
      </xdr:txBody>
    </xdr:sp>
    <xdr:clientData/>
  </xdr:twoCellAnchor>
  <xdr:twoCellAnchor>
    <xdr:from>
      <xdr:col>23</xdr:col>
      <xdr:colOff>55469</xdr:colOff>
      <xdr:row>42</xdr:row>
      <xdr:rowOff>22972</xdr:rowOff>
    </xdr:from>
    <xdr:to>
      <xdr:col>33</xdr:col>
      <xdr:colOff>112619</xdr:colOff>
      <xdr:row>52</xdr:row>
      <xdr:rowOff>142875</xdr:rowOff>
    </xdr:to>
    <xdr:sp macro="" textlink="">
      <xdr:nvSpPr>
        <xdr:cNvPr id="10" name="Rectangle 11">
          <a:extLst>
            <a:ext uri="{FF2B5EF4-FFF2-40B4-BE49-F238E27FC236}">
              <a16:creationId xmlns:a16="http://schemas.microsoft.com/office/drawing/2014/main" id="{00000000-0008-0000-0300-00000A000000}"/>
            </a:ext>
          </a:extLst>
        </xdr:cNvPr>
        <xdr:cNvSpPr>
          <a:spLocks noChangeArrowheads="1"/>
        </xdr:cNvSpPr>
      </xdr:nvSpPr>
      <xdr:spPr bwMode="auto">
        <a:xfrm>
          <a:off x="3998819" y="6976222"/>
          <a:ext cx="2628900" cy="1643903"/>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marL="0" marR="0" indent="0" algn="ctr" defTabSz="914400" rtl="0" eaLnBrk="1" fontAlgn="auto" latinLnBrk="0" hangingPunct="1">
            <a:lnSpc>
              <a:spcPts val="1000"/>
            </a:lnSpc>
            <a:spcBef>
              <a:spcPts val="0"/>
            </a:spcBef>
            <a:spcAft>
              <a:spcPts val="0"/>
            </a:spcAft>
            <a:buClrTx/>
            <a:buSzTx/>
            <a:buFontTx/>
            <a:buNone/>
            <a:tabLst/>
            <a:defRPr sz="1000"/>
          </a:pPr>
          <a:r>
            <a:rPr lang="ja-JP" altLang="en-US" u="sng">
              <a:latin typeface="ＭＳ Ｐゴシック" panose="020B0600070205080204" pitchFamily="50" charset="-128"/>
              <a:ea typeface="ＭＳ Ｐゴシック" panose="020B0600070205080204" pitchFamily="50" charset="-128"/>
            </a:rPr>
            <a:t>株式会社△△△東京第一支店ビル</a:t>
          </a:r>
          <a:endParaRPr lang="en-US" altLang="ja-JP" u="sng">
            <a:latin typeface="ＭＳ Ｐゴシック" panose="020B0600070205080204" pitchFamily="50" charset="-128"/>
            <a:ea typeface="ＭＳ Ｐゴシック" panose="020B0600070205080204" pitchFamily="50" charset="-128"/>
          </a:endParaRPr>
        </a:p>
        <a:p>
          <a:pPr marL="0" marR="0" indent="0" algn="ctr" defTabSz="914400" rtl="0" eaLnBrk="1" fontAlgn="auto" latinLnBrk="0" hangingPunct="1">
            <a:lnSpc>
              <a:spcPts val="1000"/>
            </a:lnSpc>
            <a:spcBef>
              <a:spcPts val="0"/>
            </a:spcBef>
            <a:spcAft>
              <a:spcPts val="0"/>
            </a:spcAft>
            <a:buClrTx/>
            <a:buSzTx/>
            <a:buFontTx/>
            <a:buNone/>
            <a:tabLst/>
            <a:defRPr sz="1000"/>
          </a:pPr>
          <a:r>
            <a:rPr lang="ja-JP" altLang="en-US" u="sng">
              <a:latin typeface="ＭＳ Ｐゴシック" panose="020B0600070205080204" pitchFamily="50" charset="-128"/>
              <a:ea typeface="ＭＳ Ｐゴシック" panose="020B0600070205080204" pitchFamily="50" charset="-128"/>
            </a:rPr>
            <a:t>管理会社：●●</a:t>
          </a:r>
          <a:endParaRPr lang="en-US" altLang="ja-JP" u="sng">
            <a:latin typeface="ＭＳ Ｐゴシック" panose="020B0600070205080204" pitchFamily="50" charset="-128"/>
            <a:ea typeface="ＭＳ Ｐゴシック" panose="020B0600070205080204" pitchFamily="50" charset="-128"/>
          </a:endParaRPr>
        </a:p>
        <a:p>
          <a:pPr algn="ctr" rtl="0">
            <a:lnSpc>
              <a:spcPts val="1000"/>
            </a:lnSpc>
            <a:defRPr sz="1000"/>
          </a:pPr>
          <a:endParaRPr lang="en-US" altLang="ja-JP">
            <a:latin typeface="ＭＳ Ｐゴシック" panose="020B0600070205080204" pitchFamily="50" charset="-128"/>
            <a:ea typeface="ＭＳ Ｐゴシック" panose="020B0600070205080204" pitchFamily="50" charset="-128"/>
          </a:endParaRPr>
        </a:p>
        <a:p>
          <a:pPr algn="ctr" rtl="0">
            <a:lnSpc>
              <a:spcPts val="1000"/>
            </a:lnSpc>
            <a:defRPr sz="1000"/>
          </a:pPr>
          <a:r>
            <a:rPr lang="ja-JP" altLang="en-US">
              <a:latin typeface="ＭＳ Ｐゴシック" panose="020B0600070205080204" pitchFamily="50" charset="-128"/>
              <a:ea typeface="ＭＳ Ｐゴシック" panose="020B0600070205080204" pitchFamily="50" charset="-128"/>
            </a:rPr>
            <a:t>単位発熱量</a:t>
          </a:r>
          <a:endParaRPr lang="en-US" altLang="ja-JP">
            <a:latin typeface="ＭＳ Ｐゴシック" panose="020B0600070205080204" pitchFamily="50" charset="-128"/>
            <a:ea typeface="ＭＳ Ｐゴシック" panose="020B0600070205080204" pitchFamily="50" charset="-128"/>
          </a:endParaRPr>
        </a:p>
        <a:p>
          <a:pPr algn="ctr" rtl="0">
            <a:lnSpc>
              <a:spcPts val="1000"/>
            </a:lnSpc>
            <a:defRPr sz="1000"/>
          </a:pPr>
          <a:r>
            <a:rPr lang="ja-JP" altLang="en-US">
              <a:latin typeface="ＭＳ Ｐゴシック" panose="020B0600070205080204" pitchFamily="50" charset="-128"/>
              <a:ea typeface="ＭＳ Ｐゴシック" panose="020B0600070205080204" pitchFamily="50" charset="-128"/>
            </a:rPr>
            <a:t>　都市ガス：ガス会社提供書類</a:t>
          </a:r>
          <a:endParaRPr lang="en-US" altLang="ja-JP">
            <a:latin typeface="ＭＳ Ｐゴシック" panose="020B0600070205080204" pitchFamily="50" charset="-128"/>
            <a:ea typeface="ＭＳ Ｐゴシック" panose="020B0600070205080204" pitchFamily="50" charset="-128"/>
          </a:endParaRPr>
        </a:p>
        <a:p>
          <a:pPr algn="ctr" rtl="0">
            <a:lnSpc>
              <a:spcPts val="1000"/>
            </a:lnSpc>
            <a:defRPr sz="1000"/>
          </a:pPr>
          <a:r>
            <a:rPr lang="ja-JP" altLang="en-US">
              <a:latin typeface="ＭＳ Ｐゴシック" panose="020B0600070205080204" pitchFamily="50" charset="-128"/>
              <a:ea typeface="ＭＳ Ｐゴシック" panose="020B0600070205080204" pitchFamily="50" charset="-128"/>
            </a:rPr>
            <a:t>　Ａ重油・灯油・ガソリン：デフォルト値</a:t>
          </a:r>
          <a:endParaRPr lang="en-US" altLang="ja-JP">
            <a:latin typeface="ＭＳ Ｐゴシック" panose="020B0600070205080204" pitchFamily="50" charset="-128"/>
            <a:ea typeface="ＭＳ Ｐゴシック" panose="020B0600070205080204" pitchFamily="50" charset="-128"/>
          </a:endParaRPr>
        </a:p>
        <a:p>
          <a:pPr algn="ctr" rtl="0">
            <a:lnSpc>
              <a:spcPts val="1000"/>
            </a:lnSpc>
            <a:defRPr sz="1000"/>
          </a:pPr>
          <a:endParaRPr lang="en-US" altLang="ja-JP">
            <a:latin typeface="ＭＳ Ｐゴシック" panose="020B0600070205080204" pitchFamily="50" charset="-128"/>
            <a:ea typeface="ＭＳ Ｐゴシック" panose="020B0600070205080204" pitchFamily="50" charset="-128"/>
          </a:endParaRPr>
        </a:p>
        <a:p>
          <a:pPr algn="ctr" rtl="0">
            <a:lnSpc>
              <a:spcPts val="1000"/>
            </a:lnSpc>
            <a:defRPr sz="1000"/>
          </a:pPr>
          <a:r>
            <a:rPr lang="ja-JP" altLang="en-US">
              <a:latin typeface="ＭＳ Ｐゴシック" panose="020B0600070205080204" pitchFamily="50" charset="-128"/>
              <a:ea typeface="ＭＳ Ｐゴシック" panose="020B0600070205080204" pitchFamily="50" charset="-128"/>
            </a:rPr>
            <a:t>排出係数</a:t>
          </a:r>
          <a:endParaRPr lang="en-US" altLang="ja-JP">
            <a:latin typeface="ＭＳ Ｐゴシック" panose="020B0600070205080204" pitchFamily="50" charset="-128"/>
            <a:ea typeface="ＭＳ Ｐゴシック" panose="020B0600070205080204" pitchFamily="50" charset="-128"/>
          </a:endParaRPr>
        </a:p>
        <a:p>
          <a:pPr algn="ctr" rtl="0">
            <a:lnSpc>
              <a:spcPts val="1000"/>
            </a:lnSpc>
            <a:defRPr sz="1000"/>
          </a:pPr>
          <a:r>
            <a:rPr lang="ja-JP" altLang="en-US">
              <a:latin typeface="ＭＳ Ｐゴシック" panose="020B0600070205080204" pitchFamily="50" charset="-128"/>
              <a:ea typeface="ＭＳ Ｐゴシック" panose="020B0600070205080204" pitchFamily="50" charset="-128"/>
            </a:rPr>
            <a:t>　都市ガス・系統電力・Ａ重油・灯油・ガソリン：デフォルト値</a:t>
          </a:r>
          <a:endParaRPr lang="en-US" altLang="ja-JP">
            <a:latin typeface="ＭＳ Ｐゴシック" panose="020B0600070205080204" pitchFamily="50" charset="-128"/>
            <a:ea typeface="ＭＳ Ｐゴシック" panose="020B0600070205080204" pitchFamily="50" charset="-128"/>
          </a:endParaRPr>
        </a:p>
      </xdr:txBody>
    </xdr:sp>
    <xdr:clientData/>
  </xdr:twoCellAnchor>
  <xdr:twoCellAnchor>
    <xdr:from>
      <xdr:col>26</xdr:col>
      <xdr:colOff>245969</xdr:colOff>
      <xdr:row>31</xdr:row>
      <xdr:rowOff>108137</xdr:rowOff>
    </xdr:from>
    <xdr:to>
      <xdr:col>28</xdr:col>
      <xdr:colOff>45944</xdr:colOff>
      <xdr:row>40</xdr:row>
      <xdr:rowOff>87967</xdr:rowOff>
    </xdr:to>
    <xdr:sp macro="" textlink="">
      <xdr:nvSpPr>
        <xdr:cNvPr id="11" name="AutoShape 6">
          <a:extLst>
            <a:ext uri="{FF2B5EF4-FFF2-40B4-BE49-F238E27FC236}">
              <a16:creationId xmlns:a16="http://schemas.microsoft.com/office/drawing/2014/main" id="{00000000-0008-0000-0300-00000B000000}"/>
            </a:ext>
          </a:extLst>
        </xdr:cNvPr>
        <xdr:cNvSpPr>
          <a:spLocks noChangeArrowheads="1"/>
        </xdr:cNvSpPr>
      </xdr:nvSpPr>
      <xdr:spPr bwMode="auto">
        <a:xfrm rot="-1509530">
          <a:off x="4932269" y="5384987"/>
          <a:ext cx="295275" cy="1351430"/>
        </a:xfrm>
        <a:prstGeom prst="upArrow">
          <a:avLst>
            <a:gd name="adj1" fmla="val 50000"/>
            <a:gd name="adj2" fmla="val 58042"/>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126626</xdr:colOff>
      <xdr:row>31</xdr:row>
      <xdr:rowOff>98612</xdr:rowOff>
    </xdr:from>
    <xdr:to>
      <xdr:col>17</xdr:col>
      <xdr:colOff>122144</xdr:colOff>
      <xdr:row>40</xdr:row>
      <xdr:rowOff>30817</xdr:rowOff>
    </xdr:to>
    <xdr:sp macro="" textlink="">
      <xdr:nvSpPr>
        <xdr:cNvPr id="12" name="AutoShape 5">
          <a:extLst>
            <a:ext uri="{FF2B5EF4-FFF2-40B4-BE49-F238E27FC236}">
              <a16:creationId xmlns:a16="http://schemas.microsoft.com/office/drawing/2014/main" id="{00000000-0008-0000-0300-00000C000000}"/>
            </a:ext>
          </a:extLst>
        </xdr:cNvPr>
        <xdr:cNvSpPr>
          <a:spLocks noChangeArrowheads="1"/>
        </xdr:cNvSpPr>
      </xdr:nvSpPr>
      <xdr:spPr bwMode="auto">
        <a:xfrm rot="1529479">
          <a:off x="2698376" y="5375462"/>
          <a:ext cx="338418" cy="1303805"/>
        </a:xfrm>
        <a:prstGeom prst="upArrow">
          <a:avLst>
            <a:gd name="adj1" fmla="val 50000"/>
            <a:gd name="adj2" fmla="val 56853"/>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25</xdr:col>
      <xdr:colOff>122144</xdr:colOff>
      <xdr:row>32</xdr:row>
      <xdr:rowOff>12887</xdr:rowOff>
    </xdr:from>
    <xdr:to>
      <xdr:col>26</xdr:col>
      <xdr:colOff>179294</xdr:colOff>
      <xdr:row>40</xdr:row>
      <xdr:rowOff>68917</xdr:rowOff>
    </xdr:to>
    <xdr:sp macro="" textlink="">
      <xdr:nvSpPr>
        <xdr:cNvPr id="13" name="AutoShape 7">
          <a:extLst>
            <a:ext uri="{FF2B5EF4-FFF2-40B4-BE49-F238E27FC236}">
              <a16:creationId xmlns:a16="http://schemas.microsoft.com/office/drawing/2014/main" id="{00000000-0008-0000-0300-00000D000000}"/>
            </a:ext>
          </a:extLst>
        </xdr:cNvPr>
        <xdr:cNvSpPr>
          <a:spLocks noChangeArrowheads="1"/>
        </xdr:cNvSpPr>
      </xdr:nvSpPr>
      <xdr:spPr bwMode="auto">
        <a:xfrm rot="9187137">
          <a:off x="4560794" y="5442137"/>
          <a:ext cx="304800" cy="1275230"/>
        </a:xfrm>
        <a:prstGeom prst="upArrow">
          <a:avLst>
            <a:gd name="adj1" fmla="val 50000"/>
            <a:gd name="adj2" fmla="val 5724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23</xdr:col>
      <xdr:colOff>45943</xdr:colOff>
      <xdr:row>33</xdr:row>
      <xdr:rowOff>81243</xdr:rowOff>
    </xdr:from>
    <xdr:to>
      <xdr:col>25</xdr:col>
      <xdr:colOff>131668</xdr:colOff>
      <xdr:row>36</xdr:row>
      <xdr:rowOff>25774</xdr:rowOff>
    </xdr:to>
    <xdr:sp macro="" textlink="">
      <xdr:nvSpPr>
        <xdr:cNvPr id="14" name="Rectangle 12">
          <a:extLst>
            <a:ext uri="{FF2B5EF4-FFF2-40B4-BE49-F238E27FC236}">
              <a16:creationId xmlns:a16="http://schemas.microsoft.com/office/drawing/2014/main" id="{00000000-0008-0000-0300-00000E000000}"/>
            </a:ext>
          </a:extLst>
        </xdr:cNvPr>
        <xdr:cNvSpPr>
          <a:spLocks noChangeArrowheads="1"/>
        </xdr:cNvSpPr>
      </xdr:nvSpPr>
      <xdr:spPr bwMode="auto">
        <a:xfrm>
          <a:off x="3989293" y="5662893"/>
          <a:ext cx="581025" cy="401731"/>
        </a:xfrm>
        <a:prstGeom prst="rect">
          <a:avLst/>
        </a:prstGeom>
        <a:noFill/>
        <a:ln w="9525" algn="ctr">
          <a:noFill/>
          <a:miter lim="800000"/>
          <a:headEnd/>
          <a:tailEnd/>
        </a:ln>
        <a:effectLst/>
      </xdr:spPr>
      <xdr:txBody>
        <a:bodyPr vertOverflow="clip" wrap="square" lIns="27432" tIns="18288" rIns="0" bIns="18288" anchor="ctr" upright="1"/>
        <a:lstStyle/>
        <a:p>
          <a:pPr algn="ctr" rtl="0">
            <a:lnSpc>
              <a:spcPts val="1200"/>
            </a:lnSpc>
            <a:defRPr sz="1000"/>
          </a:pPr>
          <a:r>
            <a:rPr lang="ja-JP" altLang="en-US" sz="1000" b="0" i="0" u="none" strike="noStrike" baseline="0">
              <a:solidFill>
                <a:srgbClr val="000000"/>
              </a:solidFill>
              <a:latin typeface="ＭＳ Ｐゴシック"/>
              <a:ea typeface="ＭＳ Ｐゴシック"/>
            </a:rPr>
            <a:t>点検</a:t>
          </a:r>
          <a:endParaRPr lang="en-US" altLang="ja-JP" sz="1000" b="0" i="0" u="none" strike="noStrike" baseline="0">
            <a:solidFill>
              <a:srgbClr val="000000"/>
            </a:solidFill>
            <a:latin typeface="ＭＳ Ｐゴシック"/>
            <a:ea typeface="ＭＳ Ｐゴシック"/>
          </a:endParaRPr>
        </a:p>
        <a:p>
          <a:pPr algn="ctr" rtl="0">
            <a:lnSpc>
              <a:spcPts val="1100"/>
            </a:lnSpc>
            <a:defRPr sz="1000"/>
          </a:pPr>
          <a:r>
            <a:rPr lang="ja-JP" altLang="en-US" sz="1000" b="0" i="0" u="none" strike="noStrike" baseline="0">
              <a:solidFill>
                <a:srgbClr val="000000"/>
              </a:solidFill>
              <a:latin typeface="ＭＳ Ｐゴシック"/>
              <a:ea typeface="ＭＳ Ｐゴシック"/>
            </a:rPr>
            <a:t>（年</a:t>
          </a:r>
          <a:r>
            <a:rPr lang="en-US" altLang="ja-JP" sz="1000" b="0" i="0" u="none" strike="noStrike" baseline="0">
              <a:solidFill>
                <a:srgbClr val="000000"/>
              </a:solidFill>
              <a:latin typeface="ＭＳ Ｐゴシック"/>
              <a:ea typeface="ＭＳ Ｐゴシック"/>
            </a:rPr>
            <a:t>1</a:t>
          </a:r>
          <a:r>
            <a:rPr lang="ja-JP" altLang="en-US" sz="1000" b="0" i="0" u="none" strike="noStrike" baseline="0">
              <a:solidFill>
                <a:srgbClr val="000000"/>
              </a:solidFill>
              <a:latin typeface="ＭＳ Ｐゴシック"/>
              <a:ea typeface="ＭＳ Ｐゴシック"/>
            </a:rPr>
            <a:t>回）</a:t>
          </a:r>
          <a:endParaRPr lang="ja-JP" altLang="en-US"/>
        </a:p>
      </xdr:txBody>
    </xdr:sp>
    <xdr:clientData/>
  </xdr:twoCellAnchor>
  <xdr:twoCellAnchor>
    <xdr:from>
      <xdr:col>8</xdr:col>
      <xdr:colOff>47625</xdr:colOff>
      <xdr:row>40</xdr:row>
      <xdr:rowOff>116542</xdr:rowOff>
    </xdr:from>
    <xdr:to>
      <xdr:col>19</xdr:col>
      <xdr:colOff>7844</xdr:colOff>
      <xdr:row>41</xdr:row>
      <xdr:rowOff>135592</xdr:rowOff>
    </xdr:to>
    <xdr:sp macro="" textlink="">
      <xdr:nvSpPr>
        <xdr:cNvPr id="15" name="テキスト ボックス 14">
          <a:extLst>
            <a:ext uri="{FF2B5EF4-FFF2-40B4-BE49-F238E27FC236}">
              <a16:creationId xmlns:a16="http://schemas.microsoft.com/office/drawing/2014/main" id="{00000000-0008-0000-0300-00000F000000}"/>
            </a:ext>
          </a:extLst>
        </xdr:cNvPr>
        <xdr:cNvSpPr txBox="1"/>
      </xdr:nvSpPr>
      <xdr:spPr>
        <a:xfrm>
          <a:off x="1419225" y="6764992"/>
          <a:ext cx="1846169"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ゴシック" panose="020B0600070205080204" pitchFamily="50" charset="-128"/>
              <a:ea typeface="ＭＳ Ｐゴシック" panose="020B0600070205080204" pitchFamily="50" charset="-128"/>
            </a:rPr>
            <a:t>活動量の集計</a:t>
          </a:r>
        </a:p>
      </xdr:txBody>
    </xdr:sp>
    <xdr:clientData/>
  </xdr:twoCellAnchor>
  <xdr:twoCellAnchor>
    <xdr:from>
      <xdr:col>24</xdr:col>
      <xdr:colOff>141194</xdr:colOff>
      <xdr:row>40</xdr:row>
      <xdr:rowOff>135592</xdr:rowOff>
    </xdr:from>
    <xdr:to>
      <xdr:col>32</xdr:col>
      <xdr:colOff>103094</xdr:colOff>
      <xdr:row>42</xdr:row>
      <xdr:rowOff>13448</xdr:rowOff>
    </xdr:to>
    <xdr:sp macro="" textlink="">
      <xdr:nvSpPr>
        <xdr:cNvPr id="16" name="テキスト ボックス 15">
          <a:extLst>
            <a:ext uri="{FF2B5EF4-FFF2-40B4-BE49-F238E27FC236}">
              <a16:creationId xmlns:a16="http://schemas.microsoft.com/office/drawing/2014/main" id="{00000000-0008-0000-0300-000010000000}"/>
            </a:ext>
          </a:extLst>
        </xdr:cNvPr>
        <xdr:cNvSpPr txBox="1"/>
      </xdr:nvSpPr>
      <xdr:spPr>
        <a:xfrm>
          <a:off x="4332194" y="6784042"/>
          <a:ext cx="1990725" cy="182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ゴシック" panose="020B0600070205080204" pitchFamily="50" charset="-128"/>
              <a:ea typeface="ＭＳ Ｐゴシック" panose="020B0600070205080204" pitchFamily="50" charset="-128"/>
            </a:rPr>
            <a:t>単位発熱量・排出係数の収集</a:t>
          </a:r>
        </a:p>
      </xdr:txBody>
    </xdr:sp>
    <xdr:clientData/>
  </xdr:twoCellAnchor>
  <xdr:twoCellAnchor>
    <xdr:from>
      <xdr:col>16</xdr:col>
      <xdr:colOff>12326</xdr:colOff>
      <xdr:row>36</xdr:row>
      <xdr:rowOff>63874</xdr:rowOff>
    </xdr:from>
    <xdr:to>
      <xdr:col>22</xdr:col>
      <xdr:colOff>84044</xdr:colOff>
      <xdr:row>39</xdr:row>
      <xdr:rowOff>133911</xdr:rowOff>
    </xdr:to>
    <xdr:sp macro="" textlink="">
      <xdr:nvSpPr>
        <xdr:cNvPr id="17" name="Rectangle 11">
          <a:extLst>
            <a:ext uri="{FF2B5EF4-FFF2-40B4-BE49-F238E27FC236}">
              <a16:creationId xmlns:a16="http://schemas.microsoft.com/office/drawing/2014/main" id="{00000000-0008-0000-0300-000011000000}"/>
            </a:ext>
          </a:extLst>
        </xdr:cNvPr>
        <xdr:cNvSpPr>
          <a:spLocks noChangeArrowheads="1"/>
        </xdr:cNvSpPr>
      </xdr:nvSpPr>
      <xdr:spPr bwMode="auto">
        <a:xfrm>
          <a:off x="2755526" y="6102724"/>
          <a:ext cx="1100418" cy="527237"/>
        </a:xfrm>
        <a:prstGeom prst="rect">
          <a:avLst/>
        </a:prstGeom>
        <a:noFill/>
        <a:ln w="9525" algn="ctr">
          <a:noFill/>
          <a:miter lim="800000"/>
          <a:headEnd/>
          <a:tailEnd/>
        </a:ln>
        <a:effectLst/>
      </xdr:spPr>
      <xdr:txBody>
        <a:bodyPr vertOverflow="clip" wrap="square" lIns="27432" tIns="18288" rIns="0" bIns="18288" anchor="ctr" upright="1"/>
        <a:lstStyle/>
        <a:p>
          <a:pPr algn="ctr" rtl="0">
            <a:lnSpc>
              <a:spcPts val="1000"/>
            </a:lnSpc>
            <a:defRPr sz="1000"/>
          </a:pPr>
          <a:r>
            <a:rPr lang="ja-JP" altLang="en-US" sz="1000" b="0" i="0" u="none" strike="noStrike" baseline="0">
              <a:solidFill>
                <a:srgbClr val="000000"/>
              </a:solidFill>
              <a:latin typeface="ＭＳ Ｐゴシック"/>
              <a:ea typeface="ＭＳ Ｐゴシック"/>
            </a:rPr>
            <a:t>集計表の提出</a:t>
          </a:r>
          <a:endParaRPr lang="en-US" altLang="ja-JP" sz="1000" b="0" i="0" u="none" strike="noStrike" baseline="0">
            <a:solidFill>
              <a:srgbClr val="000000"/>
            </a:solidFill>
            <a:latin typeface="ＭＳ Ｐゴシック"/>
            <a:ea typeface="ＭＳ Ｐゴシック"/>
          </a:endParaRPr>
        </a:p>
        <a:p>
          <a:pPr algn="ctr" rtl="0">
            <a:lnSpc>
              <a:spcPts val="1000"/>
            </a:lnSpc>
            <a:defRPr sz="1000"/>
          </a:pPr>
          <a:r>
            <a:rPr lang="ja-JP" altLang="en-US" sz="1000" b="0" i="0" u="none" strike="noStrike" baseline="0">
              <a:solidFill>
                <a:srgbClr val="000000"/>
              </a:solidFill>
              <a:latin typeface="ＭＳ Ｐゴシック"/>
              <a:ea typeface="ＭＳ Ｐゴシック"/>
            </a:rPr>
            <a:t>（月</a:t>
          </a:r>
          <a:r>
            <a:rPr lang="en-US" altLang="ja-JP" sz="1000" b="0" i="0" u="none" strike="noStrike" baseline="0">
              <a:solidFill>
                <a:srgbClr val="000000"/>
              </a:solidFill>
              <a:latin typeface="ＭＳ Ｐゴシック"/>
              <a:ea typeface="ＭＳ Ｐゴシック"/>
            </a:rPr>
            <a:t>1</a:t>
          </a:r>
          <a:r>
            <a:rPr lang="ja-JP" altLang="en-US" sz="1000" b="0" i="0" u="none" strike="noStrike" baseline="0">
              <a:solidFill>
                <a:srgbClr val="000000"/>
              </a:solidFill>
              <a:latin typeface="ＭＳ Ｐゴシック"/>
              <a:ea typeface="ＭＳ Ｐゴシック"/>
            </a:rPr>
            <a:t>回）</a:t>
          </a:r>
          <a:endParaRPr lang="ja-JP" altLang="en-US"/>
        </a:p>
      </xdr:txBody>
    </xdr:sp>
    <xdr:clientData/>
  </xdr:twoCellAnchor>
  <xdr:twoCellAnchor>
    <xdr:from>
      <xdr:col>10</xdr:col>
      <xdr:colOff>47625</xdr:colOff>
      <xdr:row>32</xdr:row>
      <xdr:rowOff>147918</xdr:rowOff>
    </xdr:from>
    <xdr:to>
      <xdr:col>13</xdr:col>
      <xdr:colOff>145676</xdr:colOff>
      <xdr:row>35</xdr:row>
      <xdr:rowOff>92449</xdr:rowOff>
    </xdr:to>
    <xdr:sp macro="" textlink="">
      <xdr:nvSpPr>
        <xdr:cNvPr id="18" name="Rectangle 12">
          <a:extLst>
            <a:ext uri="{FF2B5EF4-FFF2-40B4-BE49-F238E27FC236}">
              <a16:creationId xmlns:a16="http://schemas.microsoft.com/office/drawing/2014/main" id="{00000000-0008-0000-0300-000012000000}"/>
            </a:ext>
          </a:extLst>
        </xdr:cNvPr>
        <xdr:cNvSpPr>
          <a:spLocks noChangeArrowheads="1"/>
        </xdr:cNvSpPr>
      </xdr:nvSpPr>
      <xdr:spPr bwMode="auto">
        <a:xfrm>
          <a:off x="1762125" y="5577168"/>
          <a:ext cx="612401" cy="401731"/>
        </a:xfrm>
        <a:prstGeom prst="rect">
          <a:avLst/>
        </a:prstGeom>
        <a:noFill/>
        <a:ln w="9525" algn="ctr">
          <a:noFill/>
          <a:miter lim="800000"/>
          <a:headEnd/>
          <a:tailEnd/>
        </a:ln>
        <a:effectLst/>
      </xdr:spPr>
      <xdr:txBody>
        <a:bodyPr vertOverflow="clip" wrap="square" lIns="27432" tIns="18288" rIns="0" bIns="18288" anchor="ctr" upright="1"/>
        <a:lstStyle/>
        <a:p>
          <a:pPr algn="ctr" rtl="0">
            <a:lnSpc>
              <a:spcPts val="1200"/>
            </a:lnSpc>
            <a:defRPr sz="1000"/>
          </a:pPr>
          <a:r>
            <a:rPr lang="ja-JP" altLang="en-US" sz="1000" b="0" i="0" u="none" strike="noStrike" baseline="0">
              <a:solidFill>
                <a:srgbClr val="000000"/>
              </a:solidFill>
              <a:latin typeface="ＭＳ Ｐゴシック"/>
              <a:ea typeface="ＭＳ Ｐゴシック"/>
            </a:rPr>
            <a:t>点検</a:t>
          </a:r>
          <a:endParaRPr lang="en-US" altLang="ja-JP" sz="1000" b="0" i="0" u="none" strike="noStrike" baseline="0">
            <a:solidFill>
              <a:srgbClr val="000000"/>
            </a:solidFill>
            <a:latin typeface="ＭＳ Ｐゴシック"/>
            <a:ea typeface="ＭＳ Ｐゴシック"/>
          </a:endParaRPr>
        </a:p>
        <a:p>
          <a:pPr algn="ctr" rtl="0">
            <a:lnSpc>
              <a:spcPts val="1100"/>
            </a:lnSpc>
            <a:defRPr sz="1000"/>
          </a:pPr>
          <a:r>
            <a:rPr lang="ja-JP" altLang="en-US" sz="1000" b="0" i="0" u="none" strike="noStrike" baseline="0">
              <a:solidFill>
                <a:srgbClr val="000000"/>
              </a:solidFill>
              <a:latin typeface="ＭＳ Ｐゴシック"/>
              <a:ea typeface="ＭＳ Ｐゴシック"/>
            </a:rPr>
            <a:t>（月</a:t>
          </a:r>
          <a:r>
            <a:rPr lang="en-US" altLang="ja-JP" sz="1000" b="0" i="0" u="none" strike="noStrike" baseline="0">
              <a:solidFill>
                <a:srgbClr val="000000"/>
              </a:solidFill>
              <a:latin typeface="ＭＳ Ｐゴシック"/>
              <a:ea typeface="ＭＳ Ｐゴシック"/>
            </a:rPr>
            <a:t>1</a:t>
          </a:r>
          <a:r>
            <a:rPr lang="ja-JP" altLang="en-US" sz="1000" b="0" i="0" u="none" strike="noStrike" baseline="0">
              <a:solidFill>
                <a:srgbClr val="000000"/>
              </a:solidFill>
              <a:latin typeface="ＭＳ Ｐゴシック"/>
              <a:ea typeface="ＭＳ Ｐゴシック"/>
            </a:rPr>
            <a:t>回）</a:t>
          </a:r>
          <a:endParaRPr lang="ja-JP" altLang="en-US"/>
        </a:p>
      </xdr:txBody>
    </xdr:sp>
    <xdr:clientData/>
  </xdr:twoCellAnchor>
  <xdr:twoCellAnchor editAs="oneCell">
    <xdr:from>
      <xdr:col>32</xdr:col>
      <xdr:colOff>111918</xdr:colOff>
      <xdr:row>13</xdr:row>
      <xdr:rowOff>47625</xdr:rowOff>
    </xdr:from>
    <xdr:to>
      <xdr:col>44</xdr:col>
      <xdr:colOff>97223</xdr:colOff>
      <xdr:row>19</xdr:row>
      <xdr:rowOff>140970</xdr:rowOff>
    </xdr:to>
    <xdr:sp macro="" textlink="">
      <xdr:nvSpPr>
        <xdr:cNvPr id="19" name="AutoShape 13">
          <a:extLst>
            <a:ext uri="{FF2B5EF4-FFF2-40B4-BE49-F238E27FC236}">
              <a16:creationId xmlns:a16="http://schemas.microsoft.com/office/drawing/2014/main" id="{00000000-0008-0000-0300-000013000000}"/>
            </a:ext>
          </a:extLst>
        </xdr:cNvPr>
        <xdr:cNvSpPr>
          <a:spLocks noChangeArrowheads="1"/>
        </xdr:cNvSpPr>
      </xdr:nvSpPr>
      <xdr:spPr bwMode="auto">
        <a:xfrm>
          <a:off x="6231731" y="2643188"/>
          <a:ext cx="2584677" cy="1023937"/>
        </a:xfrm>
        <a:prstGeom prst="wedgeRectCallout">
          <a:avLst>
            <a:gd name="adj1" fmla="val -51744"/>
            <a:gd name="adj2" fmla="val 87988"/>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ctr" rtl="0">
            <a:lnSpc>
              <a:spcPts val="1100"/>
            </a:lnSpc>
            <a:defRPr sz="1000"/>
          </a:pPr>
          <a:r>
            <a:rPr lang="ja-JP" altLang="en-US" sz="1000" b="0" i="0" u="none" strike="noStrike" baseline="0">
              <a:solidFill>
                <a:srgbClr val="000000"/>
              </a:solidFill>
              <a:latin typeface="ＭＳ Ｐゴシック"/>
              <a:ea typeface="ＭＳ Ｐゴシック"/>
            </a:rPr>
            <a:t>算定に使用するデータ（活動量、単位発熱量、排出係数等）の収集過程が分かるように、担当者と担当者の役割も含め、図示してください。</a:t>
          </a:r>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366713</xdr:colOff>
          <xdr:row>0</xdr:row>
          <xdr:rowOff>114300</xdr:rowOff>
        </xdr:from>
        <xdr:to>
          <xdr:col>3</xdr:col>
          <xdr:colOff>1790700</xdr:colOff>
          <xdr:row>2</xdr:row>
          <xdr:rowOff>9525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400-00000224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twoCellAnchor editAs="oneCell">
    <xdr:from>
      <xdr:col>4</xdr:col>
      <xdr:colOff>261598</xdr:colOff>
      <xdr:row>10</xdr:row>
      <xdr:rowOff>276225</xdr:rowOff>
    </xdr:from>
    <xdr:to>
      <xdr:col>7</xdr:col>
      <xdr:colOff>1040808</xdr:colOff>
      <xdr:row>12</xdr:row>
      <xdr:rowOff>302758</xdr:rowOff>
    </xdr:to>
    <xdr:sp macro="" textlink="">
      <xdr:nvSpPr>
        <xdr:cNvPr id="3" name="AutoShape 8">
          <a:extLst>
            <a:ext uri="{FF2B5EF4-FFF2-40B4-BE49-F238E27FC236}">
              <a16:creationId xmlns:a16="http://schemas.microsoft.com/office/drawing/2014/main" id="{00000000-0008-0000-0400-000003000000}"/>
            </a:ext>
          </a:extLst>
        </xdr:cNvPr>
        <xdr:cNvSpPr>
          <a:spLocks noChangeArrowheads="1"/>
        </xdr:cNvSpPr>
      </xdr:nvSpPr>
      <xdr:spPr bwMode="auto">
        <a:xfrm>
          <a:off x="3845379" y="2526506"/>
          <a:ext cx="2494188" cy="645658"/>
        </a:xfrm>
        <a:prstGeom prst="wedgeRectCallout">
          <a:avLst>
            <a:gd name="adj1" fmla="val -32776"/>
            <a:gd name="adj2" fmla="val -77586"/>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算定対象とする排出源については、</a:t>
          </a:r>
        </a:p>
        <a:p>
          <a:pPr algn="l" rtl="0">
            <a:lnSpc>
              <a:spcPts val="1200"/>
            </a:lnSpc>
            <a:defRPr sz="1000"/>
          </a:pPr>
          <a:r>
            <a:rPr lang="ja-JP" altLang="en-US" sz="1000" b="0" i="0" u="none" strike="noStrike" baseline="0">
              <a:solidFill>
                <a:srgbClr val="000000"/>
              </a:solidFill>
              <a:latin typeface="ＭＳ Ｐゴシック"/>
              <a:ea typeface="ＭＳ Ｐゴシック"/>
            </a:rPr>
            <a:t>モニタリング報告ガイドライン　第Ⅰ部3.3.1 対象となる活動を参照してください。</a:t>
          </a:r>
          <a:endParaRPr lang="en-US" altLang="ja-JP" sz="1000" b="0" i="0" u="none" strike="noStrike" baseline="0">
            <a:solidFill>
              <a:srgbClr val="000000"/>
            </a:solidFill>
            <a:latin typeface="ＭＳ Ｐゴシック"/>
            <a:ea typeface="ＭＳ Ｐゴシック"/>
          </a:endParaRPr>
        </a:p>
        <a:p>
          <a:pPr algn="l" rtl="0">
            <a:lnSpc>
              <a:spcPts val="1200"/>
            </a:lnSpc>
            <a:defRPr sz="1000"/>
          </a:pPr>
          <a:endParaRPr lang="ja-JP" altLang="en-US"/>
        </a:p>
      </xdr:txBody>
    </xdr:sp>
    <xdr:clientData/>
  </xdr:twoCellAnchor>
  <xdr:twoCellAnchor editAs="oneCell">
    <xdr:from>
      <xdr:col>2</xdr:col>
      <xdr:colOff>78580</xdr:colOff>
      <xdr:row>11</xdr:row>
      <xdr:rowOff>49666</xdr:rowOff>
    </xdr:from>
    <xdr:to>
      <xdr:col>3</xdr:col>
      <xdr:colOff>1841588</xdr:colOff>
      <xdr:row>15</xdr:row>
      <xdr:rowOff>53475</xdr:rowOff>
    </xdr:to>
    <xdr:sp macro="" textlink="">
      <xdr:nvSpPr>
        <xdr:cNvPr id="4" name="AutoShape 2">
          <a:extLst>
            <a:ext uri="{FF2B5EF4-FFF2-40B4-BE49-F238E27FC236}">
              <a16:creationId xmlns:a16="http://schemas.microsoft.com/office/drawing/2014/main" id="{00000000-0008-0000-0400-000004000000}"/>
            </a:ext>
          </a:extLst>
        </xdr:cNvPr>
        <xdr:cNvSpPr>
          <a:spLocks noChangeArrowheads="1"/>
        </xdr:cNvSpPr>
      </xdr:nvSpPr>
      <xdr:spPr bwMode="auto">
        <a:xfrm>
          <a:off x="411955" y="2609510"/>
          <a:ext cx="2904103" cy="1238249"/>
        </a:xfrm>
        <a:prstGeom prst="wedgeRectCallout">
          <a:avLst>
            <a:gd name="adj1" fmla="val -39294"/>
            <a:gd name="adj2" fmla="val -90951"/>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100"/>
            </a:lnSpc>
            <a:defRPr sz="1000"/>
          </a:pPr>
          <a:r>
            <a:rPr lang="ja-JP" altLang="en-US">
              <a:solidFill>
                <a:schemeClr val="tx1"/>
              </a:solidFill>
              <a:latin typeface="ＭＳ Ｐゴシック" panose="020B0600070205080204" pitchFamily="50" charset="-128"/>
              <a:ea typeface="ＭＳ Ｐゴシック" panose="020B0600070205080204" pitchFamily="50" charset="-128"/>
            </a:rPr>
            <a:t>算定対象範囲外から供給された電気・熱については取引メーター等を一つの排出源とし、それ以外の場合は設備ごとに排出源</a:t>
          </a:r>
          <a:r>
            <a:rPr lang="en-US" altLang="ja-JP">
              <a:solidFill>
                <a:schemeClr val="tx1"/>
              </a:solidFill>
              <a:latin typeface="ＭＳ Ｐゴシック" panose="020B0600070205080204" pitchFamily="50" charset="-128"/>
              <a:ea typeface="ＭＳ Ｐゴシック" panose="020B0600070205080204" pitchFamily="50" charset="-128"/>
            </a:rPr>
            <a:t>No.</a:t>
          </a:r>
          <a:r>
            <a:rPr lang="ja-JP" altLang="en-US">
              <a:solidFill>
                <a:schemeClr val="tx1"/>
              </a:solidFill>
              <a:latin typeface="ＭＳ Ｐゴシック" panose="020B0600070205080204" pitchFamily="50" charset="-128"/>
              <a:ea typeface="ＭＳ Ｐゴシック" panose="020B0600070205080204" pitchFamily="50" charset="-128"/>
            </a:rPr>
            <a:t>を振ってください。</a:t>
          </a:r>
          <a:endParaRPr lang="en-US" altLang="ja-JP">
            <a:solidFill>
              <a:schemeClr val="tx1"/>
            </a:solidFill>
            <a:latin typeface="ＭＳ Ｐゴシック" panose="020B0600070205080204" pitchFamily="50" charset="-128"/>
            <a:ea typeface="ＭＳ Ｐゴシック" panose="020B0600070205080204" pitchFamily="50" charset="-128"/>
          </a:endParaRPr>
        </a:p>
        <a:p>
          <a:pPr algn="l" rtl="0">
            <a:lnSpc>
              <a:spcPts val="1100"/>
            </a:lnSpc>
            <a:defRPr sz="1000"/>
          </a:pPr>
          <a:endParaRPr lang="en-US" altLang="ja-JP">
            <a:solidFill>
              <a:srgbClr val="FF0000"/>
            </a:solidFill>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a:solidFill>
                <a:srgbClr val="FF0000"/>
              </a:solidFill>
              <a:latin typeface="ＭＳ Ｐゴシック" panose="020B0600070205080204" pitchFamily="50" charset="-128"/>
              <a:ea typeface="ＭＳ Ｐゴシック" panose="020B0600070205080204" pitchFamily="50" charset="-128"/>
            </a:rPr>
            <a:t>同種、かつ、同一のモニタリングポイントを共有する複数の排出源は、排出源</a:t>
          </a:r>
          <a:r>
            <a:rPr lang="en-US" altLang="ja-JP">
              <a:solidFill>
                <a:srgbClr val="FF0000"/>
              </a:solidFill>
              <a:latin typeface="ＭＳ Ｐゴシック" panose="020B0600070205080204" pitchFamily="50" charset="-128"/>
              <a:ea typeface="ＭＳ Ｐゴシック" panose="020B0600070205080204" pitchFamily="50" charset="-128"/>
            </a:rPr>
            <a:t>NO.</a:t>
          </a:r>
          <a:r>
            <a:rPr lang="ja-JP" altLang="en-US">
              <a:solidFill>
                <a:srgbClr val="FF0000"/>
              </a:solidFill>
              <a:latin typeface="ＭＳ Ｐゴシック" panose="020B0600070205080204" pitchFamily="50" charset="-128"/>
              <a:ea typeface="ＭＳ Ｐゴシック" panose="020B0600070205080204" pitchFamily="50" charset="-128"/>
            </a:rPr>
            <a:t>をまとめて記載することも可能です。</a:t>
          </a:r>
        </a:p>
        <a:p>
          <a:pPr algn="l" rtl="0">
            <a:lnSpc>
              <a:spcPts val="1100"/>
            </a:lnSpc>
            <a:defRPr sz="1000"/>
          </a:pPr>
          <a:endParaRPr lang="en-US" altLang="ja-JP">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xdr:col>
      <xdr:colOff>142875</xdr:colOff>
      <xdr:row>9</xdr:row>
      <xdr:rowOff>10546</xdr:rowOff>
    </xdr:from>
    <xdr:to>
      <xdr:col>8</xdr:col>
      <xdr:colOff>58169</xdr:colOff>
      <xdr:row>10</xdr:row>
      <xdr:rowOff>216013</xdr:rowOff>
    </xdr:to>
    <xdr:sp macro="" textlink="">
      <xdr:nvSpPr>
        <xdr:cNvPr id="5" name="AutoShape 33">
          <a:extLst>
            <a:ext uri="{FF2B5EF4-FFF2-40B4-BE49-F238E27FC236}">
              <a16:creationId xmlns:a16="http://schemas.microsoft.com/office/drawing/2014/main" id="{00000000-0008-0000-0400-000005000000}"/>
            </a:ext>
          </a:extLst>
        </xdr:cNvPr>
        <xdr:cNvSpPr>
          <a:spLocks noChangeArrowheads="1"/>
        </xdr:cNvSpPr>
      </xdr:nvSpPr>
      <xdr:spPr bwMode="auto">
        <a:xfrm>
          <a:off x="5191125" y="1951265"/>
          <a:ext cx="2022700" cy="515029"/>
        </a:xfrm>
        <a:prstGeom prst="wedgeRectCallout">
          <a:avLst>
            <a:gd name="adj1" fmla="val -76978"/>
            <a:gd name="adj2" fmla="val -55849"/>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marL="0" indent="0" algn="l" rtl="0">
            <a:lnSpc>
              <a:spcPts val="1100"/>
            </a:lnSpc>
            <a:defRPr sz="1000"/>
          </a:pPr>
          <a:r>
            <a:rPr lang="ja-JP" altLang="en-US" sz="1000">
              <a:latin typeface="ＭＳ Ｐゴシック" panose="020B0600070205080204" pitchFamily="50" charset="-128"/>
              <a:ea typeface="ＭＳ Ｐゴシック" panose="020B0600070205080204" pitchFamily="50" charset="-128"/>
              <a:cs typeface="+mn-cs"/>
            </a:rPr>
            <a:t>年度途中で変更があった場合</a:t>
          </a:r>
        </a:p>
        <a:p>
          <a:pPr marL="0" indent="0" algn="l" rtl="0">
            <a:lnSpc>
              <a:spcPts val="1100"/>
            </a:lnSpc>
            <a:defRPr sz="1000"/>
          </a:pPr>
          <a:r>
            <a:rPr lang="ja-JP" altLang="en-US" sz="1000">
              <a:latin typeface="ＭＳ Ｐゴシック" panose="020B0600070205080204" pitchFamily="50" charset="-128"/>
              <a:ea typeface="ＭＳ Ｐゴシック" panose="020B0600070205080204" pitchFamily="50" charset="-128"/>
              <a:cs typeface="+mn-cs"/>
            </a:rPr>
            <a:t>は○（変更有）と記載してください。</a:t>
          </a:r>
        </a:p>
      </xdr:txBody>
    </xdr:sp>
    <xdr:clientData/>
  </xdr:twoCellAnchor>
  <xdr:twoCellAnchor editAs="oneCell">
    <xdr:from>
      <xdr:col>6</xdr:col>
      <xdr:colOff>0</xdr:colOff>
      <xdr:row>0</xdr:row>
      <xdr:rowOff>104775</xdr:rowOff>
    </xdr:from>
    <xdr:to>
      <xdr:col>9</xdr:col>
      <xdr:colOff>1546725</xdr:colOff>
      <xdr:row>2</xdr:row>
      <xdr:rowOff>152401</xdr:rowOff>
    </xdr:to>
    <xdr:sp macro="" textlink="">
      <xdr:nvSpPr>
        <xdr:cNvPr id="6" name="AutoShape 8">
          <a:extLst>
            <a:ext uri="{FF2B5EF4-FFF2-40B4-BE49-F238E27FC236}">
              <a16:creationId xmlns:a16="http://schemas.microsoft.com/office/drawing/2014/main" id="{00000000-0008-0000-0400-000006000000}"/>
            </a:ext>
          </a:extLst>
        </xdr:cNvPr>
        <xdr:cNvSpPr>
          <a:spLocks noChangeArrowheads="1"/>
        </xdr:cNvSpPr>
      </xdr:nvSpPr>
      <xdr:spPr bwMode="auto">
        <a:xfrm>
          <a:off x="4953000" y="104775"/>
          <a:ext cx="4372316" cy="392907"/>
        </a:xfrm>
        <a:prstGeom prst="wedgeRectCallout">
          <a:avLst>
            <a:gd name="adj1" fmla="val -55370"/>
            <a:gd name="adj2" fmla="val 7487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算定対象とする排出源については、</a:t>
          </a:r>
        </a:p>
        <a:p>
          <a:pPr algn="l" rtl="0">
            <a:lnSpc>
              <a:spcPts val="1200"/>
            </a:lnSpc>
            <a:defRPr sz="1000"/>
          </a:pPr>
          <a:r>
            <a:rPr lang="ja-JP" altLang="en-US" sz="1000" b="0" i="0" u="none" strike="noStrike" baseline="0">
              <a:solidFill>
                <a:srgbClr val="000000"/>
              </a:solidFill>
              <a:latin typeface="ＭＳ Ｐゴシック"/>
              <a:ea typeface="ＭＳ Ｐゴシック"/>
            </a:rPr>
            <a:t>モニタリング報告ガイドライン　第Ⅰ部3.3.1 対象となる活動を参照してください。</a:t>
          </a:r>
          <a:endParaRPr lang="en-US" altLang="ja-JP" sz="1000" b="0" i="0" u="none" strike="noStrike" baseline="0">
            <a:solidFill>
              <a:srgbClr val="000000"/>
            </a:solidFill>
            <a:latin typeface="ＭＳ Ｐゴシック"/>
            <a:ea typeface="ＭＳ Ｐゴシック"/>
          </a:endParaRPr>
        </a:p>
        <a:p>
          <a:pPr algn="l" rtl="0">
            <a:lnSpc>
              <a:spcPts val="1200"/>
            </a:lnSpc>
            <a:defRPr sz="1000"/>
          </a:pPr>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1204913</xdr:colOff>
          <xdr:row>0</xdr:row>
          <xdr:rowOff>138113</xdr:rowOff>
        </xdr:from>
        <xdr:to>
          <xdr:col>4</xdr:col>
          <xdr:colOff>1357313</xdr:colOff>
          <xdr:row>2</xdr:row>
          <xdr:rowOff>23813</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500-00000304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twoCellAnchor editAs="oneCell">
    <xdr:from>
      <xdr:col>5</xdr:col>
      <xdr:colOff>1009649</xdr:colOff>
      <xdr:row>6</xdr:row>
      <xdr:rowOff>59530</xdr:rowOff>
    </xdr:from>
    <xdr:to>
      <xdr:col>9</xdr:col>
      <xdr:colOff>39247</xdr:colOff>
      <xdr:row>9</xdr:row>
      <xdr:rowOff>29729</xdr:rowOff>
    </xdr:to>
    <xdr:sp macro="" textlink="">
      <xdr:nvSpPr>
        <xdr:cNvPr id="4" name="AutoShape 7">
          <a:extLst>
            <a:ext uri="{FF2B5EF4-FFF2-40B4-BE49-F238E27FC236}">
              <a16:creationId xmlns:a16="http://schemas.microsoft.com/office/drawing/2014/main" id="{00000000-0008-0000-0500-000004000000}"/>
            </a:ext>
          </a:extLst>
        </xdr:cNvPr>
        <xdr:cNvSpPr>
          <a:spLocks noChangeArrowheads="1"/>
        </xdr:cNvSpPr>
      </xdr:nvSpPr>
      <xdr:spPr bwMode="auto">
        <a:xfrm>
          <a:off x="5236368" y="1119186"/>
          <a:ext cx="2649098" cy="896030"/>
        </a:xfrm>
        <a:prstGeom prst="wedgeRectCallout">
          <a:avLst>
            <a:gd name="adj1" fmla="val -57260"/>
            <a:gd name="adj2" fmla="val -6966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200"/>
            </a:lnSpc>
            <a:defRPr sz="1000"/>
          </a:pPr>
          <a:r>
            <a:rPr lang="ja-JP" altLang="en-US">
              <a:latin typeface="ＭＳ Ｐゴシック" panose="020B0600070205080204" pitchFamily="50" charset="-128"/>
              <a:ea typeface="ＭＳ Ｐゴシック" panose="020B0600070205080204" pitchFamily="50" charset="-128"/>
            </a:rPr>
            <a:t>データ把握方式が「その他」の場合は、「その他の方法にかかる報告様式」を別添で提出してください。（モニタリング報告ガイドライン第</a:t>
          </a:r>
          <a:r>
            <a:rPr lang="en-US" altLang="ja-JP">
              <a:latin typeface="ＭＳ Ｐゴシック" panose="020B0600070205080204" pitchFamily="50" charset="-128"/>
              <a:ea typeface="ＭＳ Ｐゴシック" panose="020B0600070205080204" pitchFamily="50" charset="-128"/>
            </a:rPr>
            <a:t>Ⅰ</a:t>
          </a:r>
          <a:r>
            <a:rPr lang="ja-JP" altLang="en-US">
              <a:latin typeface="ＭＳ Ｐゴシック" panose="020B0600070205080204" pitchFamily="50" charset="-128"/>
              <a:ea typeface="ＭＳ Ｐゴシック" panose="020B0600070205080204" pitchFamily="50" charset="-128"/>
            </a:rPr>
            <a:t>部</a:t>
          </a:r>
          <a:r>
            <a:rPr lang="en-US" altLang="ja-JP">
              <a:latin typeface="ＭＳ Ｐゴシック" panose="020B0600070205080204" pitchFamily="50" charset="-128"/>
              <a:ea typeface="ＭＳ Ｐゴシック" panose="020B0600070205080204" pitchFamily="50" charset="-128"/>
            </a:rPr>
            <a:t>4.1</a:t>
          </a:r>
          <a:r>
            <a:rPr lang="ja-JP" altLang="en-US">
              <a:latin typeface="ＭＳ Ｐゴシック" panose="020B0600070205080204" pitchFamily="50" charset="-128"/>
              <a:ea typeface="ＭＳ Ｐゴシック" panose="020B0600070205080204" pitchFamily="50" charset="-128"/>
            </a:rPr>
            <a:t>参照）</a:t>
          </a:r>
        </a:p>
      </xdr:txBody>
    </xdr:sp>
    <xdr:clientData/>
  </xdr:twoCellAnchor>
  <xdr:twoCellAnchor editAs="oneCell">
    <xdr:from>
      <xdr:col>3</xdr:col>
      <xdr:colOff>304800</xdr:colOff>
      <xdr:row>15</xdr:row>
      <xdr:rowOff>57151</xdr:rowOff>
    </xdr:from>
    <xdr:to>
      <xdr:col>4</xdr:col>
      <xdr:colOff>2002192</xdr:colOff>
      <xdr:row>18</xdr:row>
      <xdr:rowOff>172404</xdr:rowOff>
    </xdr:to>
    <xdr:sp macro="" textlink="">
      <xdr:nvSpPr>
        <xdr:cNvPr id="5" name="AutoShape 2">
          <a:extLst>
            <a:ext uri="{FF2B5EF4-FFF2-40B4-BE49-F238E27FC236}">
              <a16:creationId xmlns:a16="http://schemas.microsoft.com/office/drawing/2014/main" id="{00000000-0008-0000-0500-000005000000}"/>
            </a:ext>
          </a:extLst>
        </xdr:cNvPr>
        <xdr:cNvSpPr>
          <a:spLocks noChangeArrowheads="1"/>
        </xdr:cNvSpPr>
      </xdr:nvSpPr>
      <xdr:spPr bwMode="auto">
        <a:xfrm>
          <a:off x="1266825" y="4114801"/>
          <a:ext cx="2915640" cy="1028700"/>
        </a:xfrm>
        <a:prstGeom prst="wedgeRectCallout">
          <a:avLst>
            <a:gd name="adj1" fmla="val -54770"/>
            <a:gd name="adj2" fmla="val -92209"/>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100"/>
            </a:lnSpc>
            <a:defRPr sz="1000"/>
          </a:pPr>
          <a:r>
            <a:rPr lang="en-US" altLang="ja-JP">
              <a:latin typeface="ＭＳ Ｐゴシック" panose="020B0600070205080204" pitchFamily="50" charset="-128"/>
              <a:ea typeface="ＭＳ Ｐゴシック" panose="020B0600070205080204" pitchFamily="50" charset="-128"/>
            </a:rPr>
            <a:t>4</a:t>
          </a:r>
          <a:r>
            <a:rPr lang="ja-JP" altLang="en-US">
              <a:latin typeface="ＭＳ Ｐゴシック" panose="020B0600070205080204" pitchFamily="50" charset="-128"/>
              <a:ea typeface="ＭＳ Ｐゴシック" panose="020B0600070205080204" pitchFamily="50" charset="-128"/>
            </a:rPr>
            <a:t>．排出源リストに記入した排出源</a:t>
          </a:r>
          <a:r>
            <a:rPr lang="en-US" altLang="ja-JP">
              <a:latin typeface="ＭＳ Ｐゴシック" panose="020B0600070205080204" pitchFamily="50" charset="-128"/>
              <a:ea typeface="ＭＳ Ｐゴシック" panose="020B0600070205080204" pitchFamily="50" charset="-128"/>
            </a:rPr>
            <a:t>No.</a:t>
          </a:r>
          <a:r>
            <a:rPr lang="ja-JP" altLang="en-US">
              <a:latin typeface="ＭＳ Ｐゴシック" panose="020B0600070205080204" pitchFamily="50" charset="-128"/>
              <a:ea typeface="ＭＳ Ｐゴシック" panose="020B0600070205080204" pitchFamily="50" charset="-128"/>
            </a:rPr>
            <a:t>に対応するモニタリングポイントに</a:t>
          </a:r>
          <a:r>
            <a:rPr lang="en-US" altLang="ja-JP">
              <a:latin typeface="ＭＳ Ｐゴシック" panose="020B0600070205080204" pitchFamily="50" charset="-128"/>
              <a:ea typeface="ＭＳ Ｐゴシック" panose="020B0600070205080204" pitchFamily="50" charset="-128"/>
            </a:rPr>
            <a:t>No.</a:t>
          </a:r>
          <a:r>
            <a:rPr lang="ja-JP" altLang="en-US">
              <a:latin typeface="ＭＳ Ｐゴシック" panose="020B0600070205080204" pitchFamily="50" charset="-128"/>
              <a:ea typeface="ＭＳ Ｐゴシック" panose="020B0600070205080204" pitchFamily="50" charset="-128"/>
            </a:rPr>
            <a:t>を振ってください。</a:t>
          </a:r>
          <a:endParaRPr lang="en-US" altLang="ja-JP">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排出源とモニタリングポイントは必ずしも</a:t>
          </a:r>
          <a:r>
            <a:rPr lang="en-US" altLang="ja-JP">
              <a:latin typeface="ＭＳ Ｐゴシック" panose="020B0600070205080204" pitchFamily="50" charset="-128"/>
              <a:ea typeface="ＭＳ Ｐゴシック" panose="020B0600070205080204" pitchFamily="50" charset="-128"/>
            </a:rPr>
            <a:t>1</a:t>
          </a:r>
          <a:r>
            <a:rPr lang="ja-JP" altLang="en-US">
              <a:latin typeface="ＭＳ Ｐゴシック" panose="020B0600070205080204" pitchFamily="50" charset="-128"/>
              <a:ea typeface="ＭＳ Ｐゴシック" panose="020B0600070205080204" pitchFamily="50" charset="-128"/>
            </a:rPr>
            <a:t>対</a:t>
          </a:r>
          <a:r>
            <a:rPr lang="en-US" altLang="ja-JP">
              <a:latin typeface="ＭＳ Ｐゴシック" panose="020B0600070205080204" pitchFamily="50" charset="-128"/>
              <a:ea typeface="ＭＳ Ｐゴシック" panose="020B0600070205080204" pitchFamily="50" charset="-128"/>
            </a:rPr>
            <a:t>1</a:t>
          </a:r>
          <a:r>
            <a:rPr lang="ja-JP" altLang="en-US">
              <a:latin typeface="ＭＳ Ｐゴシック" panose="020B0600070205080204" pitchFamily="50" charset="-128"/>
              <a:ea typeface="ＭＳ Ｐゴシック" panose="020B0600070205080204" pitchFamily="50" charset="-128"/>
            </a:rPr>
            <a:t>に対応しません。複数の排出源の活動量を一つのモニタリングポイントで把握する場合には、排出源</a:t>
          </a:r>
          <a:r>
            <a:rPr lang="en-US" altLang="ja-JP">
              <a:latin typeface="ＭＳ Ｐゴシック" panose="020B0600070205080204" pitchFamily="50" charset="-128"/>
              <a:ea typeface="ＭＳ Ｐゴシック" panose="020B0600070205080204" pitchFamily="50" charset="-128"/>
            </a:rPr>
            <a:t>No.</a:t>
          </a:r>
          <a:r>
            <a:rPr lang="ja-JP" altLang="en-US">
              <a:latin typeface="ＭＳ Ｐゴシック" panose="020B0600070205080204" pitchFamily="50" charset="-128"/>
              <a:ea typeface="ＭＳ Ｐゴシック" panose="020B0600070205080204" pitchFamily="50" charset="-128"/>
            </a:rPr>
            <a:t>の欄に「</a:t>
          </a:r>
          <a:r>
            <a:rPr lang="en-US" altLang="ja-JP">
              <a:latin typeface="ＭＳ Ｐゴシック" panose="020B0600070205080204" pitchFamily="50" charset="-128"/>
              <a:ea typeface="ＭＳ Ｐゴシック" panose="020B0600070205080204" pitchFamily="50" charset="-128"/>
            </a:rPr>
            <a:t>No.2</a:t>
          </a:r>
          <a:r>
            <a:rPr lang="ja-JP" altLang="en-US">
              <a:latin typeface="ＭＳ Ｐゴシック" panose="020B0600070205080204" pitchFamily="50" charset="-128"/>
              <a:ea typeface="ＭＳ Ｐゴシック" panose="020B0600070205080204" pitchFamily="50" charset="-128"/>
            </a:rPr>
            <a:t>～</a:t>
          </a:r>
          <a:r>
            <a:rPr lang="en-US" altLang="ja-JP">
              <a:latin typeface="ＭＳ Ｐゴシック" panose="020B0600070205080204" pitchFamily="50" charset="-128"/>
              <a:ea typeface="ＭＳ Ｐゴシック" panose="020B0600070205080204" pitchFamily="50" charset="-128"/>
            </a:rPr>
            <a:t>3</a:t>
          </a:r>
          <a:r>
            <a:rPr lang="ja-JP" altLang="en-US">
              <a:latin typeface="ＭＳ Ｐゴシック" panose="020B0600070205080204" pitchFamily="50" charset="-128"/>
              <a:ea typeface="ＭＳ Ｐゴシック" panose="020B0600070205080204" pitchFamily="50" charset="-128"/>
            </a:rPr>
            <a:t>」のようにまとめて下さい。</a:t>
          </a:r>
          <a:endParaRPr lang="en-US" altLang="ja-JP">
            <a:latin typeface="ＭＳ Ｐゴシック" panose="020B0600070205080204" pitchFamily="50" charset="-128"/>
            <a:ea typeface="ＭＳ Ｐゴシック" panose="020B0600070205080204" pitchFamily="50" charset="-128"/>
          </a:endParaRPr>
        </a:p>
        <a:p>
          <a:pPr algn="l" rtl="0">
            <a:lnSpc>
              <a:spcPts val="1100"/>
            </a:lnSpc>
            <a:defRPr sz="1000"/>
          </a:pPr>
          <a:endParaRPr lang="en-US" altLang="ja-JP">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5</xdr:col>
      <xdr:colOff>690562</xdr:colOff>
      <xdr:row>16</xdr:row>
      <xdr:rowOff>0</xdr:rowOff>
    </xdr:from>
    <xdr:to>
      <xdr:col>8</xdr:col>
      <xdr:colOff>247367</xdr:colOff>
      <xdr:row>18</xdr:row>
      <xdr:rowOff>26669</xdr:rowOff>
    </xdr:to>
    <xdr:sp macro="" textlink="">
      <xdr:nvSpPr>
        <xdr:cNvPr id="2" name="AutoShape 7">
          <a:extLst>
            <a:ext uri="{FF2B5EF4-FFF2-40B4-BE49-F238E27FC236}">
              <a16:creationId xmlns:a16="http://schemas.microsoft.com/office/drawing/2014/main" id="{00000000-0008-0000-0500-000002000000}"/>
            </a:ext>
          </a:extLst>
        </xdr:cNvPr>
        <xdr:cNvSpPr>
          <a:spLocks noChangeArrowheads="1"/>
        </xdr:cNvSpPr>
      </xdr:nvSpPr>
      <xdr:spPr bwMode="auto">
        <a:xfrm>
          <a:off x="4917281" y="4298156"/>
          <a:ext cx="2668146" cy="647699"/>
        </a:xfrm>
        <a:prstGeom prst="wedgeRectCallout">
          <a:avLst>
            <a:gd name="adj1" fmla="val -47684"/>
            <a:gd name="adj2" fmla="val -14800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200"/>
            </a:lnSpc>
            <a:defRPr sz="1000"/>
          </a:pPr>
          <a:r>
            <a:rPr lang="ja-JP" altLang="en-US">
              <a:latin typeface="ＭＳ Ｐゴシック" panose="020B0600070205080204" pitchFamily="50" charset="-128"/>
              <a:ea typeface="ＭＳ Ｐゴシック" panose="020B0600070205080204" pitchFamily="50" charset="-128"/>
            </a:rPr>
            <a:t>データ把握方法が「</a:t>
          </a:r>
          <a:r>
            <a:rPr lang="en-US" altLang="ja-JP">
              <a:latin typeface="ＭＳ Ｐゴシック" panose="020B0600070205080204" pitchFamily="50" charset="-128"/>
              <a:ea typeface="ＭＳ Ｐゴシック" panose="020B0600070205080204" pitchFamily="50" charset="-128"/>
            </a:rPr>
            <a:t>A-2</a:t>
          </a:r>
          <a:r>
            <a:rPr lang="ja-JP" altLang="en-US">
              <a:latin typeface="ＭＳ Ｐゴシック" panose="020B0600070205080204" pitchFamily="50" charset="-128"/>
              <a:ea typeface="ＭＳ Ｐゴシック" panose="020B0600070205080204" pitchFamily="50" charset="-128"/>
            </a:rPr>
            <a:t>」の場合は、モニタリングポイントを２つに分けて、備考欄に使用データの種類を記載してください。</a:t>
          </a:r>
        </a:p>
      </xdr:txBody>
    </xdr:sp>
    <xdr:clientData/>
  </xdr:twoCellAnchor>
  <xdr:twoCellAnchor editAs="oneCell">
    <xdr:from>
      <xdr:col>18</xdr:col>
      <xdr:colOff>0</xdr:colOff>
      <xdr:row>0</xdr:row>
      <xdr:rowOff>0</xdr:rowOff>
    </xdr:from>
    <xdr:to>
      <xdr:col>44</xdr:col>
      <xdr:colOff>20002</xdr:colOff>
      <xdr:row>52</xdr:row>
      <xdr:rowOff>131921</xdr:rowOff>
    </xdr:to>
    <xdr:pic>
      <xdr:nvPicPr>
        <xdr:cNvPr id="8" name="図 7">
          <a:extLst>
            <a:ext uri="{FF2B5EF4-FFF2-40B4-BE49-F238E27FC236}">
              <a16:creationId xmlns:a16="http://schemas.microsoft.com/office/drawing/2014/main" id="{00000000-0008-0000-05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23219" y="0"/>
          <a:ext cx="4352925" cy="1155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1466849</xdr:colOff>
      <xdr:row>6</xdr:row>
      <xdr:rowOff>114300</xdr:rowOff>
    </xdr:from>
    <xdr:to>
      <xdr:col>29</xdr:col>
      <xdr:colOff>27621</xdr:colOff>
      <xdr:row>11</xdr:row>
      <xdr:rowOff>64770</xdr:rowOff>
    </xdr:to>
    <xdr:sp macro="" textlink="">
      <xdr:nvSpPr>
        <xdr:cNvPr id="6" name="AutoShape 7">
          <a:extLst>
            <a:ext uri="{FF2B5EF4-FFF2-40B4-BE49-F238E27FC236}">
              <a16:creationId xmlns:a16="http://schemas.microsoft.com/office/drawing/2014/main" id="{00000000-0008-0000-0500-000006000000}"/>
            </a:ext>
          </a:extLst>
        </xdr:cNvPr>
        <xdr:cNvSpPr>
          <a:spLocks noChangeArrowheads="1"/>
        </xdr:cNvSpPr>
      </xdr:nvSpPr>
      <xdr:spPr bwMode="auto">
        <a:xfrm>
          <a:off x="12620624" y="1123950"/>
          <a:ext cx="3667125" cy="1476375"/>
        </a:xfrm>
        <a:prstGeom prst="wedgeRectCallout">
          <a:avLst>
            <a:gd name="adj1" fmla="val -58681"/>
            <a:gd name="adj2" fmla="val 58228"/>
          </a:avLst>
        </a:prstGeom>
        <a:solidFill>
          <a:schemeClr val="bg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200"/>
            </a:lnSpc>
            <a:defRPr sz="1000"/>
          </a:pPr>
          <a:r>
            <a:rPr lang="ja-JP" altLang="en-US">
              <a:solidFill>
                <a:srgbClr val="FF0000"/>
              </a:solidFill>
              <a:latin typeface="ＭＳ Ｐゴシック" panose="020B0600070205080204" pitchFamily="50" charset="-128"/>
              <a:ea typeface="ＭＳ Ｐゴシック" panose="020B0600070205080204" pitchFamily="50" charset="-128"/>
            </a:rPr>
            <a:t>都市ガスや</a:t>
          </a:r>
          <a:r>
            <a:rPr lang="en-US" altLang="ja-JP">
              <a:solidFill>
                <a:srgbClr val="FF0000"/>
              </a:solidFill>
              <a:latin typeface="ＭＳ Ｐゴシック" panose="020B0600070205080204" pitchFamily="50" charset="-128"/>
              <a:ea typeface="ＭＳ Ｐゴシック" panose="020B0600070205080204" pitchFamily="50" charset="-128"/>
            </a:rPr>
            <a:t>LPG</a:t>
          </a:r>
          <a:r>
            <a:rPr lang="ja-JP" altLang="en-US">
              <a:solidFill>
                <a:srgbClr val="FF0000"/>
              </a:solidFill>
              <a:latin typeface="ＭＳ Ｐゴシック" panose="020B0600070205080204" pitchFamily="50" charset="-128"/>
              <a:ea typeface="ＭＳ Ｐゴシック" panose="020B0600070205080204" pitchFamily="50" charset="-128"/>
            </a:rPr>
            <a:t>を標準状態体積へ換算した場合は、換算に用いたゲージ圧・温度と、その設定理由を備考欄に記入してください。</a:t>
          </a:r>
          <a:endParaRPr lang="en-US" altLang="ja-JP">
            <a:solidFill>
              <a:srgbClr val="FF0000"/>
            </a:solidFill>
            <a:latin typeface="ＭＳ Ｐゴシック" panose="020B0600070205080204" pitchFamily="50" charset="-128"/>
            <a:ea typeface="ＭＳ Ｐゴシック" panose="020B0600070205080204" pitchFamily="50" charset="-128"/>
          </a:endParaRPr>
        </a:p>
        <a:p>
          <a:pPr algn="l" rtl="0">
            <a:lnSpc>
              <a:spcPts val="1200"/>
            </a:lnSpc>
            <a:defRPr sz="1000"/>
          </a:pPr>
          <a:r>
            <a:rPr lang="ja-JP" altLang="en-US">
              <a:latin typeface="ＭＳ Ｐゴシック" panose="020B0600070205080204" pitchFamily="50" charset="-128"/>
              <a:ea typeface="ＭＳ Ｐゴシック" panose="020B0600070205080204" pitchFamily="50" charset="-128"/>
            </a:rPr>
            <a:t>換算に用いる温度は、該当する年度のものを使用してください。ウェブサイトの「実施ルール・様式」のページに掲載されております。</a:t>
          </a:r>
          <a:endParaRPr lang="en-US" altLang="ja-JP">
            <a:latin typeface="ＭＳ Ｐゴシック" panose="020B0600070205080204" pitchFamily="50" charset="-128"/>
            <a:ea typeface="ＭＳ Ｐゴシック" panose="020B0600070205080204" pitchFamily="50" charset="-128"/>
          </a:endParaRPr>
        </a:p>
        <a:p>
          <a:pPr algn="l" rtl="0">
            <a:lnSpc>
              <a:spcPts val="1200"/>
            </a:lnSpc>
            <a:defRPr sz="1000"/>
          </a:pPr>
          <a:endParaRPr lang="en-US" altLang="ja-JP">
            <a:latin typeface="ＭＳ Ｐゴシック" panose="020B0600070205080204" pitchFamily="50" charset="-128"/>
            <a:ea typeface="ＭＳ Ｐゴシック" panose="020B0600070205080204" pitchFamily="50" charset="-128"/>
          </a:endParaRPr>
        </a:p>
        <a:p>
          <a:pPr marL="0" marR="0" indent="0" algn="l" defTabSz="914400" rtl="0" eaLnBrk="1" fontAlgn="auto" latinLnBrk="0" hangingPunct="1">
            <a:lnSpc>
              <a:spcPts val="1200"/>
            </a:lnSpc>
            <a:spcBef>
              <a:spcPts val="0"/>
            </a:spcBef>
            <a:spcAft>
              <a:spcPts val="0"/>
            </a:spcAft>
            <a:buClrTx/>
            <a:buSzTx/>
            <a:buFontTx/>
            <a:buNone/>
            <a:tabLst/>
            <a:defRPr sz="1000"/>
          </a:pPr>
          <a:r>
            <a:rPr lang="en-US" altLang="ja-JP" sz="1000">
              <a:solidFill>
                <a:srgbClr val="FF0000"/>
              </a:solidFill>
              <a:effectLst/>
              <a:latin typeface="ＭＳ Ｐゴシック" panose="020B0600070205080204" pitchFamily="50" charset="-128"/>
              <a:ea typeface="ＭＳ Ｐゴシック" panose="020B0600070205080204" pitchFamily="50" charset="-128"/>
              <a:cs typeface="+mn-cs"/>
            </a:rPr>
            <a:t>LPG</a:t>
          </a:r>
          <a:r>
            <a:rPr lang="ja-JP" altLang="ja-JP" sz="1000">
              <a:solidFill>
                <a:srgbClr val="FF0000"/>
              </a:solidFill>
              <a:effectLst/>
              <a:latin typeface="ＭＳ Ｐゴシック" panose="020B0600070205080204" pitchFamily="50" charset="-128"/>
              <a:ea typeface="ＭＳ Ｐゴシック" panose="020B0600070205080204" pitchFamily="50" charset="-128"/>
              <a:cs typeface="+mn-cs"/>
            </a:rPr>
            <a:t>の消費量を気体の状態で実測しており、気体から重量への換算を行った場合</a:t>
          </a:r>
          <a:r>
            <a:rPr lang="ja-JP" altLang="en-US" sz="1000">
              <a:solidFill>
                <a:srgbClr val="FF0000"/>
              </a:solidFill>
              <a:effectLst/>
              <a:latin typeface="ＭＳ Ｐゴシック" panose="020B0600070205080204" pitchFamily="50" charset="-128"/>
              <a:ea typeface="ＭＳ Ｐゴシック" panose="020B0600070205080204" pitchFamily="50" charset="-128"/>
              <a:cs typeface="+mn-cs"/>
            </a:rPr>
            <a:t>は</a:t>
          </a:r>
          <a:r>
            <a:rPr lang="ja-JP" altLang="ja-JP" sz="1000">
              <a:solidFill>
                <a:srgbClr val="FF0000"/>
              </a:solidFill>
              <a:effectLst/>
              <a:latin typeface="ＭＳ Ｐゴシック" panose="020B0600070205080204" pitchFamily="50" charset="-128"/>
              <a:ea typeface="ＭＳ Ｐゴシック" panose="020B0600070205080204" pitchFamily="50" charset="-128"/>
              <a:cs typeface="+mn-cs"/>
            </a:rPr>
            <a:t>、使用した基準産気率を備考欄に記載してください。</a:t>
          </a:r>
          <a:endParaRPr lang="ja-JP" altLang="ja-JP">
            <a:solidFill>
              <a:srgbClr val="FF0000"/>
            </a:solidFill>
            <a:effectLst/>
            <a:latin typeface="ＭＳ Ｐゴシック" panose="020B0600070205080204" pitchFamily="50" charset="-128"/>
            <a:ea typeface="ＭＳ Ｐゴシック" panose="020B0600070205080204" pitchFamily="50" charset="-128"/>
          </a:endParaRPr>
        </a:p>
        <a:p>
          <a:pPr algn="l" rtl="0">
            <a:lnSpc>
              <a:spcPts val="1200"/>
            </a:lnSpc>
            <a:defRPr sz="1000"/>
          </a:pPr>
          <a:endParaRPr lang="en-US" altLang="ja-JP">
            <a:latin typeface="ＭＳ Ｐゴシック" panose="020B0600070205080204" pitchFamily="50" charset="-128"/>
            <a:ea typeface="ＭＳ Ｐゴシック" panose="020B060007020508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252413</xdr:colOff>
          <xdr:row>1</xdr:row>
          <xdr:rowOff>23813</xdr:rowOff>
        </xdr:from>
        <xdr:to>
          <xdr:col>7</xdr:col>
          <xdr:colOff>876300</xdr:colOff>
          <xdr:row>2</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600-00000108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twoCellAnchor editAs="oneCell">
    <xdr:from>
      <xdr:col>11</xdr:col>
      <xdr:colOff>949562</xdr:colOff>
      <xdr:row>27</xdr:row>
      <xdr:rowOff>236859</xdr:rowOff>
    </xdr:from>
    <xdr:to>
      <xdr:col>12</xdr:col>
      <xdr:colOff>2078669</xdr:colOff>
      <xdr:row>29</xdr:row>
      <xdr:rowOff>255052</xdr:rowOff>
    </xdr:to>
    <xdr:sp macro="" textlink="">
      <xdr:nvSpPr>
        <xdr:cNvPr id="3" name="AutoShape 3">
          <a:extLst>
            <a:ext uri="{FF2B5EF4-FFF2-40B4-BE49-F238E27FC236}">
              <a16:creationId xmlns:a16="http://schemas.microsoft.com/office/drawing/2014/main" id="{00000000-0008-0000-0600-000003000000}"/>
            </a:ext>
          </a:extLst>
        </xdr:cNvPr>
        <xdr:cNvSpPr>
          <a:spLocks noChangeArrowheads="1"/>
        </xdr:cNvSpPr>
      </xdr:nvSpPr>
      <xdr:spPr bwMode="auto">
        <a:xfrm>
          <a:off x="10819843" y="8297390"/>
          <a:ext cx="2192098" cy="663036"/>
        </a:xfrm>
        <a:prstGeom prst="wedgeRectCallout">
          <a:avLst>
            <a:gd name="adj1" fmla="val -61314"/>
            <a:gd name="adj2" fmla="val 11227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排出量合計は小数点以下の値が切り捨てられ、自動計算されます。</a:t>
          </a:r>
          <a:endParaRPr lang="en-US" altLang="ja-JP">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下表に記入された排出量も合算されます。</a:t>
          </a:r>
          <a:endParaRPr lang="en-US" altLang="ja-JP">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11</xdr:col>
      <xdr:colOff>1039092</xdr:colOff>
      <xdr:row>39</xdr:row>
      <xdr:rowOff>45524</xdr:rowOff>
    </xdr:from>
    <xdr:to>
      <xdr:col>12</xdr:col>
      <xdr:colOff>2209156</xdr:colOff>
      <xdr:row>42</xdr:row>
      <xdr:rowOff>48415</xdr:rowOff>
    </xdr:to>
    <xdr:sp macro="" textlink="">
      <xdr:nvSpPr>
        <xdr:cNvPr id="4" name="AutoShape 3">
          <a:extLst>
            <a:ext uri="{FF2B5EF4-FFF2-40B4-BE49-F238E27FC236}">
              <a16:creationId xmlns:a16="http://schemas.microsoft.com/office/drawing/2014/main" id="{00000000-0008-0000-0600-000004000000}"/>
            </a:ext>
          </a:extLst>
        </xdr:cNvPr>
        <xdr:cNvSpPr>
          <a:spLocks noChangeArrowheads="1"/>
        </xdr:cNvSpPr>
      </xdr:nvSpPr>
      <xdr:spPr bwMode="auto">
        <a:xfrm>
          <a:off x="8354292" y="11101451"/>
          <a:ext cx="2255667" cy="541315"/>
        </a:xfrm>
        <a:prstGeom prst="wedgeRectCallout">
          <a:avLst>
            <a:gd name="adj1" fmla="val -61472"/>
            <a:gd name="adj2" fmla="val 11227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欄が足りない場合、印刷範囲を引き伸ばして、下の表に記入してください。</a:t>
          </a:r>
        </a:p>
      </xdr:txBody>
    </xdr:sp>
    <xdr:clientData/>
  </xdr:twoCellAnchor>
  <xdr:twoCellAnchor editAs="oneCell">
    <xdr:from>
      <xdr:col>2</xdr:col>
      <xdr:colOff>545088</xdr:colOff>
      <xdr:row>11</xdr:row>
      <xdr:rowOff>276905</xdr:rowOff>
    </xdr:from>
    <xdr:to>
      <xdr:col>4</xdr:col>
      <xdr:colOff>647699</xdr:colOff>
      <xdr:row>13</xdr:row>
      <xdr:rowOff>49530</xdr:rowOff>
    </xdr:to>
    <xdr:sp macro="" textlink="">
      <xdr:nvSpPr>
        <xdr:cNvPr id="6" name="AutoShape 3">
          <a:extLst>
            <a:ext uri="{FF2B5EF4-FFF2-40B4-BE49-F238E27FC236}">
              <a16:creationId xmlns:a16="http://schemas.microsoft.com/office/drawing/2014/main" id="{00000000-0008-0000-0600-000006000000}"/>
            </a:ext>
          </a:extLst>
        </xdr:cNvPr>
        <xdr:cNvSpPr>
          <a:spLocks noChangeArrowheads="1"/>
        </xdr:cNvSpPr>
      </xdr:nvSpPr>
      <xdr:spPr bwMode="auto">
        <a:xfrm>
          <a:off x="985619" y="3193936"/>
          <a:ext cx="2983924" cy="413658"/>
        </a:xfrm>
        <a:prstGeom prst="wedgeRectCallout">
          <a:avLst>
            <a:gd name="adj1" fmla="val -48490"/>
            <a:gd name="adj2" fmla="val -119512"/>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ＭＳ Ｐゴシック"/>
              <a:ea typeface="ＭＳ Ｐゴシック"/>
            </a:rPr>
            <a:t>モニタリングポイントごとに排出量を算定してください。</a:t>
          </a:r>
          <a:endParaRPr kumimoji="0" lang="en-US" altLang="ja-JP" sz="10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twoCellAnchor editAs="oneCell">
    <xdr:from>
      <xdr:col>7</xdr:col>
      <xdr:colOff>1008599</xdr:colOff>
      <xdr:row>0</xdr:row>
      <xdr:rowOff>86745</xdr:rowOff>
    </xdr:from>
    <xdr:to>
      <xdr:col>10</xdr:col>
      <xdr:colOff>280024</xdr:colOff>
      <xdr:row>3</xdr:row>
      <xdr:rowOff>93635</xdr:rowOff>
    </xdr:to>
    <xdr:sp macro="" textlink="">
      <xdr:nvSpPr>
        <xdr:cNvPr id="7" name="AutoShape 3">
          <a:extLst>
            <a:ext uri="{FF2B5EF4-FFF2-40B4-BE49-F238E27FC236}">
              <a16:creationId xmlns:a16="http://schemas.microsoft.com/office/drawing/2014/main" id="{00000000-0008-0000-0600-000007000000}"/>
            </a:ext>
          </a:extLst>
        </xdr:cNvPr>
        <xdr:cNvSpPr>
          <a:spLocks noChangeArrowheads="1"/>
        </xdr:cNvSpPr>
      </xdr:nvSpPr>
      <xdr:spPr bwMode="auto">
        <a:xfrm>
          <a:off x="7259380" y="86745"/>
          <a:ext cx="2162739" cy="582200"/>
        </a:xfrm>
        <a:prstGeom prst="wedgeRectCallout">
          <a:avLst>
            <a:gd name="adj1" fmla="val -30173"/>
            <a:gd name="adj2" fmla="val 15842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単位発熱量の単位が「</a:t>
          </a:r>
          <a:r>
            <a:rPr lang="en-US" altLang="ja-JP">
              <a:latin typeface="ＭＳ Ｐゴシック" panose="020B0600070205080204" pitchFamily="50" charset="-128"/>
              <a:ea typeface="ＭＳ Ｐゴシック" panose="020B0600070205080204" pitchFamily="50" charset="-128"/>
            </a:rPr>
            <a:t>---</a:t>
          </a:r>
          <a:r>
            <a:rPr lang="ja-JP" altLang="en-US">
              <a:latin typeface="ＭＳ Ｐゴシック" panose="020B0600070205080204" pitchFamily="50" charset="-128"/>
              <a:ea typeface="ＭＳ Ｐゴシック" panose="020B0600070205080204" pitchFamily="50" charset="-128"/>
            </a:rPr>
            <a:t>」となっている場合、係数欄は記入不要です。</a:t>
          </a:r>
          <a:endParaRPr lang="en-US" altLang="ja-JP">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11</xdr:col>
      <xdr:colOff>829295</xdr:colOff>
      <xdr:row>3</xdr:row>
      <xdr:rowOff>41563</xdr:rowOff>
    </xdr:from>
    <xdr:to>
      <xdr:col>12</xdr:col>
      <xdr:colOff>1971070</xdr:colOff>
      <xdr:row>5</xdr:row>
      <xdr:rowOff>77230</xdr:rowOff>
    </xdr:to>
    <xdr:sp macro="" textlink="">
      <xdr:nvSpPr>
        <xdr:cNvPr id="8" name="AutoShape 3">
          <a:extLst>
            <a:ext uri="{FF2B5EF4-FFF2-40B4-BE49-F238E27FC236}">
              <a16:creationId xmlns:a16="http://schemas.microsoft.com/office/drawing/2014/main" id="{00000000-0008-0000-0600-000008000000}"/>
            </a:ext>
          </a:extLst>
        </xdr:cNvPr>
        <xdr:cNvSpPr>
          <a:spLocks noChangeArrowheads="1"/>
        </xdr:cNvSpPr>
      </xdr:nvSpPr>
      <xdr:spPr bwMode="auto">
        <a:xfrm>
          <a:off x="8144495" y="595745"/>
          <a:ext cx="2224521" cy="469302"/>
        </a:xfrm>
        <a:prstGeom prst="wedgeRectCallout">
          <a:avLst>
            <a:gd name="adj1" fmla="val -56609"/>
            <a:gd name="adj2" fmla="val 10287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個々の排出量は自動計算されます。</a:t>
          </a:r>
        </a:p>
      </xdr:txBody>
    </xdr:sp>
    <xdr:clientData/>
  </xdr:twoCellAnchor>
  <xdr:twoCellAnchor editAs="oneCell">
    <xdr:from>
      <xdr:col>3</xdr:col>
      <xdr:colOff>57400</xdr:colOff>
      <xdr:row>22</xdr:row>
      <xdr:rowOff>213757</xdr:rowOff>
    </xdr:from>
    <xdr:to>
      <xdr:col>7</xdr:col>
      <xdr:colOff>40116</xdr:colOff>
      <xdr:row>24</xdr:row>
      <xdr:rowOff>268000</xdr:rowOff>
    </xdr:to>
    <xdr:sp macro="" textlink="">
      <xdr:nvSpPr>
        <xdr:cNvPr id="10" name="AutoShape 3">
          <a:extLst>
            <a:ext uri="{FF2B5EF4-FFF2-40B4-BE49-F238E27FC236}">
              <a16:creationId xmlns:a16="http://schemas.microsoft.com/office/drawing/2014/main" id="{00000000-0008-0000-0600-00000A000000}"/>
            </a:ext>
          </a:extLst>
        </xdr:cNvPr>
        <xdr:cNvSpPr>
          <a:spLocks noChangeArrowheads="1"/>
        </xdr:cNvSpPr>
      </xdr:nvSpPr>
      <xdr:spPr bwMode="auto">
        <a:xfrm>
          <a:off x="1262745" y="6628412"/>
          <a:ext cx="5107383" cy="692727"/>
        </a:xfrm>
        <a:prstGeom prst="wedgeRectCallout">
          <a:avLst>
            <a:gd name="adj1" fmla="val -35560"/>
            <a:gd name="adj2" fmla="val -78592"/>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b="0">
              <a:solidFill>
                <a:schemeClr val="tx1"/>
              </a:solidFill>
              <a:latin typeface="ＭＳ Ｐゴシック" panose="020B0600070205080204" pitchFamily="50" charset="-128"/>
              <a:ea typeface="ＭＳ Ｐゴシック" panose="020B0600070205080204" pitchFamily="50" charset="-128"/>
            </a:rPr>
            <a:t>「活動種別」（</a:t>
          </a:r>
          <a:r>
            <a:rPr lang="en-US" altLang="ja-JP" b="0">
              <a:solidFill>
                <a:schemeClr val="tx1"/>
              </a:solidFill>
              <a:latin typeface="ＭＳ Ｐゴシック" panose="020B0600070205080204" pitchFamily="50" charset="-128"/>
              <a:ea typeface="ＭＳ Ｐゴシック" panose="020B0600070205080204" pitchFamily="50" charset="-128"/>
            </a:rPr>
            <a:t>D</a:t>
          </a:r>
          <a:r>
            <a:rPr lang="ja-JP" altLang="en-US" b="0">
              <a:solidFill>
                <a:schemeClr val="tx1"/>
              </a:solidFill>
              <a:latin typeface="ＭＳ Ｐゴシック" panose="020B0600070205080204" pitchFamily="50" charset="-128"/>
              <a:ea typeface="ＭＳ Ｐゴシック" panose="020B0600070205080204" pitchFamily="50" charset="-128"/>
            </a:rPr>
            <a:t>列）にない活動種別がある場合は、「その他」の行に記入してください。なお、備考欄に詳細を記入ください。</a:t>
          </a:r>
        </a:p>
      </xdr:txBody>
    </xdr:sp>
    <xdr:clientData/>
  </xdr:twoCellAnchor>
  <xdr:twoCellAnchor>
    <xdr:from>
      <xdr:col>16</xdr:col>
      <xdr:colOff>609600</xdr:colOff>
      <xdr:row>15</xdr:row>
      <xdr:rowOff>238125</xdr:rowOff>
    </xdr:from>
    <xdr:to>
      <xdr:col>24</xdr:col>
      <xdr:colOff>356509</xdr:colOff>
      <xdr:row>18</xdr:row>
      <xdr:rowOff>55789</xdr:rowOff>
    </xdr:to>
    <xdr:sp macro="" textlink="">
      <xdr:nvSpPr>
        <xdr:cNvPr id="12" name="正方形/長方形 11">
          <a:extLst>
            <a:ext uri="{FF2B5EF4-FFF2-40B4-BE49-F238E27FC236}">
              <a16:creationId xmlns:a16="http://schemas.microsoft.com/office/drawing/2014/main" id="{00000000-0008-0000-0600-00000C000000}"/>
            </a:ext>
          </a:extLst>
        </xdr:cNvPr>
        <xdr:cNvSpPr/>
      </xdr:nvSpPr>
      <xdr:spPr>
        <a:xfrm>
          <a:off x="13592175" y="4448175"/>
          <a:ext cx="5080909" cy="789214"/>
        </a:xfrm>
        <a:prstGeom prst="rect">
          <a:avLst/>
        </a:prstGeom>
        <a:solidFill>
          <a:schemeClr val="accent1">
            <a:lumMod val="40000"/>
            <a:lumOff val="60000"/>
          </a:schemeClr>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rgbClr val="FF0000"/>
              </a:solidFill>
              <a:latin typeface="ＭＳ Ｐゴシック" panose="020B0600070205080204" pitchFamily="50" charset="-128"/>
              <a:ea typeface="ＭＳ Ｐゴシック" panose="020B0600070205080204" pitchFamily="50" charset="-128"/>
            </a:rPr>
            <a:t>2021/6/15</a:t>
          </a:r>
          <a:r>
            <a:rPr kumimoji="1" lang="ja-JP" altLang="en-US" sz="1400" b="1">
              <a:solidFill>
                <a:srgbClr val="FF0000"/>
              </a:solidFill>
              <a:latin typeface="ＭＳ Ｐゴシック" panose="020B0600070205080204" pitchFamily="50" charset="-128"/>
              <a:ea typeface="ＭＳ Ｐゴシック" panose="020B0600070205080204" pitchFamily="50" charset="-128"/>
            </a:rPr>
            <a:t>修正：</a:t>
          </a:r>
          <a:endParaRPr kumimoji="1" lang="en-US" altLang="ja-JP" sz="1400" b="1">
            <a:solidFill>
              <a:srgbClr val="FF0000"/>
            </a:solidFill>
            <a:latin typeface="ＭＳ Ｐゴシック" panose="020B0600070205080204" pitchFamily="50" charset="-128"/>
            <a:ea typeface="ＭＳ Ｐゴシック" panose="020B0600070205080204" pitchFamily="50" charset="-128"/>
          </a:endParaRPr>
        </a:p>
        <a:p>
          <a:pPr algn="l"/>
          <a:r>
            <a:rPr kumimoji="1" lang="en-US" altLang="ja-JP" sz="1400" b="1">
              <a:solidFill>
                <a:srgbClr val="FF0000"/>
              </a:solidFill>
              <a:latin typeface="ＭＳ Ｐゴシック" panose="020B0600070205080204" pitchFamily="50" charset="-128"/>
              <a:ea typeface="ＭＳ Ｐゴシック" panose="020B0600070205080204" pitchFamily="50" charset="-128"/>
            </a:rPr>
            <a:t>N</a:t>
          </a:r>
          <a:r>
            <a:rPr kumimoji="1" lang="ja-JP" altLang="en-US" sz="1400" b="1">
              <a:solidFill>
                <a:srgbClr val="FF0000"/>
              </a:solidFill>
              <a:latin typeface="ＭＳ Ｐゴシック" panose="020B0600070205080204" pitchFamily="50" charset="-128"/>
              <a:ea typeface="ＭＳ Ｐゴシック" panose="020B0600070205080204" pitchFamily="50" charset="-128"/>
            </a:rPr>
            <a:t>列～</a:t>
          </a:r>
          <a:r>
            <a:rPr kumimoji="1" lang="en-US" altLang="ja-JP" sz="1400" b="1">
              <a:solidFill>
                <a:srgbClr val="FF0000"/>
              </a:solidFill>
              <a:latin typeface="ＭＳ Ｐゴシック" panose="020B0600070205080204" pitchFamily="50" charset="-128"/>
              <a:ea typeface="ＭＳ Ｐゴシック" panose="020B0600070205080204" pitchFamily="50" charset="-128"/>
            </a:rPr>
            <a:t>AB</a:t>
          </a:r>
          <a:r>
            <a:rPr kumimoji="1" lang="ja-JP" altLang="en-US" sz="1400" b="1">
              <a:solidFill>
                <a:srgbClr val="FF0000"/>
              </a:solidFill>
              <a:latin typeface="ＭＳ Ｐゴシック" panose="020B0600070205080204" pitchFamily="50" charset="-128"/>
              <a:ea typeface="ＭＳ Ｐゴシック" panose="020B0600070205080204" pitchFamily="50" charset="-128"/>
            </a:rPr>
            <a:t>列は、活動量単位未満を切り捨てずに記載してください。</a:t>
          </a:r>
        </a:p>
      </xdr:txBody>
    </xdr:sp>
    <xdr:clientData/>
  </xdr:twoCellAnchor>
  <xdr:twoCellAnchor editAs="oneCell">
    <xdr:from>
      <xdr:col>5</xdr:col>
      <xdr:colOff>552450</xdr:colOff>
      <xdr:row>14</xdr:row>
      <xdr:rowOff>266700</xdr:rowOff>
    </xdr:from>
    <xdr:to>
      <xdr:col>8</xdr:col>
      <xdr:colOff>441362</xdr:colOff>
      <xdr:row>18</xdr:row>
      <xdr:rowOff>4963</xdr:rowOff>
    </xdr:to>
    <xdr:sp macro="" textlink="">
      <xdr:nvSpPr>
        <xdr:cNvPr id="2" name="AutoShape 3">
          <a:extLst>
            <a:ext uri="{FF2B5EF4-FFF2-40B4-BE49-F238E27FC236}">
              <a16:creationId xmlns:a16="http://schemas.microsoft.com/office/drawing/2014/main" id="{00000000-0008-0000-0600-000002000000}"/>
            </a:ext>
          </a:extLst>
        </xdr:cNvPr>
        <xdr:cNvSpPr>
          <a:spLocks noChangeArrowheads="1"/>
        </xdr:cNvSpPr>
      </xdr:nvSpPr>
      <xdr:spPr bwMode="auto">
        <a:xfrm>
          <a:off x="5000625" y="4048125"/>
          <a:ext cx="2780702" cy="988896"/>
        </a:xfrm>
        <a:prstGeom prst="wedgeRectCallout">
          <a:avLst>
            <a:gd name="adj1" fmla="val -124027"/>
            <a:gd name="adj2" fmla="val -16940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事業所内で燃料を使用して電気や熱を発生させて、その一部を外部供給している場合は、当該燃料の「按分により算定した自家消費分の量ごとに」</a:t>
          </a: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記載してください（例：</a:t>
          </a:r>
          <a:r>
            <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4</a:t>
          </a: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　</a:t>
          </a:r>
          <a:r>
            <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A</a:t>
          </a: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重油）。</a:t>
          </a:r>
          <a:endPar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備考欄には関係するモニタリングポイント</a:t>
          </a:r>
          <a:r>
            <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No.</a:t>
          </a: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を記載してください。</a:t>
          </a:r>
          <a:endPar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5</xdr:col>
      <xdr:colOff>581025</xdr:colOff>
      <xdr:row>14</xdr:row>
      <xdr:rowOff>238125</xdr:rowOff>
    </xdr:from>
    <xdr:to>
      <xdr:col>8</xdr:col>
      <xdr:colOff>468032</xdr:colOff>
      <xdr:row>17</xdr:row>
      <xdr:rowOff>279827</xdr:rowOff>
    </xdr:to>
    <xdr:sp macro="" textlink="">
      <xdr:nvSpPr>
        <xdr:cNvPr id="5" name="AutoShape 3">
          <a:extLst>
            <a:ext uri="{FF2B5EF4-FFF2-40B4-BE49-F238E27FC236}">
              <a16:creationId xmlns:a16="http://schemas.microsoft.com/office/drawing/2014/main" id="{00000000-0008-0000-0600-000005000000}"/>
            </a:ext>
          </a:extLst>
        </xdr:cNvPr>
        <xdr:cNvSpPr>
          <a:spLocks noChangeArrowheads="1"/>
        </xdr:cNvSpPr>
      </xdr:nvSpPr>
      <xdr:spPr bwMode="auto">
        <a:xfrm>
          <a:off x="5029200" y="4019550"/>
          <a:ext cx="2780702" cy="982772"/>
        </a:xfrm>
        <a:prstGeom prst="wedgeRectCallout">
          <a:avLst>
            <a:gd name="adj1" fmla="val 203341"/>
            <a:gd name="adj2" fmla="val -16246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事業所内で燃料を使用して電気や熱を発生させて、その一部を外部供給している場合は、当該燃料の「按分により算定した自家消費分の量ごとに」</a:t>
          </a: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記載してください（例：</a:t>
          </a:r>
          <a:r>
            <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4</a:t>
          </a: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　（</a:t>
          </a:r>
          <a:r>
            <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A</a:t>
          </a: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重油））。</a:t>
          </a:r>
          <a:endPar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備考欄には関係するモニタリングポイント</a:t>
          </a:r>
          <a:r>
            <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No.</a:t>
          </a: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を記載してください。</a:t>
          </a:r>
          <a:endPar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6</xdr:col>
      <xdr:colOff>219075</xdr:colOff>
      <xdr:row>18</xdr:row>
      <xdr:rowOff>19050</xdr:rowOff>
    </xdr:from>
    <xdr:to>
      <xdr:col>12</xdr:col>
      <xdr:colOff>884288</xdr:colOff>
      <xdr:row>22</xdr:row>
      <xdr:rowOff>171659</xdr:rowOff>
    </xdr:to>
    <xdr:sp macro="" textlink="">
      <xdr:nvSpPr>
        <xdr:cNvPr id="11" name="AutoShape 3">
          <a:extLst>
            <a:ext uri="{FF2B5EF4-FFF2-40B4-BE49-F238E27FC236}">
              <a16:creationId xmlns:a16="http://schemas.microsoft.com/office/drawing/2014/main" id="{00000000-0008-0000-0600-00000B000000}"/>
            </a:ext>
          </a:extLst>
        </xdr:cNvPr>
        <xdr:cNvSpPr>
          <a:spLocks noChangeArrowheads="1"/>
        </xdr:cNvSpPr>
      </xdr:nvSpPr>
      <xdr:spPr bwMode="auto">
        <a:xfrm>
          <a:off x="5753100" y="5057775"/>
          <a:ext cx="6083033" cy="1406099"/>
        </a:xfrm>
        <a:prstGeom prst="wedgeRectCallout">
          <a:avLst>
            <a:gd name="adj1" fmla="val 7590"/>
            <a:gd name="adj2" fmla="val -205735"/>
          </a:avLst>
        </a:prstGeom>
        <a:solidFill>
          <a:schemeClr val="accent2">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b="0" u="none">
              <a:solidFill>
                <a:sysClr val="windowText" lastClr="000000"/>
              </a:solidFill>
              <a:latin typeface="ＭＳ Ｐゴシック" panose="020B0600070205080204" pitchFamily="50" charset="-128"/>
              <a:ea typeface="ＭＳ Ｐゴシック" panose="020B0600070205080204" pitchFamily="50" charset="-128"/>
            </a:rPr>
            <a:t>該当のモニタリングポイント</a:t>
          </a:r>
          <a:r>
            <a:rPr lang="en-US" altLang="ja-JP" b="0" u="none">
              <a:solidFill>
                <a:sysClr val="windowText" lastClr="000000"/>
              </a:solidFill>
              <a:latin typeface="ＭＳ Ｐゴシック" panose="020B0600070205080204" pitchFamily="50" charset="-128"/>
              <a:ea typeface="ＭＳ Ｐゴシック" panose="020B0600070205080204" pitchFamily="50" charset="-128"/>
            </a:rPr>
            <a:t>NO</a:t>
          </a:r>
          <a:r>
            <a:rPr lang="ja-JP" altLang="en-US" b="0" u="none">
              <a:solidFill>
                <a:sysClr val="windowText" lastClr="000000"/>
              </a:solidFill>
              <a:latin typeface="ＭＳ Ｐゴシック" panose="020B0600070205080204" pitchFamily="50" charset="-128"/>
              <a:ea typeface="ＭＳ Ｐゴシック" panose="020B0600070205080204" pitchFamily="50" charset="-128"/>
            </a:rPr>
            <a:t>について、「</a:t>
          </a:r>
          <a:r>
            <a:rPr lang="en-US" altLang="ja-JP" b="0" u="none">
              <a:solidFill>
                <a:sysClr val="windowText" lastClr="000000"/>
              </a:solidFill>
              <a:latin typeface="ＭＳ Ｐゴシック" panose="020B0600070205080204" pitchFamily="50" charset="-128"/>
              <a:ea typeface="ＭＳ Ｐゴシック" panose="020B0600070205080204" pitchFamily="50" charset="-128"/>
            </a:rPr>
            <a:t>5</a:t>
          </a:r>
          <a:r>
            <a:rPr lang="ja-JP" altLang="en-US" b="0" u="none">
              <a:solidFill>
                <a:sysClr val="windowText" lastClr="000000"/>
              </a:solidFill>
              <a:latin typeface="ＭＳ Ｐゴシック" panose="020B0600070205080204" pitchFamily="50" charset="-128"/>
              <a:ea typeface="ＭＳ Ｐゴシック" panose="020B0600070205080204" pitchFamily="50" charset="-128"/>
            </a:rPr>
            <a:t>．モニタリングポイント」シートで単位発熱量と排出係数が「デフォルト値」を選択している場合は、単位発熱量と</a:t>
          </a:r>
          <a:r>
            <a:rPr lang="en-US" altLang="ja-JP" b="0" u="none">
              <a:solidFill>
                <a:sysClr val="windowText" lastClr="000000"/>
              </a:solidFill>
              <a:latin typeface="ＭＳ Ｐゴシック" panose="020B0600070205080204" pitchFamily="50" charset="-128"/>
              <a:ea typeface="ＭＳ Ｐゴシック" panose="020B0600070205080204" pitchFamily="50" charset="-128"/>
            </a:rPr>
            <a:t>CO2</a:t>
          </a:r>
          <a:r>
            <a:rPr lang="ja-JP" altLang="en-US" b="0" u="none">
              <a:solidFill>
                <a:sysClr val="windowText" lastClr="000000"/>
              </a:solidFill>
              <a:latin typeface="ＭＳ Ｐゴシック" panose="020B0600070205080204" pitchFamily="50" charset="-128"/>
              <a:ea typeface="ＭＳ Ｐゴシック" panose="020B0600070205080204" pitchFamily="50" charset="-128"/>
            </a:rPr>
            <a:t>排出係数列に自動でデフォルト値が表示されます。</a:t>
          </a:r>
          <a:endParaRPr lang="en-US" altLang="ja-JP" b="0" u="none">
            <a:solidFill>
              <a:sysClr val="windowText" lastClr="000000"/>
            </a:solidFill>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b="1" u="sng">
              <a:solidFill>
                <a:srgbClr val="FF0000"/>
              </a:solidFill>
              <a:latin typeface="ＭＳ Ｐゴシック" panose="020B0600070205080204" pitchFamily="50" charset="-128"/>
              <a:ea typeface="ＭＳ Ｐゴシック" panose="020B0600070205080204" pitchFamily="50" charset="-128"/>
            </a:rPr>
            <a:t>（セルが黄色になります）</a:t>
          </a:r>
          <a:endParaRPr lang="en-US" altLang="ja-JP" b="1" u="sng">
            <a:solidFill>
              <a:srgbClr val="FF0000"/>
            </a:solidFill>
            <a:latin typeface="ＭＳ Ｐゴシック" panose="020B0600070205080204" pitchFamily="50" charset="-128"/>
            <a:ea typeface="ＭＳ Ｐゴシック" panose="020B0600070205080204" pitchFamily="50" charset="-128"/>
          </a:endParaRPr>
        </a:p>
        <a:p>
          <a:pPr algn="l" rtl="0">
            <a:lnSpc>
              <a:spcPts val="1100"/>
            </a:lnSpc>
            <a:defRPr sz="1000"/>
          </a:pPr>
          <a:endParaRPr lang="en-US" altLang="ja-JP">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a:t>
          </a:r>
          <a:r>
            <a:rPr lang="en-US" altLang="ja-JP">
              <a:latin typeface="ＭＳ Ｐゴシック" panose="020B0600070205080204" pitchFamily="50" charset="-128"/>
              <a:ea typeface="ＭＳ Ｐゴシック" panose="020B0600070205080204" pitchFamily="50" charset="-128"/>
            </a:rPr>
            <a:t>5</a:t>
          </a:r>
          <a:r>
            <a:rPr lang="ja-JP" altLang="en-US">
              <a:latin typeface="ＭＳ Ｐゴシック" panose="020B0600070205080204" pitchFamily="50" charset="-128"/>
              <a:ea typeface="ＭＳ Ｐゴシック" panose="020B0600070205080204" pitchFamily="50" charset="-128"/>
            </a:rPr>
            <a:t>．モニタリングポイント」シートにてデフォルト値を選択していない場合は空欄となりますので、自身でセルを書き換えてください。</a:t>
          </a:r>
          <a:endParaRPr lang="en-US" altLang="ja-JP">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また、モニタリングポイント</a:t>
          </a:r>
          <a:r>
            <a:rPr lang="en-US" altLang="ja-JP">
              <a:latin typeface="ＭＳ Ｐゴシック" panose="020B0600070205080204" pitchFamily="50" charset="-128"/>
              <a:ea typeface="ＭＳ Ｐゴシック" panose="020B0600070205080204" pitchFamily="50" charset="-128"/>
            </a:rPr>
            <a:t>NO</a:t>
          </a:r>
          <a:r>
            <a:rPr lang="ja-JP" altLang="en-US">
              <a:latin typeface="ＭＳ Ｐゴシック" panose="020B0600070205080204" pitchFamily="50" charset="-128"/>
              <a:ea typeface="ＭＳ Ｐゴシック" panose="020B0600070205080204" pitchFamily="50" charset="-128"/>
            </a:rPr>
            <a:t>をまとめている場合も表示されませんので、ご自身でセルの書き換えをお願いします（例：</a:t>
          </a:r>
          <a:r>
            <a:rPr lang="en-US" altLang="ja-JP">
              <a:latin typeface="ＭＳ Ｐゴシック" panose="020B0600070205080204" pitchFamily="50" charset="-128"/>
              <a:ea typeface="ＭＳ Ｐゴシック" panose="020B0600070205080204" pitchFamily="50" charset="-128"/>
            </a:rPr>
            <a:t>4</a:t>
          </a:r>
          <a:r>
            <a:rPr lang="ja-JP" altLang="en-US">
              <a:latin typeface="ＭＳ Ｐゴシック" panose="020B0600070205080204" pitchFamily="50" charset="-128"/>
              <a:ea typeface="ＭＳ Ｐゴシック" panose="020B0600070205080204" pitchFamily="50" charset="-128"/>
            </a:rPr>
            <a:t>～</a:t>
          </a:r>
          <a:r>
            <a:rPr lang="en-US" altLang="ja-JP">
              <a:latin typeface="ＭＳ Ｐゴシック" panose="020B0600070205080204" pitchFamily="50" charset="-128"/>
              <a:ea typeface="ＭＳ Ｐゴシック" panose="020B0600070205080204" pitchFamily="50" charset="-128"/>
            </a:rPr>
            <a:t>8</a:t>
          </a:r>
          <a:r>
            <a:rPr lang="ja-JP" altLang="en-US">
              <a:latin typeface="ＭＳ Ｐゴシック" panose="020B0600070205080204" pitchFamily="50" charset="-128"/>
              <a:ea typeface="ＭＳ Ｐゴシック" panose="020B0600070205080204" pitchFamily="50" charset="-128"/>
            </a:rPr>
            <a:t>　</a:t>
          </a:r>
          <a:r>
            <a:rPr lang="en-US" altLang="ja-JP">
              <a:latin typeface="ＭＳ Ｐゴシック" panose="020B0600070205080204" pitchFamily="50" charset="-128"/>
              <a:ea typeface="ＭＳ Ｐゴシック" panose="020B0600070205080204" pitchFamily="50" charset="-128"/>
            </a:rPr>
            <a:t>A</a:t>
          </a:r>
          <a:r>
            <a:rPr lang="ja-JP" altLang="en-US">
              <a:latin typeface="ＭＳ Ｐゴシック" panose="020B0600070205080204" pitchFamily="50" charset="-128"/>
              <a:ea typeface="ＭＳ Ｐゴシック" panose="020B0600070205080204" pitchFamily="50" charset="-128"/>
            </a:rPr>
            <a:t>重油）。</a:t>
          </a:r>
          <a:endParaRPr lang="en-US" altLang="ja-JP">
            <a:latin typeface="ＭＳ Ｐゴシック" panose="020B0600070205080204" pitchFamily="50" charset="-128"/>
            <a:ea typeface="ＭＳ Ｐゴシック" panose="020B0600070205080204" pitchFamily="50" charset="-128"/>
          </a:endParaRPr>
        </a:p>
        <a:p>
          <a:pPr algn="l" rtl="0">
            <a:lnSpc>
              <a:spcPts val="1100"/>
            </a:lnSpc>
            <a:defRPr sz="1000"/>
          </a:pPr>
          <a:endParaRPr lang="en-US" altLang="ja-JP">
            <a:latin typeface="ＭＳ Ｐゴシック" panose="020B0600070205080204" pitchFamily="50" charset="-128"/>
            <a:ea typeface="ＭＳ Ｐゴシック" panose="020B0600070205080204"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647700</xdr:colOff>
          <xdr:row>0</xdr:row>
          <xdr:rowOff>142875</xdr:rowOff>
        </xdr:from>
        <xdr:to>
          <xdr:col>14</xdr:col>
          <xdr:colOff>61913</xdr:colOff>
          <xdr:row>2</xdr:row>
          <xdr:rowOff>38100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700-00000128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twoCellAnchor editAs="oneCell">
    <xdr:from>
      <xdr:col>15</xdr:col>
      <xdr:colOff>400051</xdr:colOff>
      <xdr:row>14</xdr:row>
      <xdr:rowOff>19049</xdr:rowOff>
    </xdr:from>
    <xdr:to>
      <xdr:col>16</xdr:col>
      <xdr:colOff>2846071</xdr:colOff>
      <xdr:row>17</xdr:row>
      <xdr:rowOff>371156</xdr:rowOff>
    </xdr:to>
    <xdr:sp macro="" textlink="">
      <xdr:nvSpPr>
        <xdr:cNvPr id="4" name="AutoShape 3">
          <a:extLst>
            <a:ext uri="{FF2B5EF4-FFF2-40B4-BE49-F238E27FC236}">
              <a16:creationId xmlns:a16="http://schemas.microsoft.com/office/drawing/2014/main" id="{00000000-0008-0000-0700-000004000000}"/>
            </a:ext>
          </a:extLst>
        </xdr:cNvPr>
        <xdr:cNvSpPr>
          <a:spLocks noChangeArrowheads="1"/>
        </xdr:cNvSpPr>
      </xdr:nvSpPr>
      <xdr:spPr bwMode="auto">
        <a:xfrm>
          <a:off x="5198270" y="2602705"/>
          <a:ext cx="3245644" cy="1125537"/>
        </a:xfrm>
        <a:prstGeom prst="wedgeRectCallout">
          <a:avLst>
            <a:gd name="adj1" fmla="val -59095"/>
            <a:gd name="adj2" fmla="val 2882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工場・事業場の排出量に影響のあると思われる指標について、情報を記入してください。</a:t>
          </a:r>
          <a:endParaRPr lang="en-US" altLang="ja-JP">
            <a:latin typeface="ＭＳ Ｐゴシック" panose="020B0600070205080204" pitchFamily="50" charset="-128"/>
            <a:ea typeface="ＭＳ Ｐゴシック" panose="020B0600070205080204" pitchFamily="50" charset="-128"/>
          </a:endParaRPr>
        </a:p>
        <a:p>
          <a:pPr algn="l" rtl="0">
            <a:lnSpc>
              <a:spcPts val="1100"/>
            </a:lnSpc>
            <a:defRPr sz="1000"/>
          </a:pPr>
          <a:r>
            <a:rPr lang="en-US" altLang="ja-JP">
              <a:latin typeface="ＭＳ Ｐゴシック" panose="020B0600070205080204" pitchFamily="50" charset="-128"/>
              <a:ea typeface="ＭＳ Ｐゴシック" panose="020B0600070205080204" pitchFamily="50" charset="-128"/>
            </a:rPr>
            <a:t>【</a:t>
          </a:r>
          <a:r>
            <a:rPr lang="ja-JP" altLang="en-US">
              <a:latin typeface="ＭＳ Ｐゴシック" panose="020B0600070205080204" pitchFamily="50" charset="-128"/>
              <a:ea typeface="ＭＳ Ｐゴシック" panose="020B0600070205080204" pitchFamily="50" charset="-128"/>
            </a:rPr>
            <a:t>生産数量等</a:t>
          </a:r>
          <a:r>
            <a:rPr lang="en-US" altLang="ja-JP">
              <a:latin typeface="ＭＳ Ｐゴシック" panose="020B0600070205080204" pitchFamily="50" charset="-128"/>
              <a:ea typeface="ＭＳ Ｐゴシック" panose="020B0600070205080204" pitchFamily="50" charset="-128"/>
            </a:rPr>
            <a:t>】</a:t>
          </a:r>
          <a:r>
            <a:rPr lang="ja-JP" altLang="en-US">
              <a:latin typeface="ＭＳ Ｐゴシック" panose="020B0600070205080204" pitchFamily="50" charset="-128"/>
              <a:ea typeface="ＭＳ Ｐゴシック" panose="020B0600070205080204" pitchFamily="50" charset="-128"/>
            </a:rPr>
            <a:t>は第三者検証機関による検証の対象外です。目標保有者様のもとで正確な数値をご記入ください。</a:t>
          </a:r>
          <a:endParaRPr lang="en-US" altLang="ja-JP">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1</xdr:col>
      <xdr:colOff>159544</xdr:colOff>
      <xdr:row>8</xdr:row>
      <xdr:rowOff>40480</xdr:rowOff>
    </xdr:from>
    <xdr:to>
      <xdr:col>11</xdr:col>
      <xdr:colOff>49529</xdr:colOff>
      <xdr:row>11</xdr:row>
      <xdr:rowOff>38097</xdr:rowOff>
    </xdr:to>
    <xdr:sp macro="" textlink="">
      <xdr:nvSpPr>
        <xdr:cNvPr id="5" name="AutoShape 3">
          <a:extLst>
            <a:ext uri="{FF2B5EF4-FFF2-40B4-BE49-F238E27FC236}">
              <a16:creationId xmlns:a16="http://schemas.microsoft.com/office/drawing/2014/main" id="{00000000-0008-0000-0700-000005000000}"/>
            </a:ext>
          </a:extLst>
        </xdr:cNvPr>
        <xdr:cNvSpPr>
          <a:spLocks noChangeArrowheads="1"/>
        </xdr:cNvSpPr>
      </xdr:nvSpPr>
      <xdr:spPr bwMode="auto">
        <a:xfrm>
          <a:off x="330994" y="1516855"/>
          <a:ext cx="3050380" cy="607217"/>
        </a:xfrm>
        <a:prstGeom prst="wedgeRectCallout">
          <a:avLst>
            <a:gd name="adj1" fmla="val -30462"/>
            <a:gd name="adj2" fmla="val 10796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en-US" altLang="ja-JP">
              <a:latin typeface="ＭＳ Ｐゴシック" panose="020B0600070205080204" pitchFamily="50" charset="-128"/>
              <a:ea typeface="ＭＳ Ｐゴシック" panose="020B0600070205080204" pitchFamily="50" charset="-128"/>
            </a:rPr>
            <a:t>【</a:t>
          </a:r>
          <a:r>
            <a:rPr lang="ja-JP" altLang="en-US">
              <a:latin typeface="ＭＳ Ｐゴシック" panose="020B0600070205080204" pitchFamily="50" charset="-128"/>
              <a:ea typeface="ＭＳ Ｐゴシック" panose="020B0600070205080204" pitchFamily="50" charset="-128"/>
            </a:rPr>
            <a:t>生産数量等</a:t>
          </a:r>
          <a:r>
            <a:rPr lang="en-US" altLang="ja-JP">
              <a:latin typeface="ＭＳ Ｐゴシック" panose="020B0600070205080204" pitchFamily="50" charset="-128"/>
              <a:ea typeface="ＭＳ Ｐゴシック" panose="020B0600070205080204" pitchFamily="50" charset="-128"/>
            </a:rPr>
            <a:t>】</a:t>
          </a:r>
          <a:r>
            <a:rPr lang="ja-JP" altLang="en-US">
              <a:latin typeface="ＭＳ Ｐゴシック" panose="020B0600070205080204" pitchFamily="50" charset="-128"/>
              <a:ea typeface="ＭＳ Ｐゴシック" panose="020B0600070205080204" pitchFamily="50" charset="-128"/>
            </a:rPr>
            <a:t>は必ず記入してください。</a:t>
          </a:r>
          <a:endParaRPr lang="en-US" altLang="ja-JP">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a:solidFill>
                <a:srgbClr val="FF0000"/>
              </a:solidFill>
              <a:latin typeface="ＭＳ Ｐゴシック" panose="020B0600070205080204" pitchFamily="50" charset="-128"/>
              <a:ea typeface="ＭＳ Ｐゴシック" panose="020B0600070205080204" pitchFamily="50" charset="-128"/>
            </a:rPr>
            <a:t>（未記入の場合、</a:t>
          </a:r>
          <a:r>
            <a:rPr lang="en-US" altLang="ja-JP">
              <a:solidFill>
                <a:srgbClr val="FF0000"/>
              </a:solidFill>
              <a:latin typeface="ＭＳ Ｐゴシック" panose="020B0600070205080204" pitchFamily="50" charset="-128"/>
              <a:ea typeface="ＭＳ Ｐゴシック" panose="020B0600070205080204" pitchFamily="50" charset="-128"/>
            </a:rPr>
            <a:t>SHIFT</a:t>
          </a:r>
          <a:r>
            <a:rPr lang="ja-JP" altLang="en-US">
              <a:solidFill>
                <a:srgbClr val="FF0000"/>
              </a:solidFill>
              <a:latin typeface="ＭＳ Ｐゴシック" panose="020B0600070205080204" pitchFamily="50" charset="-128"/>
              <a:ea typeface="ＭＳ Ｐゴシック" panose="020B0600070205080204" pitchFamily="50" charset="-128"/>
            </a:rPr>
            <a:t>システムで提出ができません。）</a:t>
          </a:r>
          <a:endParaRPr lang="en-US" altLang="ja-JP">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519113</xdr:colOff>
          <xdr:row>1</xdr:row>
          <xdr:rowOff>23813</xdr:rowOff>
        </xdr:from>
        <xdr:to>
          <xdr:col>1</xdr:col>
          <xdr:colOff>1928813</xdr:colOff>
          <xdr:row>1</xdr:row>
          <xdr:rowOff>252413</xdr:rowOff>
        </xdr:to>
        <xdr:sp macro="" textlink="">
          <xdr:nvSpPr>
            <xdr:cNvPr id="34817" name="Check Box 1" hidden="1">
              <a:extLst>
                <a:ext uri="{63B3BB69-23CF-44E3-9099-C40C66FF867C}">
                  <a14:compatExt spid="_x0000_s34817"/>
                </a:ext>
                <a:ext uri="{FF2B5EF4-FFF2-40B4-BE49-F238E27FC236}">
                  <a16:creationId xmlns:a16="http://schemas.microsoft.com/office/drawing/2014/main" id="{00000000-0008-0000-0800-00000188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fs\&#12503;&#12525;&#12472;&#12455;&#12463;&#12488;\P117675-01_R4SHIFT\&#36930;&#34892;\&#21046;&#24230;&#25991;&#26360;\1&#26399;&#31639;&#23450;&#22577;&#21578;&#26360;&#65288;&#21066;&#28187;&#30446;&#27161;&#24180;&#24230;&#23455;&#32318;&#22577;&#21578;&#29992;&#65289;\&#9733;&#21066;&#28187;&#30446;&#27161;&#24180;&#24230;&#31639;&#23450;&#22577;&#21578;&#26360;\&#12471;&#12473;&#12486;&#12512;UL&#30906;&#35469;&#29992;\anz\D4_&#12304;&#26908;&#35388;&#29992;&#27096;&#24335;&#12305;%20&#21066;&#28187;&#30446;&#27161;&#24180;&#24230;&#31639;&#23450;&#22577;&#21578;&#26360;%20(&#21336;&#29420;&#21442;&#21152;&#32773;&#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3217300/Dropbox%20(MRI)/&#12304;&#31038;&#20869;&#38480;&#23450;&#12305;P119845-01_P119208-01&#65343;R5&#12539;R4&#35036;&#27491;SHIFT/&#36930;&#34892;/&#21046;&#24230;&#25991;&#26360;/&#12304;1&#26399;&#35079;&#25968;&#24180;&#24230;&#12539;2&#26399;&#21336;&#24180;&#24230;&#12305;&#21066;&#28187;&#30446;&#27161;&#24180;&#24230;&#27096;&#24335;/1&#26399;&#35079;&#25968;&#24180;&#24230;/3_1&#26399;&#65288;&#35079;&#25968;&#24180;&#24230;&#65289;&#21066;&#28187;&#30446;&#27161;&#24180;&#24230;&#31639;&#23450;&#22577;&#21578;&#26360;&#65288;&#21336;&#29420;&#12539;&#27096;&#24335;&#65289;_23112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上の注意"/>
      <sheetName val="1. 基本情報等"/>
      <sheetName val="2. 敷地境界等"/>
      <sheetName val="3. 算定体制"/>
      <sheetName val="4. 排出源リスト"/>
      <sheetName val="5. モニタリングポイント"/>
      <sheetName val="6-1. CO2排出量①"/>
      <sheetName val="6-2. CO2排出量②"/>
      <sheetName val="6-3. CO2排出量③"/>
      <sheetName val="6-4. CO2排出量_総括"/>
      <sheetName val="7-1. CO2排出量①"/>
      <sheetName val="7-2. CO2排出量②"/>
      <sheetName val="7-3. CO2排出量③"/>
      <sheetName val="7-4. CO2排出量_総括"/>
      <sheetName val="8. 備考"/>
      <sheetName val="取込シート_非表示"/>
      <sheetName val="非表示_活動量と単位"/>
      <sheetName val="非表示_GJ換算表"/>
      <sheetName val="非表示_産業分類"/>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8">
          <cell r="D8" t="str">
            <v>系統電力</v>
          </cell>
          <cell r="E8">
            <v>1</v>
          </cell>
          <cell r="F8" t="str">
            <v>使用量</v>
          </cell>
          <cell r="G8" t="str">
            <v>kWh</v>
          </cell>
          <cell r="H8" t="str">
            <v>---</v>
          </cell>
          <cell r="I8" t="str">
            <v>t-CO2/kWh</v>
          </cell>
          <cell r="J8" t="str">
            <v>対象</v>
          </cell>
        </row>
        <row r="9">
          <cell r="D9" t="str">
            <v>輸入原料炭</v>
          </cell>
          <cell r="E9">
            <v>0</v>
          </cell>
          <cell r="F9" t="str">
            <v>使用量</v>
          </cell>
          <cell r="G9" t="str">
            <v>t</v>
          </cell>
          <cell r="H9" t="str">
            <v>GJ/t</v>
          </cell>
          <cell r="I9" t="str">
            <v>t-CO2/GJ</v>
          </cell>
          <cell r="J9" t="str">
            <v>対象</v>
          </cell>
        </row>
        <row r="10">
          <cell r="D10" t="str">
            <v>国産一般炭</v>
          </cell>
          <cell r="E10">
            <v>0</v>
          </cell>
          <cell r="F10" t="str">
            <v>使用量</v>
          </cell>
          <cell r="G10" t="str">
            <v>t</v>
          </cell>
          <cell r="H10" t="str">
            <v>GJ/t</v>
          </cell>
          <cell r="I10" t="str">
            <v>t-CO2/GJ</v>
          </cell>
          <cell r="J10" t="str">
            <v>対象</v>
          </cell>
        </row>
        <row r="11">
          <cell r="D11" t="str">
            <v>輸入一般炭</v>
          </cell>
          <cell r="E11">
            <v>0</v>
          </cell>
          <cell r="F11" t="str">
            <v>使用量</v>
          </cell>
          <cell r="G11" t="str">
            <v>t</v>
          </cell>
          <cell r="H11" t="str">
            <v>GJ/t</v>
          </cell>
          <cell r="I11" t="str">
            <v>t-CO2/GJ</v>
          </cell>
          <cell r="J11" t="str">
            <v>対象</v>
          </cell>
        </row>
        <row r="12">
          <cell r="D12" t="str">
            <v>輸入無煙炭</v>
          </cell>
          <cell r="E12">
            <v>0</v>
          </cell>
          <cell r="F12" t="str">
            <v>使用量</v>
          </cell>
          <cell r="G12" t="str">
            <v>t</v>
          </cell>
          <cell r="H12" t="str">
            <v>GJ/t</v>
          </cell>
          <cell r="I12" t="str">
            <v>t-CO2/GJ</v>
          </cell>
          <cell r="J12" t="str">
            <v>対象</v>
          </cell>
        </row>
        <row r="13">
          <cell r="D13" t="str">
            <v>コークス</v>
          </cell>
          <cell r="E13">
            <v>0</v>
          </cell>
          <cell r="F13" t="str">
            <v>使用量</v>
          </cell>
          <cell r="G13" t="str">
            <v>t</v>
          </cell>
          <cell r="H13" t="str">
            <v>GJ/t</v>
          </cell>
          <cell r="I13" t="str">
            <v>t-CO2/GJ</v>
          </cell>
          <cell r="J13" t="str">
            <v>対象</v>
          </cell>
        </row>
        <row r="14">
          <cell r="D14" t="str">
            <v>原油</v>
          </cell>
          <cell r="E14">
            <v>0</v>
          </cell>
          <cell r="F14" t="str">
            <v>使用量</v>
          </cell>
          <cell r="G14" t="str">
            <v>kl</v>
          </cell>
          <cell r="H14" t="str">
            <v>GJ/kl</v>
          </cell>
          <cell r="I14" t="str">
            <v>t-CO2/GJ</v>
          </cell>
          <cell r="J14" t="str">
            <v>対象</v>
          </cell>
        </row>
        <row r="15">
          <cell r="D15" t="str">
            <v>ガソリン</v>
          </cell>
          <cell r="E15">
            <v>0</v>
          </cell>
          <cell r="F15" t="str">
            <v>使用量</v>
          </cell>
          <cell r="G15" t="str">
            <v>kl</v>
          </cell>
          <cell r="H15" t="str">
            <v>GJ/kl</v>
          </cell>
          <cell r="I15" t="str">
            <v>t-CO2/GJ</v>
          </cell>
          <cell r="J15" t="str">
            <v>対象</v>
          </cell>
        </row>
        <row r="16">
          <cell r="D16" t="str">
            <v>ナフサ</v>
          </cell>
          <cell r="E16">
            <v>0</v>
          </cell>
          <cell r="F16" t="str">
            <v>使用量</v>
          </cell>
          <cell r="G16" t="str">
            <v>kl</v>
          </cell>
          <cell r="H16" t="str">
            <v>GJ/kl</v>
          </cell>
          <cell r="I16" t="str">
            <v>t-CO2/GJ</v>
          </cell>
          <cell r="J16" t="str">
            <v>対象</v>
          </cell>
        </row>
        <row r="17">
          <cell r="D17" t="str">
            <v>ジェット燃料</v>
          </cell>
          <cell r="E17">
            <v>0</v>
          </cell>
          <cell r="F17" t="str">
            <v>使用量</v>
          </cell>
          <cell r="G17" t="str">
            <v>kl</v>
          </cell>
          <cell r="H17" t="str">
            <v>GJ/kl</v>
          </cell>
          <cell r="I17" t="str">
            <v>t-CO2/GJ</v>
          </cell>
          <cell r="J17" t="str">
            <v>対象</v>
          </cell>
        </row>
        <row r="18">
          <cell r="D18" t="str">
            <v>灯油</v>
          </cell>
          <cell r="E18">
            <v>0</v>
          </cell>
          <cell r="F18" t="str">
            <v>使用量</v>
          </cell>
          <cell r="G18" t="str">
            <v>kl</v>
          </cell>
          <cell r="H18" t="str">
            <v>GJ/kl</v>
          </cell>
          <cell r="I18" t="str">
            <v>t-CO2/GJ</v>
          </cell>
          <cell r="J18" t="str">
            <v>対象</v>
          </cell>
        </row>
        <row r="19">
          <cell r="D19" t="str">
            <v>軽油</v>
          </cell>
          <cell r="E19">
            <v>0</v>
          </cell>
          <cell r="F19" t="str">
            <v>使用量</v>
          </cell>
          <cell r="G19" t="str">
            <v>kl</v>
          </cell>
          <cell r="H19" t="str">
            <v>GJ/kl</v>
          </cell>
          <cell r="I19" t="str">
            <v>t-CO2/GJ</v>
          </cell>
          <cell r="J19" t="str">
            <v>対象</v>
          </cell>
        </row>
        <row r="20">
          <cell r="D20" t="str">
            <v>A重油</v>
          </cell>
          <cell r="E20">
            <v>0</v>
          </cell>
          <cell r="F20" t="str">
            <v>使用量</v>
          </cell>
          <cell r="G20" t="str">
            <v>kl</v>
          </cell>
          <cell r="H20" t="str">
            <v>GJ/kl</v>
          </cell>
          <cell r="I20" t="str">
            <v>t-CO2/GJ</v>
          </cell>
          <cell r="J20" t="str">
            <v>対象</v>
          </cell>
        </row>
        <row r="21">
          <cell r="D21" t="str">
            <v>B重油</v>
          </cell>
          <cell r="E21">
            <v>0</v>
          </cell>
          <cell r="F21" t="str">
            <v>使用量</v>
          </cell>
          <cell r="G21" t="str">
            <v>kl</v>
          </cell>
          <cell r="H21" t="str">
            <v>GJ/kl</v>
          </cell>
          <cell r="I21" t="str">
            <v>t-CO2/GJ</v>
          </cell>
          <cell r="J21" t="str">
            <v>対象</v>
          </cell>
        </row>
        <row r="22">
          <cell r="D22" t="str">
            <v>C重油</v>
          </cell>
          <cell r="E22">
            <v>0</v>
          </cell>
          <cell r="F22" t="str">
            <v>使用量</v>
          </cell>
          <cell r="G22" t="str">
            <v>kl</v>
          </cell>
          <cell r="H22" t="str">
            <v>GJ/kl</v>
          </cell>
          <cell r="I22" t="str">
            <v>t-CO2/GJ</v>
          </cell>
          <cell r="J22" t="str">
            <v>対象</v>
          </cell>
        </row>
        <row r="23">
          <cell r="D23" t="str">
            <v>潤滑油</v>
          </cell>
          <cell r="E23">
            <v>0</v>
          </cell>
          <cell r="F23" t="str">
            <v>使用量</v>
          </cell>
          <cell r="G23" t="str">
            <v>kl</v>
          </cell>
          <cell r="H23" t="str">
            <v>GJ/kl</v>
          </cell>
          <cell r="I23" t="str">
            <v>t-CO2/GJ</v>
          </cell>
          <cell r="J23" t="str">
            <v>対象</v>
          </cell>
        </row>
        <row r="24">
          <cell r="D24" t="str">
            <v>オイルコークス</v>
          </cell>
          <cell r="E24">
            <v>0</v>
          </cell>
          <cell r="F24" t="str">
            <v>使用量</v>
          </cell>
          <cell r="G24" t="str">
            <v>t</v>
          </cell>
          <cell r="H24" t="str">
            <v>GJ/t</v>
          </cell>
          <cell r="I24" t="str">
            <v>t-CO2/GJ</v>
          </cell>
          <cell r="J24" t="str">
            <v>対象</v>
          </cell>
        </row>
        <row r="25">
          <cell r="D25" t="str">
            <v>LPG</v>
          </cell>
          <cell r="E25">
            <v>0</v>
          </cell>
          <cell r="F25" t="str">
            <v>使用量</v>
          </cell>
          <cell r="G25" t="str">
            <v>t</v>
          </cell>
          <cell r="H25" t="str">
            <v>GJ/t</v>
          </cell>
          <cell r="I25" t="str">
            <v>t-CO2/GJ</v>
          </cell>
          <cell r="J25" t="str">
            <v>対象</v>
          </cell>
        </row>
        <row r="26">
          <cell r="D26" t="str">
            <v>天然ガス</v>
          </cell>
          <cell r="E26">
            <v>0</v>
          </cell>
          <cell r="F26" t="str">
            <v>使用量</v>
          </cell>
          <cell r="G26" t="str">
            <v>千Nm3</v>
          </cell>
          <cell r="H26" t="str">
            <v>GJ/千Nm3</v>
          </cell>
          <cell r="I26" t="str">
            <v>t-CO2/GJ</v>
          </cell>
          <cell r="J26" t="str">
            <v>対象</v>
          </cell>
        </row>
        <row r="27">
          <cell r="D27" t="str">
            <v>LNG</v>
          </cell>
          <cell r="E27">
            <v>0</v>
          </cell>
          <cell r="F27" t="str">
            <v>使用量</v>
          </cell>
          <cell r="G27" t="str">
            <v>t</v>
          </cell>
          <cell r="H27" t="str">
            <v>GJ/t</v>
          </cell>
          <cell r="I27" t="str">
            <v>t-CO2/GJ</v>
          </cell>
          <cell r="J27" t="str">
            <v>対象</v>
          </cell>
        </row>
        <row r="28">
          <cell r="D28" t="str">
            <v>都市ガス</v>
          </cell>
          <cell r="E28">
            <v>0</v>
          </cell>
          <cell r="F28" t="str">
            <v>使用量</v>
          </cell>
          <cell r="G28" t="str">
            <v>千Nm3</v>
          </cell>
          <cell r="H28" t="str">
            <v>GJ/千Nm3</v>
          </cell>
          <cell r="I28" t="str">
            <v>t-CO2/GJ</v>
          </cell>
          <cell r="J28" t="str">
            <v>対象</v>
          </cell>
        </row>
        <row r="29">
          <cell r="D29" t="str">
            <v>コールタール</v>
          </cell>
          <cell r="E29">
            <v>0</v>
          </cell>
          <cell r="F29" t="str">
            <v>使用量</v>
          </cell>
          <cell r="G29" t="str">
            <v>t</v>
          </cell>
          <cell r="H29" t="str">
            <v>GJ/t</v>
          </cell>
          <cell r="I29" t="str">
            <v>t-CO2/GJ</v>
          </cell>
          <cell r="J29" t="str">
            <v>対象</v>
          </cell>
        </row>
        <row r="30">
          <cell r="D30" t="str">
            <v>アスファルト</v>
          </cell>
          <cell r="E30">
            <v>0</v>
          </cell>
          <cell r="F30" t="str">
            <v>使用量</v>
          </cell>
          <cell r="G30" t="str">
            <v>t</v>
          </cell>
          <cell r="H30" t="str">
            <v>GJ/t</v>
          </cell>
          <cell r="I30" t="str">
            <v>t-CO2/GJ</v>
          </cell>
          <cell r="J30" t="str">
            <v>対象</v>
          </cell>
        </row>
        <row r="31">
          <cell r="D31" t="str">
            <v>NGL・コンデンセート</v>
          </cell>
          <cell r="E31">
            <v>0</v>
          </cell>
          <cell r="F31" t="str">
            <v>使用量</v>
          </cell>
          <cell r="G31" t="str">
            <v>kl</v>
          </cell>
          <cell r="H31" t="str">
            <v>GJ/kl</v>
          </cell>
          <cell r="I31" t="str">
            <v>t-CO2/GJ</v>
          </cell>
          <cell r="J31" t="str">
            <v>対象</v>
          </cell>
        </row>
        <row r="32">
          <cell r="D32" t="str">
            <v>製油所ガス</v>
          </cell>
          <cell r="E32">
            <v>0</v>
          </cell>
          <cell r="F32" t="str">
            <v>使用量</v>
          </cell>
          <cell r="G32" t="str">
            <v>千Nm3</v>
          </cell>
          <cell r="H32" t="str">
            <v>GJ/千Nm3</v>
          </cell>
          <cell r="I32" t="str">
            <v>t-CO2/GJ</v>
          </cell>
          <cell r="J32" t="str">
            <v>対象</v>
          </cell>
        </row>
        <row r="33">
          <cell r="D33" t="str">
            <v>コークス炉ガス</v>
          </cell>
          <cell r="E33">
            <v>0</v>
          </cell>
          <cell r="F33" t="str">
            <v>使用量</v>
          </cell>
          <cell r="G33" t="str">
            <v>千Nm3</v>
          </cell>
          <cell r="H33" t="str">
            <v>GJ/千Nm3</v>
          </cell>
          <cell r="I33" t="str">
            <v>t-CO2/GJ</v>
          </cell>
          <cell r="J33" t="str">
            <v>対象</v>
          </cell>
        </row>
        <row r="34">
          <cell r="D34" t="str">
            <v>高炉ガス</v>
          </cell>
          <cell r="E34">
            <v>0</v>
          </cell>
          <cell r="F34" t="str">
            <v>使用量</v>
          </cell>
          <cell r="G34" t="str">
            <v>千Nm3</v>
          </cell>
          <cell r="H34" t="str">
            <v>GJ/千Nm3</v>
          </cell>
          <cell r="I34" t="str">
            <v>t-CO2/GJ</v>
          </cell>
          <cell r="J34" t="str">
            <v>対象</v>
          </cell>
        </row>
        <row r="35">
          <cell r="D35" t="str">
            <v>転炉ガス</v>
          </cell>
          <cell r="E35">
            <v>0</v>
          </cell>
          <cell r="F35" t="str">
            <v>使用量</v>
          </cell>
          <cell r="G35" t="str">
            <v>千Nm3</v>
          </cell>
          <cell r="H35" t="str">
            <v>GJ/千Nm3</v>
          </cell>
          <cell r="I35" t="str">
            <v>t-CO2/GJ</v>
          </cell>
          <cell r="J35" t="str">
            <v>対象</v>
          </cell>
        </row>
        <row r="36">
          <cell r="D36" t="str">
            <v>産業用蒸気</v>
          </cell>
          <cell r="E36">
            <v>1</v>
          </cell>
          <cell r="F36" t="str">
            <v>使用量</v>
          </cell>
          <cell r="G36" t="str">
            <v>GJ</v>
          </cell>
          <cell r="H36" t="str">
            <v>---</v>
          </cell>
          <cell r="I36" t="str">
            <v>t-CO2/GJ</v>
          </cell>
          <cell r="J36" t="str">
            <v>対象</v>
          </cell>
        </row>
        <row r="37">
          <cell r="D37" t="str">
            <v>温水</v>
          </cell>
          <cell r="E37">
            <v>1</v>
          </cell>
          <cell r="F37" t="str">
            <v>使用量</v>
          </cell>
          <cell r="G37" t="str">
            <v>GJ</v>
          </cell>
          <cell r="H37" t="str">
            <v>---</v>
          </cell>
          <cell r="I37" t="str">
            <v>t-CO2/GJ</v>
          </cell>
          <cell r="J37" t="str">
            <v>対象</v>
          </cell>
        </row>
        <row r="38">
          <cell r="D38" t="str">
            <v>冷水</v>
          </cell>
          <cell r="E38">
            <v>1</v>
          </cell>
          <cell r="F38" t="str">
            <v>使用量</v>
          </cell>
          <cell r="G38" t="str">
            <v>GJ</v>
          </cell>
          <cell r="H38" t="str">
            <v>---</v>
          </cell>
          <cell r="I38" t="str">
            <v>t-CO2/GJ</v>
          </cell>
          <cell r="J38" t="str">
            <v>対象</v>
          </cell>
        </row>
        <row r="39">
          <cell r="D39" t="str">
            <v>蒸気（産業用以外）</v>
          </cell>
          <cell r="E39">
            <v>1</v>
          </cell>
          <cell r="F39" t="str">
            <v>使用量</v>
          </cell>
          <cell r="G39" t="str">
            <v>GJ</v>
          </cell>
          <cell r="H39" t="str">
            <v>---</v>
          </cell>
          <cell r="I39" t="str">
            <v>t-CO2/GJ</v>
          </cell>
          <cell r="J39" t="str">
            <v>対象</v>
          </cell>
        </row>
        <row r="40">
          <cell r="D40" t="str">
            <v>所内消費電力</v>
          </cell>
          <cell r="E40">
            <v>1</v>
          </cell>
          <cell r="F40" t="str">
            <v>消費量</v>
          </cell>
          <cell r="G40" t="str">
            <v>kWh</v>
          </cell>
          <cell r="H40" t="str">
            <v>---</v>
          </cell>
          <cell r="I40" t="str">
            <v>t-CO2/kWh</v>
          </cell>
          <cell r="J40" t="str">
            <v>---</v>
          </cell>
        </row>
        <row r="41">
          <cell r="D41" t="str">
            <v>外部供給電力</v>
          </cell>
          <cell r="E41">
            <v>1</v>
          </cell>
          <cell r="F41" t="str">
            <v>供給量</v>
          </cell>
          <cell r="G41" t="str">
            <v>kWh</v>
          </cell>
          <cell r="H41" t="str">
            <v>---</v>
          </cell>
          <cell r="I41" t="str">
            <v>t-CO2/kWh</v>
          </cell>
          <cell r="J41" t="str">
            <v>---</v>
          </cell>
        </row>
        <row r="42">
          <cell r="D42" t="str">
            <v>所内消費熱</v>
          </cell>
          <cell r="E42">
            <v>1</v>
          </cell>
          <cell r="F42" t="str">
            <v>消費量</v>
          </cell>
          <cell r="G42" t="str">
            <v>GJ</v>
          </cell>
          <cell r="H42" t="str">
            <v>---</v>
          </cell>
          <cell r="I42" t="str">
            <v>t-CO2/GJ</v>
          </cell>
          <cell r="J42" t="str">
            <v>---</v>
          </cell>
        </row>
        <row r="43">
          <cell r="D43" t="str">
            <v>外部供給熱</v>
          </cell>
          <cell r="E43">
            <v>1</v>
          </cell>
          <cell r="F43" t="str">
            <v>供給量</v>
          </cell>
          <cell r="G43" t="str">
            <v>GJ</v>
          </cell>
          <cell r="H43" t="str">
            <v>---</v>
          </cell>
          <cell r="I43" t="str">
            <v>t-CO2/GJ</v>
          </cell>
          <cell r="J43" t="str">
            <v>---</v>
          </cell>
        </row>
        <row r="44">
          <cell r="D44" t="str">
            <v>①廃油</v>
          </cell>
          <cell r="E44">
            <v>1</v>
          </cell>
          <cell r="F44" t="str">
            <v>焼却・使用量</v>
          </cell>
          <cell r="G44" t="str">
            <v>t</v>
          </cell>
          <cell r="H44" t="str">
            <v>---</v>
          </cell>
          <cell r="I44" t="str">
            <v>t-CO2/t</v>
          </cell>
          <cell r="J44" t="str">
            <v>---</v>
          </cell>
        </row>
        <row r="45">
          <cell r="D45" t="str">
            <v>②廃合成繊維</v>
          </cell>
          <cell r="E45">
            <v>1</v>
          </cell>
          <cell r="F45" t="str">
            <v>焼却・使用量</v>
          </cell>
          <cell r="G45" t="str">
            <v>t</v>
          </cell>
          <cell r="H45" t="str">
            <v>---</v>
          </cell>
          <cell r="I45" t="str">
            <v>t-CO2/t</v>
          </cell>
          <cell r="J45" t="str">
            <v>---</v>
          </cell>
        </row>
        <row r="46">
          <cell r="D46" t="str">
            <v>③廃ゴムタイヤ</v>
          </cell>
          <cell r="E46">
            <v>1</v>
          </cell>
          <cell r="F46" t="str">
            <v>焼却・使用量</v>
          </cell>
          <cell r="G46" t="str">
            <v>t</v>
          </cell>
          <cell r="H46" t="str">
            <v>---</v>
          </cell>
          <cell r="I46" t="str">
            <v>t-CO2/t</v>
          </cell>
          <cell r="J46" t="str">
            <v>---</v>
          </cell>
        </row>
        <row r="47">
          <cell r="D47" t="str">
            <v>④　②③以外の廃プラスチック類（産業廃棄物）</v>
          </cell>
          <cell r="E47">
            <v>1</v>
          </cell>
          <cell r="F47" t="str">
            <v>焼却・使用量</v>
          </cell>
          <cell r="G47" t="str">
            <v>t</v>
          </cell>
          <cell r="H47" t="str">
            <v>---</v>
          </cell>
          <cell r="I47" t="str">
            <v>t-CO2/t</v>
          </cell>
          <cell r="J47" t="str">
            <v>---</v>
          </cell>
        </row>
        <row r="48">
          <cell r="D48" t="str">
            <v>⑤　②③④以外の廃プラスチック類（一般廃棄物）</v>
          </cell>
          <cell r="E48">
            <v>1</v>
          </cell>
          <cell r="F48" t="str">
            <v>焼却・使用量</v>
          </cell>
          <cell r="G48" t="str">
            <v>t</v>
          </cell>
          <cell r="H48" t="str">
            <v>---</v>
          </cell>
          <cell r="I48" t="str">
            <v>t-CO2/t</v>
          </cell>
          <cell r="J48" t="str">
            <v>---</v>
          </cell>
        </row>
        <row r="49">
          <cell r="D49" t="str">
            <v>廃油から製造される燃料油</v>
          </cell>
          <cell r="E49">
            <v>1</v>
          </cell>
          <cell r="F49" t="str">
            <v>焼却・使用量</v>
          </cell>
          <cell r="G49" t="str">
            <v>kl</v>
          </cell>
          <cell r="H49" t="str">
            <v>---</v>
          </cell>
          <cell r="I49" t="str">
            <v>t-CO2/kl</v>
          </cell>
          <cell r="J49" t="str">
            <v>---</v>
          </cell>
        </row>
        <row r="50">
          <cell r="D50" t="str">
            <v>廃プラスチック類から製造される燃料油</v>
          </cell>
          <cell r="E50">
            <v>1</v>
          </cell>
          <cell r="F50" t="str">
            <v>焼却・使用量</v>
          </cell>
          <cell r="G50" t="str">
            <v>kl</v>
          </cell>
          <cell r="H50" t="str">
            <v>---</v>
          </cell>
          <cell r="I50" t="str">
            <v>t-CO2/kl</v>
          </cell>
          <cell r="J50" t="str">
            <v>---</v>
          </cell>
        </row>
        <row r="51">
          <cell r="D51" t="str">
            <v>ごみ固形燃料（RPF）</v>
          </cell>
          <cell r="E51">
            <v>1</v>
          </cell>
          <cell r="F51" t="str">
            <v>焼却・使用量</v>
          </cell>
          <cell r="G51" t="str">
            <v>t</v>
          </cell>
          <cell r="H51" t="str">
            <v>---</v>
          </cell>
          <cell r="I51" t="str">
            <v>t-CO2/t</v>
          </cell>
          <cell r="J51" t="str">
            <v>---</v>
          </cell>
        </row>
        <row r="52">
          <cell r="D52" t="str">
            <v>ごみ固形燃料（RDF）</v>
          </cell>
          <cell r="E52">
            <v>1</v>
          </cell>
          <cell r="F52" t="str">
            <v>焼却・使用量</v>
          </cell>
          <cell r="G52" t="str">
            <v>t</v>
          </cell>
          <cell r="H52" t="str">
            <v>---</v>
          </cell>
          <cell r="I52" t="str">
            <v>t-CO2/t</v>
          </cell>
          <cell r="J52" t="str">
            <v>---</v>
          </cell>
        </row>
        <row r="53">
          <cell r="D53" t="str">
            <v>セメントの製造</v>
          </cell>
          <cell r="E53">
            <v>1</v>
          </cell>
          <cell r="F53" t="str">
            <v>クリンカー製造量</v>
          </cell>
          <cell r="G53" t="str">
            <v>t</v>
          </cell>
          <cell r="H53" t="str">
            <v>---</v>
          </cell>
          <cell r="I53" t="str">
            <v>t-CO2/t</v>
          </cell>
          <cell r="J53" t="str">
            <v>---</v>
          </cell>
        </row>
        <row r="54">
          <cell r="D54" t="str">
            <v>生石灰の製造（原料：石灰石）</v>
          </cell>
          <cell r="E54">
            <v>1</v>
          </cell>
          <cell r="F54" t="str">
            <v>原料使用量</v>
          </cell>
          <cell r="G54" t="str">
            <v>t</v>
          </cell>
          <cell r="H54" t="str">
            <v>---</v>
          </cell>
          <cell r="I54" t="str">
            <v>t-CO2/t</v>
          </cell>
          <cell r="J54" t="str">
            <v>---</v>
          </cell>
        </row>
        <row r="55">
          <cell r="D55" t="str">
            <v>生石灰の製造（原料：ドロマイト）</v>
          </cell>
          <cell r="E55">
            <v>1</v>
          </cell>
          <cell r="F55" t="str">
            <v>原料使用量</v>
          </cell>
          <cell r="G55" t="str">
            <v>t</v>
          </cell>
          <cell r="H55" t="str">
            <v>---</v>
          </cell>
          <cell r="I55" t="str">
            <v>t-CO2/t</v>
          </cell>
          <cell r="J55" t="str">
            <v>---</v>
          </cell>
        </row>
        <row r="56">
          <cell r="D56" t="str">
            <v>石灰石（タンカル）の使用</v>
          </cell>
          <cell r="E56">
            <v>1</v>
          </cell>
          <cell r="F56" t="str">
            <v>使用量</v>
          </cell>
          <cell r="G56" t="str">
            <v>t</v>
          </cell>
          <cell r="H56" t="str">
            <v>---</v>
          </cell>
          <cell r="I56" t="str">
            <v>t-CO2/t</v>
          </cell>
          <cell r="J56" t="str">
            <v>---</v>
          </cell>
        </row>
        <row r="57">
          <cell r="D57" t="str">
            <v>ドロマイトの使用</v>
          </cell>
          <cell r="E57">
            <v>1</v>
          </cell>
          <cell r="F57" t="str">
            <v>使用量</v>
          </cell>
          <cell r="G57" t="str">
            <v>t</v>
          </cell>
          <cell r="H57" t="str">
            <v>---</v>
          </cell>
          <cell r="I57" t="str">
            <v>t-CO2/t</v>
          </cell>
          <cell r="J57" t="str">
            <v>---</v>
          </cell>
        </row>
        <row r="58">
          <cell r="D58" t="str">
            <v>ソーダ灰の製造</v>
          </cell>
          <cell r="E58">
            <v>1</v>
          </cell>
          <cell r="F58" t="str">
            <v>追加投入量</v>
          </cell>
          <cell r="G58" t="str">
            <v>t</v>
          </cell>
          <cell r="H58" t="str">
            <v>---</v>
          </cell>
          <cell r="I58" t="str">
            <v>t-CO2/t</v>
          </cell>
          <cell r="J58" t="str">
            <v>---</v>
          </cell>
        </row>
        <row r="59">
          <cell r="D59" t="str">
            <v>ソーダ灰の使用</v>
          </cell>
          <cell r="E59">
            <v>1</v>
          </cell>
          <cell r="F59" t="str">
            <v>使用量</v>
          </cell>
          <cell r="G59" t="str">
            <v>t</v>
          </cell>
          <cell r="H59" t="str">
            <v>---</v>
          </cell>
          <cell r="I59" t="str">
            <v>t-CO2/t</v>
          </cell>
          <cell r="J59" t="str">
            <v>---</v>
          </cell>
        </row>
        <row r="60">
          <cell r="D60" t="str">
            <v>アンモニアの製造（原料：石炭）</v>
          </cell>
          <cell r="E60">
            <v>1</v>
          </cell>
          <cell r="F60" t="str">
            <v>原料使用量</v>
          </cell>
          <cell r="G60" t="str">
            <v>t</v>
          </cell>
          <cell r="H60" t="str">
            <v>---</v>
          </cell>
          <cell r="I60" t="str">
            <v>t-CO2/t</v>
          </cell>
          <cell r="J60" t="str">
            <v>---</v>
          </cell>
        </row>
        <row r="61">
          <cell r="D61" t="str">
            <v>アンモニアの製造（原料：ナフサ）</v>
          </cell>
          <cell r="E61">
            <v>1</v>
          </cell>
          <cell r="F61" t="str">
            <v>原料使用量</v>
          </cell>
          <cell r="G61" t="str">
            <v>kl</v>
          </cell>
          <cell r="H61" t="str">
            <v>---</v>
          </cell>
          <cell r="I61" t="str">
            <v>t-CO2/kl</v>
          </cell>
          <cell r="J61" t="str">
            <v>---</v>
          </cell>
        </row>
        <row r="62">
          <cell r="D62" t="str">
            <v>アンモニアの製造（原料：オイルコークス）</v>
          </cell>
          <cell r="E62">
            <v>1</v>
          </cell>
          <cell r="F62" t="str">
            <v>原料使用量</v>
          </cell>
          <cell r="G62" t="str">
            <v>t</v>
          </cell>
          <cell r="H62" t="str">
            <v>---</v>
          </cell>
          <cell r="I62" t="str">
            <v>t-CO2/t</v>
          </cell>
          <cell r="J62" t="str">
            <v>---</v>
          </cell>
        </row>
        <row r="63">
          <cell r="D63" t="str">
            <v>アンモニアの製造（原料：LPG）</v>
          </cell>
          <cell r="E63">
            <v>1</v>
          </cell>
          <cell r="F63" t="str">
            <v>原料使用量</v>
          </cell>
          <cell r="G63" t="str">
            <v>t</v>
          </cell>
          <cell r="H63" t="str">
            <v>---</v>
          </cell>
          <cell r="I63" t="str">
            <v>t-CO2/t</v>
          </cell>
          <cell r="J63" t="str">
            <v>---</v>
          </cell>
        </row>
        <row r="64">
          <cell r="D64" t="str">
            <v>アンモニアの製造（原料：LNG）</v>
          </cell>
          <cell r="E64">
            <v>1</v>
          </cell>
          <cell r="F64" t="str">
            <v>原料使用量</v>
          </cell>
          <cell r="G64" t="str">
            <v>t</v>
          </cell>
          <cell r="H64" t="str">
            <v>---</v>
          </cell>
          <cell r="I64" t="str">
            <v>t-CO2/t</v>
          </cell>
          <cell r="J64" t="str">
            <v>---</v>
          </cell>
        </row>
        <row r="65">
          <cell r="D65" t="str">
            <v>アンモニアの製造（原料：天然ガス(LNG除く)）</v>
          </cell>
          <cell r="E65">
            <v>1</v>
          </cell>
          <cell r="F65" t="str">
            <v>原料使用量</v>
          </cell>
          <cell r="G65" t="str">
            <v>千Nm3</v>
          </cell>
          <cell r="H65" t="str">
            <v>---</v>
          </cell>
          <cell r="I65" t="str">
            <v>t-CO2/千Nm3</v>
          </cell>
          <cell r="J65" t="str">
            <v>---</v>
          </cell>
        </row>
        <row r="66">
          <cell r="D66" t="str">
            <v>アンモニアの製造（原料：コークス炉ガス）</v>
          </cell>
          <cell r="E66">
            <v>1</v>
          </cell>
          <cell r="F66" t="str">
            <v>原料使用量</v>
          </cell>
          <cell r="G66" t="str">
            <v>千Nm3</v>
          </cell>
          <cell r="H66" t="str">
            <v>---</v>
          </cell>
          <cell r="I66" t="str">
            <v>t-CO2/千Nm3</v>
          </cell>
          <cell r="J66" t="str">
            <v>---</v>
          </cell>
        </row>
        <row r="67">
          <cell r="D67" t="str">
            <v>アンモニアの製造（原料：石油系炭化水素ガス）</v>
          </cell>
          <cell r="E67">
            <v>1</v>
          </cell>
          <cell r="F67" t="str">
            <v>原料使用量</v>
          </cell>
          <cell r="G67" t="str">
            <v>千Nm3</v>
          </cell>
          <cell r="H67" t="str">
            <v>---</v>
          </cell>
          <cell r="I67" t="str">
            <v>t-CO2/千Nm3</v>
          </cell>
          <cell r="J67" t="str">
            <v>---</v>
          </cell>
        </row>
        <row r="68">
          <cell r="D68" t="str">
            <v>シリコンカーバイドの製造</v>
          </cell>
          <cell r="E68">
            <v>1</v>
          </cell>
          <cell r="F68" t="str">
            <v>石油コークス使用量</v>
          </cell>
          <cell r="G68" t="str">
            <v>t</v>
          </cell>
          <cell r="H68" t="str">
            <v>---</v>
          </cell>
          <cell r="I68" t="str">
            <v>t-CO2/t</v>
          </cell>
          <cell r="J68" t="str">
            <v>---</v>
          </cell>
        </row>
        <row r="69">
          <cell r="D69" t="str">
            <v>カルシウムカーバイドの製造（石灰石起源）</v>
          </cell>
          <cell r="E69">
            <v>1</v>
          </cell>
          <cell r="F69" t="str">
            <v>製造量</v>
          </cell>
          <cell r="G69" t="str">
            <v>t</v>
          </cell>
          <cell r="H69" t="str">
            <v>---</v>
          </cell>
          <cell r="I69" t="str">
            <v>t-CO2/t</v>
          </cell>
          <cell r="J69" t="str">
            <v>---</v>
          </cell>
        </row>
        <row r="70">
          <cell r="D70" t="str">
            <v>カルシウムカーバイドの製造（還元剤起源）</v>
          </cell>
          <cell r="E70">
            <v>1</v>
          </cell>
          <cell r="F70" t="str">
            <v>製造量</v>
          </cell>
          <cell r="G70" t="str">
            <v>t</v>
          </cell>
          <cell r="H70" t="str">
            <v>---</v>
          </cell>
          <cell r="I70" t="str">
            <v>t-CO2/t</v>
          </cell>
          <cell r="J70" t="str">
            <v>---</v>
          </cell>
        </row>
        <row r="71">
          <cell r="D71" t="str">
            <v>エチレンの製造</v>
          </cell>
          <cell r="E71">
            <v>1</v>
          </cell>
          <cell r="F71" t="str">
            <v>製造量</v>
          </cell>
          <cell r="G71" t="str">
            <v>t</v>
          </cell>
          <cell r="H71" t="str">
            <v>---</v>
          </cell>
          <cell r="I71" t="str">
            <v>t-CO2/t</v>
          </cell>
          <cell r="J71" t="str">
            <v>---</v>
          </cell>
        </row>
        <row r="72">
          <cell r="D72" t="str">
            <v>カルシウムカーバイドを原料としたアセチレンの使用（燃焼）</v>
          </cell>
          <cell r="E72">
            <v>1</v>
          </cell>
          <cell r="F72" t="str">
            <v>使用量</v>
          </cell>
          <cell r="G72" t="str">
            <v>t</v>
          </cell>
          <cell r="H72" t="str">
            <v>---</v>
          </cell>
          <cell r="I72" t="str">
            <v>t-CO2/t</v>
          </cell>
          <cell r="J72" t="str">
            <v>---</v>
          </cell>
        </row>
        <row r="73">
          <cell r="D73" t="str">
            <v>電気炉を使用した粗鋼の製造</v>
          </cell>
          <cell r="E73">
            <v>1</v>
          </cell>
          <cell r="F73" t="str">
            <v>製造量</v>
          </cell>
          <cell r="G73" t="str">
            <v>t</v>
          </cell>
          <cell r="H73" t="str">
            <v>---</v>
          </cell>
          <cell r="I73" t="str">
            <v>t-CO2/t</v>
          </cell>
          <cell r="J73" t="str">
            <v>---</v>
          </cell>
        </row>
        <row r="74">
          <cell r="D74" t="str">
            <v>ドライアイス／液化炭酸ガス／噴霧器の使用</v>
          </cell>
          <cell r="E74">
            <v>1</v>
          </cell>
          <cell r="F74" t="str">
            <v>使用量</v>
          </cell>
          <cell r="G74" t="str">
            <v>t</v>
          </cell>
          <cell r="H74" t="str">
            <v>---</v>
          </cell>
          <cell r="I74" t="str">
            <v>t-CO2/t</v>
          </cell>
          <cell r="J74" t="str">
            <v>---</v>
          </cell>
        </row>
        <row r="75">
          <cell r="D75" t="str">
            <v>その他（要：備考欄への詳細記載）</v>
          </cell>
          <cell r="J75" t="str">
            <v>---</v>
          </cell>
        </row>
      </sheetData>
      <sheetData sheetId="17">
        <row r="6">
          <cell r="C6" t="str">
            <v>系統電力</v>
          </cell>
          <cell r="D6">
            <v>9.7599999999999996E-3</v>
          </cell>
          <cell r="E6" t="str">
            <v>GJ/kWh</v>
          </cell>
        </row>
        <row r="7">
          <cell r="C7" t="str">
            <v>産業用蒸気</v>
          </cell>
          <cell r="D7">
            <v>1.02</v>
          </cell>
          <cell r="E7" t="str">
            <v>GJ</v>
          </cell>
        </row>
        <row r="8">
          <cell r="C8" t="str">
            <v>温水</v>
          </cell>
          <cell r="D8">
            <v>1.36</v>
          </cell>
          <cell r="E8" t="str">
            <v>GJ</v>
          </cell>
        </row>
        <row r="9">
          <cell r="C9" t="str">
            <v>冷水</v>
          </cell>
          <cell r="D9">
            <v>1.36</v>
          </cell>
          <cell r="E9" t="str">
            <v>GJ</v>
          </cell>
        </row>
        <row r="10">
          <cell r="C10" t="str">
            <v>蒸気（産業用以外）</v>
          </cell>
          <cell r="D10">
            <v>1.36</v>
          </cell>
          <cell r="E10" t="str">
            <v>GJ</v>
          </cell>
        </row>
      </sheetData>
      <sheetData sheetId="18">
        <row r="4">
          <cell r="C4" t="str">
            <v>010：管理，補助的経済活動を行う事業所（01農業）</v>
          </cell>
        </row>
        <row r="5">
          <cell r="C5" t="str">
            <v>011：耕種農業</v>
          </cell>
        </row>
        <row r="6">
          <cell r="C6" t="str">
            <v>012：畜産農業</v>
          </cell>
        </row>
        <row r="7">
          <cell r="C7" t="str">
            <v>013：農業サービス業（園芸サービス業を除く）</v>
          </cell>
        </row>
        <row r="8">
          <cell r="C8" t="str">
            <v>014：園芸サービス業</v>
          </cell>
        </row>
        <row r="9">
          <cell r="C9" t="str">
            <v>020：管理，補助的経済活動を行う事業所（02林業）</v>
          </cell>
        </row>
        <row r="10">
          <cell r="C10" t="str">
            <v>021：育林業</v>
          </cell>
        </row>
        <row r="11">
          <cell r="C11" t="str">
            <v>022：素材生産業</v>
          </cell>
        </row>
        <row r="12">
          <cell r="C12" t="str">
            <v>023：特用林産物生産業（きのこ類の栽培を除く）</v>
          </cell>
        </row>
        <row r="13">
          <cell r="C13" t="str">
            <v>024：林業サービス業</v>
          </cell>
        </row>
        <row r="14">
          <cell r="C14" t="str">
            <v>029：その他の林業</v>
          </cell>
        </row>
        <row r="15">
          <cell r="C15" t="str">
            <v>030：管理，補助的経済活動を行う事業所（03漁業）</v>
          </cell>
        </row>
        <row r="16">
          <cell r="C16" t="str">
            <v>031：海面漁業</v>
          </cell>
        </row>
        <row r="17">
          <cell r="C17" t="str">
            <v>032：内水面漁業</v>
          </cell>
        </row>
        <row r="18">
          <cell r="C18" t="str">
            <v>040：管理，補助的経済活動を行う事業所（04水産養殖業）</v>
          </cell>
        </row>
        <row r="19">
          <cell r="C19" t="str">
            <v>041：海面養殖業</v>
          </cell>
        </row>
        <row r="20">
          <cell r="C20" t="str">
            <v>042：内水面養殖業</v>
          </cell>
        </row>
        <row r="21">
          <cell r="C21" t="str">
            <v>050：管理，補助的経済活動を行う事業所（05鉱業，採石業，砂利採取業）</v>
          </cell>
        </row>
        <row r="22">
          <cell r="C22" t="str">
            <v>051：金属鉱業</v>
          </cell>
        </row>
        <row r="23">
          <cell r="C23" t="str">
            <v>052：石炭・亜炭鉱業</v>
          </cell>
        </row>
        <row r="24">
          <cell r="C24" t="str">
            <v>053：原油・天然ガス鉱業</v>
          </cell>
        </row>
        <row r="25">
          <cell r="C25" t="str">
            <v>054：採石業，砂・砂利・玉石採取業</v>
          </cell>
        </row>
        <row r="26">
          <cell r="C26" t="str">
            <v xml:space="preserve">055：窯業原料用鉱物鉱業（耐火物・陶磁器・ガラス・セメント原料用に限る） </v>
          </cell>
        </row>
        <row r="27">
          <cell r="C27" t="str">
            <v>059：その他の鉱業</v>
          </cell>
        </row>
        <row r="28">
          <cell r="C28" t="str">
            <v>060：管理，補助的経済活動を行う事業所（06総合工事業）</v>
          </cell>
        </row>
        <row r="29">
          <cell r="C29" t="str">
            <v>061：一般土木建築工事業</v>
          </cell>
        </row>
        <row r="30">
          <cell r="C30" t="str">
            <v>062：土木工事業（舗装工事業を除く）</v>
          </cell>
        </row>
        <row r="31">
          <cell r="C31" t="str">
            <v>063：舗装工事業</v>
          </cell>
        </row>
        <row r="32">
          <cell r="C32" t="str">
            <v>064：建築工事業（木造建築工事業を除く）</v>
          </cell>
        </row>
        <row r="33">
          <cell r="C33" t="str">
            <v>065：木造建築工事業</v>
          </cell>
        </row>
        <row r="34">
          <cell r="C34" t="str">
            <v>066：建築リフォーム工事業</v>
          </cell>
        </row>
        <row r="35">
          <cell r="C35" t="str">
            <v>070：管理，補助的経済活動を行う事業所（07職別工事業）</v>
          </cell>
        </row>
        <row r="36">
          <cell r="C36" t="str">
            <v>071：大工工事業</v>
          </cell>
        </row>
        <row r="37">
          <cell r="C37" t="str">
            <v>072：とび・土工・コンクリート工事業</v>
          </cell>
        </row>
        <row r="38">
          <cell r="C38" t="str">
            <v>073：鉄骨・鉄筋工事業</v>
          </cell>
        </row>
        <row r="39">
          <cell r="C39" t="str">
            <v>074：石工・れんが・タイル・ブロック工事業</v>
          </cell>
        </row>
        <row r="40">
          <cell r="C40" t="str">
            <v>075：左官工事業</v>
          </cell>
        </row>
        <row r="41">
          <cell r="C41" t="str">
            <v>076：板金・金物工事業</v>
          </cell>
        </row>
        <row r="42">
          <cell r="C42" t="str">
            <v>079：その他の職別工事業</v>
          </cell>
        </row>
        <row r="43">
          <cell r="C43" t="str">
            <v>078：床・内装工事業</v>
          </cell>
        </row>
        <row r="44">
          <cell r="C44" t="str">
            <v>079：その他の職別工事業</v>
          </cell>
        </row>
        <row r="45">
          <cell r="C45" t="str">
            <v>080：管理，補助的経済活動を行う事業所（08設備工事業）</v>
          </cell>
        </row>
        <row r="46">
          <cell r="C46" t="str">
            <v>081：電気工事業</v>
          </cell>
        </row>
        <row r="47">
          <cell r="C47" t="str">
            <v>082：電気通信・信号装置工事業</v>
          </cell>
        </row>
        <row r="48">
          <cell r="C48" t="str">
            <v>083：管工事業（さく井工事業を除く）</v>
          </cell>
        </row>
        <row r="49">
          <cell r="C49" t="str">
            <v>084：機械器具設置工事業</v>
          </cell>
        </row>
        <row r="50">
          <cell r="C50" t="str">
            <v>089：その他の設備工事業</v>
          </cell>
        </row>
        <row r="51">
          <cell r="C51" t="str">
            <v>090：管理，補助的経済活動を行う事業所（09食料品製造業）</v>
          </cell>
        </row>
        <row r="52">
          <cell r="C52" t="str">
            <v>091：畜産食料品製造業</v>
          </cell>
        </row>
        <row r="53">
          <cell r="C53" t="str">
            <v>092：水産食料品製造業</v>
          </cell>
        </row>
        <row r="54">
          <cell r="C54" t="str">
            <v>093：野菜缶詰・果実缶詰・農産保存食料品製造業</v>
          </cell>
        </row>
        <row r="55">
          <cell r="C55" t="str">
            <v>094：調味料製造業</v>
          </cell>
        </row>
        <row r="56">
          <cell r="C56" t="str">
            <v>095：糖類製造業</v>
          </cell>
        </row>
        <row r="57">
          <cell r="C57" t="str">
            <v>096：精穀・製粉業</v>
          </cell>
        </row>
        <row r="58">
          <cell r="C58" t="str">
            <v>097：パン・菓子製造業</v>
          </cell>
        </row>
        <row r="59">
          <cell r="C59" t="str">
            <v>098：動植物油脂製造業</v>
          </cell>
        </row>
        <row r="60">
          <cell r="C60" t="str">
            <v>099：その他の食料品製造業</v>
          </cell>
        </row>
        <row r="61">
          <cell r="C61" t="str">
            <v>100：管理，補助的経済活動を行う事業所（10飲料・たばこ・飼料製造業）</v>
          </cell>
        </row>
        <row r="62">
          <cell r="C62" t="str">
            <v>101：清涼飲料製造業</v>
          </cell>
        </row>
        <row r="63">
          <cell r="C63" t="str">
            <v>102：酒類製造業</v>
          </cell>
        </row>
        <row r="64">
          <cell r="C64" t="str">
            <v>103：茶・コーヒー製造業（清涼飲料を除く）</v>
          </cell>
        </row>
        <row r="65">
          <cell r="C65" t="str">
            <v>104：製氷業</v>
          </cell>
        </row>
        <row r="66">
          <cell r="C66" t="str">
            <v>105：たばこ製造業</v>
          </cell>
        </row>
        <row r="67">
          <cell r="C67" t="str">
            <v>106：飼料・有機質肥料製造業</v>
          </cell>
        </row>
        <row r="68">
          <cell r="C68" t="str">
            <v>110：管理，補助的経済活動を行う事業所（11繊維工業）</v>
          </cell>
        </row>
        <row r="69">
          <cell r="C69" t="str">
            <v>111：製糸業，紡績業，化学繊維・ねん糸等製造業</v>
          </cell>
        </row>
        <row r="70">
          <cell r="C70" t="str">
            <v>112：織物業</v>
          </cell>
        </row>
        <row r="71">
          <cell r="C71" t="str">
            <v>113：ニット生地製造業</v>
          </cell>
        </row>
        <row r="72">
          <cell r="C72" t="str">
            <v>114：染色整理業</v>
          </cell>
        </row>
        <row r="73">
          <cell r="C73" t="str">
            <v>115：綱・網・レース・繊維粗製品製造業</v>
          </cell>
        </row>
        <row r="74">
          <cell r="C74" t="str">
            <v>116：外衣・シャツ製造業（和式を除く）</v>
          </cell>
        </row>
        <row r="75">
          <cell r="C75" t="str">
            <v>117：下着類製造業</v>
          </cell>
        </row>
        <row r="76">
          <cell r="C76" t="str">
            <v>118：和装製品・その他の衣服・繊維製身の回り品製造業</v>
          </cell>
        </row>
        <row r="77">
          <cell r="C77" t="str">
            <v>119：その他の繊維製品製造業</v>
          </cell>
        </row>
        <row r="78">
          <cell r="C78" t="str">
            <v>120：管理，補助的経済活動を行う事業所（12木材・木製品製造業）</v>
          </cell>
        </row>
        <row r="79">
          <cell r="C79" t="str">
            <v>121：製材業，木製品製造業</v>
          </cell>
        </row>
        <row r="80">
          <cell r="C80" t="str">
            <v>122：造作材・合板・建築用組立材料製造業</v>
          </cell>
        </row>
        <row r="81">
          <cell r="C81" t="str">
            <v>123：木製容器製造業（竹，とうを含む）</v>
          </cell>
        </row>
        <row r="82">
          <cell r="C82" t="str">
            <v>129：その他の木製品製造業（竹，とうを含む）</v>
          </cell>
        </row>
        <row r="83">
          <cell r="C83" t="str">
            <v>130：管理，補助的経済活動を行う事業所（13家具・装備品製造業）</v>
          </cell>
        </row>
        <row r="84">
          <cell r="C84" t="str">
            <v>131：家具製造業</v>
          </cell>
        </row>
        <row r="85">
          <cell r="C85" t="str">
            <v>132：宗教用具製造業</v>
          </cell>
        </row>
        <row r="86">
          <cell r="C86" t="str">
            <v>133：建具製造業</v>
          </cell>
        </row>
        <row r="87">
          <cell r="C87" t="str">
            <v>139：その他の家具・装備品製造業</v>
          </cell>
        </row>
        <row r="88">
          <cell r="C88" t="str">
            <v>140：管理，補助的経済活動を行う事業所（14パルプ・紙・紙加工品製造業）</v>
          </cell>
        </row>
        <row r="89">
          <cell r="C89" t="str">
            <v>141：パルプ製造業</v>
          </cell>
        </row>
        <row r="90">
          <cell r="C90" t="str">
            <v>142：紙製造業</v>
          </cell>
        </row>
        <row r="91">
          <cell r="C91" t="str">
            <v>143：加工紙製造業</v>
          </cell>
        </row>
        <row r="92">
          <cell r="C92" t="str">
            <v>144：紙製品製造業</v>
          </cell>
        </row>
        <row r="93">
          <cell r="C93" t="str">
            <v>145：紙製容器製造業</v>
          </cell>
        </row>
        <row r="94">
          <cell r="C94" t="str">
            <v>149：その他のパルプ・紙・紙加工品製造業</v>
          </cell>
        </row>
        <row r="95">
          <cell r="C95" t="str">
            <v>150：管理，補助的経済活動を行う事業所（15印刷・同関連業）</v>
          </cell>
        </row>
        <row r="96">
          <cell r="C96" t="str">
            <v>151：印刷業</v>
          </cell>
        </row>
        <row r="97">
          <cell r="C97" t="str">
            <v>152：製版業</v>
          </cell>
        </row>
        <row r="98">
          <cell r="C98" t="str">
            <v>153：製本業，印刷物加工業</v>
          </cell>
        </row>
        <row r="99">
          <cell r="C99" t="str">
            <v>159：印刷関連サービス業</v>
          </cell>
        </row>
        <row r="100">
          <cell r="C100" t="str">
            <v>160：管理，補助的経済活動を行う事業所（16化学工業）</v>
          </cell>
        </row>
        <row r="101">
          <cell r="C101" t="str">
            <v>161：化学肥料製造業</v>
          </cell>
        </row>
        <row r="102">
          <cell r="C102" t="str">
            <v>162：無機化学工業製品製造業</v>
          </cell>
        </row>
        <row r="103">
          <cell r="C103" t="str">
            <v>163：有機化学工業製品製造業</v>
          </cell>
        </row>
        <row r="104">
          <cell r="C104" t="str">
            <v>164：油脂加工製品・石けん・合成洗剤・界面活性剤・塗料製造業</v>
          </cell>
        </row>
        <row r="105">
          <cell r="C105" t="str">
            <v>165：医薬品製造業</v>
          </cell>
        </row>
        <row r="106">
          <cell r="C106" t="str">
            <v>166：化粧品・歯磨・その他の化粧用調整品製造業</v>
          </cell>
        </row>
        <row r="107">
          <cell r="C107" t="str">
            <v>169：その他の化学工業</v>
          </cell>
        </row>
        <row r="108">
          <cell r="C108" t="str">
            <v>170：管理，補助的経済活動を行う事業所（17石油製品・石炭製品製造業）</v>
          </cell>
        </row>
        <row r="109">
          <cell r="C109" t="str">
            <v>171：石油精製業</v>
          </cell>
        </row>
        <row r="110">
          <cell r="C110" t="str">
            <v>172：潤滑油・グリース製造業（石油精製業によらないもの）</v>
          </cell>
        </row>
        <row r="111">
          <cell r="C111" t="str">
            <v>173：コークス製造業</v>
          </cell>
        </row>
        <row r="112">
          <cell r="C112" t="str">
            <v>174：舗装材料製造業</v>
          </cell>
        </row>
        <row r="113">
          <cell r="C113" t="str">
            <v>179：その他の石油製品・石炭製品製造業</v>
          </cell>
        </row>
        <row r="114">
          <cell r="C114" t="str">
            <v>180：管理，補助的経済活動を行う事業所（18プラスチック製品製造業）</v>
          </cell>
        </row>
        <row r="115">
          <cell r="C115" t="str">
            <v>181：プラスチック板・棒・管・継手・異形押出製品製造業</v>
          </cell>
        </row>
        <row r="116">
          <cell r="C116" t="str">
            <v>182：プラスチックフィルム・シート・床材・合成皮革製造業</v>
          </cell>
        </row>
        <row r="117">
          <cell r="C117" t="str">
            <v>183：工業用プラスチック製品製造業</v>
          </cell>
        </row>
        <row r="118">
          <cell r="C118" t="str">
            <v>184：発泡・強化プラスチック製品製造業</v>
          </cell>
        </row>
        <row r="119">
          <cell r="C119" t="str">
            <v>185：プラスチック成形材料製造業（廃プラスチックを含む）</v>
          </cell>
        </row>
        <row r="120">
          <cell r="C120" t="str">
            <v>189：その他のプラスチック製品製造業</v>
          </cell>
        </row>
        <row r="121">
          <cell r="C121" t="str">
            <v>190：管理，補助的経済活動を行う事業所（19ゴム製品製造業）</v>
          </cell>
        </row>
        <row r="122">
          <cell r="C122" t="str">
            <v>191：タイヤ・チューブ製造業</v>
          </cell>
        </row>
        <row r="123">
          <cell r="C123" t="str">
            <v>192：ゴム製・プラスチック製履物・同附属品製造業</v>
          </cell>
        </row>
        <row r="124">
          <cell r="C124" t="str">
            <v>193：ゴムベルト・ゴムホース・工業用ゴム製品製造業</v>
          </cell>
        </row>
        <row r="125">
          <cell r="C125" t="str">
            <v>199：その他のゴム製品製造業</v>
          </cell>
        </row>
        <row r="126">
          <cell r="C126" t="str">
            <v>200：管理，補助的経済活動を行う事業所（20なめし革・同製品・毛皮製造業）</v>
          </cell>
        </row>
        <row r="127">
          <cell r="C127" t="str">
            <v>201：なめし革製造業</v>
          </cell>
        </row>
        <row r="128">
          <cell r="C128" t="str">
            <v>202：工業用革製品製造業（手袋を除く）</v>
          </cell>
        </row>
        <row r="129">
          <cell r="C129" t="str">
            <v>203：革製履物用材料・同附属品製造業</v>
          </cell>
        </row>
        <row r="130">
          <cell r="C130" t="str">
            <v>204：革製履物製造業</v>
          </cell>
        </row>
        <row r="131">
          <cell r="C131" t="str">
            <v>205：革製手袋製造業</v>
          </cell>
        </row>
        <row r="132">
          <cell r="C132" t="str">
            <v>206：かばん製造業</v>
          </cell>
        </row>
        <row r="133">
          <cell r="C133" t="str">
            <v>207：袋物製造業</v>
          </cell>
        </row>
        <row r="134">
          <cell r="C134" t="str">
            <v>208：毛皮製造業</v>
          </cell>
        </row>
        <row r="135">
          <cell r="C135" t="str">
            <v>209：その他のなめし革製品製造業</v>
          </cell>
        </row>
        <row r="136">
          <cell r="C136" t="str">
            <v>210：管理，補助的経済活動を行う事業所（21窯業・土石製品製造業）</v>
          </cell>
        </row>
        <row r="137">
          <cell r="C137" t="str">
            <v>211：ガラス・同製品製造業</v>
          </cell>
        </row>
        <row r="138">
          <cell r="C138" t="str">
            <v>212：セメント・同製品製造業</v>
          </cell>
        </row>
        <row r="139">
          <cell r="C139" t="str">
            <v>213：建設用粘土製品製造業（陶磁器製を除く）</v>
          </cell>
        </row>
        <row r="140">
          <cell r="C140" t="str">
            <v>214：陶磁器・同関連製品製造業</v>
          </cell>
        </row>
        <row r="141">
          <cell r="C141" t="str">
            <v>215：耐火物製造業</v>
          </cell>
        </row>
        <row r="142">
          <cell r="C142" t="str">
            <v>216：炭素・黒鉛製品製造業</v>
          </cell>
        </row>
        <row r="143">
          <cell r="C143" t="str">
            <v>217：研磨材・同製品製造業</v>
          </cell>
        </row>
        <row r="144">
          <cell r="C144" t="str">
            <v>218：骨材・石工品等製造業</v>
          </cell>
        </row>
        <row r="145">
          <cell r="C145" t="str">
            <v>219：その他の窯業・土石製品製造業</v>
          </cell>
        </row>
        <row r="146">
          <cell r="C146" t="str">
            <v>220：管理，補助的経済活動を行う事業所（22鉄鋼業）</v>
          </cell>
        </row>
        <row r="147">
          <cell r="C147" t="str">
            <v>221：製鉄業</v>
          </cell>
        </row>
        <row r="148">
          <cell r="C148" t="str">
            <v>222：製鋼・製鋼圧延業</v>
          </cell>
        </row>
        <row r="149">
          <cell r="C149" t="str">
            <v>223：製鋼を行わない鋼材製造業（表面処理鋼材を除く）</v>
          </cell>
        </row>
        <row r="150">
          <cell r="C150" t="str">
            <v>224：表面処理鋼材製造業</v>
          </cell>
        </row>
        <row r="151">
          <cell r="C151" t="str">
            <v>225：鉄素形材製造業</v>
          </cell>
        </row>
        <row r="152">
          <cell r="C152" t="str">
            <v>229：その他の鉄鋼業</v>
          </cell>
        </row>
        <row r="153">
          <cell r="C153" t="str">
            <v>230：管理，補助的経済活動を行う事業所（23非鉄金属製造業）</v>
          </cell>
        </row>
        <row r="154">
          <cell r="C154" t="str">
            <v>231：非鉄金属第１次製錬・精製業</v>
          </cell>
        </row>
        <row r="155">
          <cell r="C155" t="str">
            <v>232：非鉄金属第２次製錬・精製業（非鉄金属合金製造業を含む）</v>
          </cell>
        </row>
        <row r="156">
          <cell r="C156" t="str">
            <v>233：非鉄金属・同合金圧延業（抽伸，押出しを含む）</v>
          </cell>
        </row>
        <row r="157">
          <cell r="C157" t="str">
            <v>234：電線・ケーブル製造業</v>
          </cell>
        </row>
        <row r="158">
          <cell r="C158" t="str">
            <v>235：非鉄金属素形材製造業</v>
          </cell>
        </row>
        <row r="159">
          <cell r="C159" t="str">
            <v>239：その他の非鉄金属製造業</v>
          </cell>
        </row>
        <row r="160">
          <cell r="C160" t="str">
            <v>240：管理，補助的経済活動を行う事業所（24金属製品製造業）</v>
          </cell>
        </row>
        <row r="161">
          <cell r="C161" t="str">
            <v>241：ブリキ缶・その他のめっき板等製品製造業</v>
          </cell>
        </row>
        <row r="162">
          <cell r="C162" t="str">
            <v>242：洋食器・刃物・手道具・金物類製造業</v>
          </cell>
        </row>
        <row r="163">
          <cell r="C163" t="str">
            <v>243：暖房・調理等装置，配管工事用附属品製造業</v>
          </cell>
        </row>
        <row r="164">
          <cell r="C164" t="str">
            <v>244：建設用・建築用金属製品製造業（製缶板金業を含む）</v>
          </cell>
        </row>
        <row r="165">
          <cell r="C165" t="str">
            <v>245：金属素形材製品製造業</v>
          </cell>
        </row>
        <row r="166">
          <cell r="C166" t="str">
            <v>246：金属被覆・彫刻業，熱処理業（ほうろう鉄器を除く）</v>
          </cell>
        </row>
        <row r="167">
          <cell r="C167" t="str">
            <v>247：金属線製品製造業（ねじ類を除く）</v>
          </cell>
        </row>
        <row r="168">
          <cell r="C168" t="str">
            <v>248：ボルト・ナット・リベット・小ねじ・木ねじ等製造業</v>
          </cell>
        </row>
        <row r="169">
          <cell r="C169" t="str">
            <v>249：その他の金属製品製造業</v>
          </cell>
        </row>
        <row r="170">
          <cell r="C170" t="str">
            <v>250：管理，補助的経済活動を行う事業所（25はん用機械器具製造業）</v>
          </cell>
        </row>
        <row r="171">
          <cell r="C171" t="str">
            <v>251：ボイラ・原動機製造業</v>
          </cell>
        </row>
        <row r="172">
          <cell r="C172" t="str">
            <v>252：ポンプ・圧縮機器製造業</v>
          </cell>
        </row>
        <row r="173">
          <cell r="C173" t="str">
            <v>253：一般産業用機械・装置製造業</v>
          </cell>
        </row>
        <row r="174">
          <cell r="C174" t="str">
            <v>259：その他のはん用機械・同部分品製造業</v>
          </cell>
        </row>
        <row r="175">
          <cell r="C175" t="str">
            <v>260：管理，補助的経済活動を行う事業所（26生産用機械器具製造業）</v>
          </cell>
        </row>
        <row r="176">
          <cell r="C176" t="str">
            <v>261：農業用機械製造業（農業用器具を除く）</v>
          </cell>
        </row>
        <row r="177">
          <cell r="C177" t="str">
            <v>262：建設機械・鉱山機械製造業</v>
          </cell>
        </row>
        <row r="178">
          <cell r="C178" t="str">
            <v>263：繊維機械製造業</v>
          </cell>
        </row>
        <row r="179">
          <cell r="C179" t="str">
            <v>264：生活関連産業用機械製造業</v>
          </cell>
        </row>
        <row r="180">
          <cell r="C180" t="str">
            <v>265：基礎素材産業用機械製造業</v>
          </cell>
        </row>
        <row r="181">
          <cell r="C181" t="str">
            <v>266：金属加工機械製造業</v>
          </cell>
        </row>
        <row r="182">
          <cell r="C182" t="str">
            <v>267：半導体・フラットパネルディスプレイ製造装置製造業</v>
          </cell>
        </row>
        <row r="183">
          <cell r="C183" t="str">
            <v>269：その他の生産用機械・同部分品製造業</v>
          </cell>
        </row>
        <row r="184">
          <cell r="C184" t="str">
            <v>270：管理，補助的経済活動を行う事業所（27業務用機械器具製造業）</v>
          </cell>
        </row>
        <row r="185">
          <cell r="C185" t="str">
            <v>271：事務用機械器具製造業</v>
          </cell>
        </row>
        <row r="186">
          <cell r="C186" t="str">
            <v>272：サービス用・娯楽用機械器具製造業</v>
          </cell>
        </row>
        <row r="187">
          <cell r="C187" t="str">
            <v>273：計量器・測定器・分析機器・試験機・測量機械器具・理化学機械器具製造業</v>
          </cell>
        </row>
        <row r="188">
          <cell r="C188" t="str">
            <v>274：医療用機械器具・医療用品製造業</v>
          </cell>
        </row>
        <row r="189">
          <cell r="C189" t="str">
            <v>275：光学機械器具・レンズ製造業</v>
          </cell>
        </row>
        <row r="190">
          <cell r="C190" t="str">
            <v>276：武器製造業</v>
          </cell>
        </row>
        <row r="191">
          <cell r="C191" t="str">
            <v>280：管理，補助的経済活動を行う事業所（28電子部品・デバイス・電子回路製造業）</v>
          </cell>
        </row>
        <row r="192">
          <cell r="C192" t="str">
            <v>281：電子デバイス製造業</v>
          </cell>
        </row>
        <row r="193">
          <cell r="C193" t="str">
            <v>282：電子部品製造業</v>
          </cell>
        </row>
        <row r="194">
          <cell r="C194" t="str">
            <v>283：記録メディア製造業</v>
          </cell>
        </row>
        <row r="195">
          <cell r="C195" t="str">
            <v>284：電子回路製造業</v>
          </cell>
        </row>
        <row r="196">
          <cell r="C196" t="str">
            <v>285：ユニット部品製造業</v>
          </cell>
        </row>
        <row r="197">
          <cell r="C197" t="str">
            <v>289：その他の電子部品・デバイス・電子回路製造業</v>
          </cell>
        </row>
        <row r="198">
          <cell r="C198" t="str">
            <v>290：管理，補助的経済活動を行う事業所（29電気機械器具製造業）</v>
          </cell>
        </row>
        <row r="199">
          <cell r="C199" t="str">
            <v>291：発電用・送電用・配電用電気機械器具製造業</v>
          </cell>
        </row>
        <row r="200">
          <cell r="C200" t="str">
            <v>292：産業用電気機械器具製造業</v>
          </cell>
        </row>
        <row r="201">
          <cell r="C201" t="str">
            <v>293：民生用電気機械器具製造業</v>
          </cell>
        </row>
        <row r="202">
          <cell r="C202" t="str">
            <v>294：電球・電気照明器具製造業</v>
          </cell>
        </row>
        <row r="203">
          <cell r="C203" t="str">
            <v>295：電池製造業</v>
          </cell>
        </row>
        <row r="204">
          <cell r="C204" t="str">
            <v>296：電子応用装置製造業</v>
          </cell>
        </row>
        <row r="205">
          <cell r="C205" t="str">
            <v>297：電気計測器製造業</v>
          </cell>
        </row>
        <row r="206">
          <cell r="C206" t="str">
            <v>299：その他の電気機械器具製造業</v>
          </cell>
        </row>
        <row r="207">
          <cell r="C207" t="str">
            <v>300：管理，補助的経済活動を行う事業所（30情報通信機械器具製造業）</v>
          </cell>
        </row>
        <row r="208">
          <cell r="C208" t="str">
            <v>301：通信機械器具・同関連機械器具製造業</v>
          </cell>
        </row>
        <row r="209">
          <cell r="C209" t="str">
            <v>302：映像・音響機械器具製造業</v>
          </cell>
        </row>
        <row r="210">
          <cell r="C210" t="str">
            <v>303：電子計算機・同附属装置製造業</v>
          </cell>
        </row>
        <row r="211">
          <cell r="C211" t="str">
            <v>310：管理，補助的経済活動を行う事業所（31輸送用機械器具製造業）</v>
          </cell>
        </row>
        <row r="212">
          <cell r="C212" t="str">
            <v>311：自動車・同附属品製造業</v>
          </cell>
        </row>
        <row r="213">
          <cell r="C213" t="str">
            <v>312：鉄道車両・同部分品製造業</v>
          </cell>
        </row>
        <row r="214">
          <cell r="C214" t="str">
            <v>313：船舶製造・修理業，舶用機関製造業</v>
          </cell>
        </row>
        <row r="215">
          <cell r="C215" t="str">
            <v>314：航空機・同附属品製造業</v>
          </cell>
        </row>
        <row r="216">
          <cell r="C216" t="str">
            <v>315：産業用運搬車両・同部分品・附属品製造業</v>
          </cell>
        </row>
        <row r="217">
          <cell r="C217" t="str">
            <v>319：その他の輸送用機械器具製造業</v>
          </cell>
        </row>
        <row r="218">
          <cell r="C218" t="str">
            <v>320：管理，補助的経済活動を行う事業所（32その他の製造業）</v>
          </cell>
        </row>
        <row r="219">
          <cell r="C219" t="str">
            <v>321：貴金属・宝石製品製造業</v>
          </cell>
        </row>
        <row r="220">
          <cell r="C220" t="str">
            <v>322：装身具・装飾品・ボタン・同関連品製造業（貴金属・宝石製を除く）</v>
          </cell>
        </row>
        <row r="221">
          <cell r="C221" t="str">
            <v>323：時計・同部分品製造業</v>
          </cell>
        </row>
        <row r="222">
          <cell r="C222" t="str">
            <v>324：楽器製造業</v>
          </cell>
        </row>
        <row r="223">
          <cell r="C223" t="str">
            <v>325：がん具・運動用具製造業</v>
          </cell>
        </row>
        <row r="224">
          <cell r="C224" t="str">
            <v>326：ペン・鉛筆・絵画用品・その他の事務用品製造業</v>
          </cell>
        </row>
        <row r="225">
          <cell r="C225" t="str">
            <v>327：漆器製造業</v>
          </cell>
        </row>
        <row r="226">
          <cell r="C226" t="str">
            <v>328：畳等生活雑貨製品製造業</v>
          </cell>
        </row>
        <row r="227">
          <cell r="C227" t="str">
            <v>329：他に分類されない製造業</v>
          </cell>
        </row>
        <row r="228">
          <cell r="C228" t="str">
            <v>330：管理，補助的経済活動を行う事業所（33電気業）</v>
          </cell>
        </row>
        <row r="229">
          <cell r="C229" t="str">
            <v>331：電気業</v>
          </cell>
        </row>
        <row r="230">
          <cell r="C230" t="str">
            <v>340：管理，補助的経済活動を行う事業所（34ガス業）</v>
          </cell>
        </row>
        <row r="231">
          <cell r="C231" t="str">
            <v>341：ガス業</v>
          </cell>
        </row>
        <row r="232">
          <cell r="C232" t="str">
            <v>350：管理，補助的経済活動を行う事業所（35熱供給業）</v>
          </cell>
        </row>
        <row r="233">
          <cell r="C233" t="str">
            <v>351：熱供給業</v>
          </cell>
        </row>
        <row r="234">
          <cell r="C234" t="str">
            <v>360：管理，補助的経済活動を行う事業所（36水道業）</v>
          </cell>
        </row>
        <row r="235">
          <cell r="C235" t="str">
            <v>361：上水道業</v>
          </cell>
        </row>
        <row r="236">
          <cell r="C236" t="str">
            <v>362：工業用水道業</v>
          </cell>
        </row>
        <row r="237">
          <cell r="C237" t="str">
            <v>363：下水道業</v>
          </cell>
        </row>
        <row r="238">
          <cell r="C238" t="str">
            <v>370：管理，補助的経済活動を行う事業所（37通信業）</v>
          </cell>
        </row>
        <row r="239">
          <cell r="C239" t="str">
            <v>371：固定電気通信業</v>
          </cell>
        </row>
        <row r="240">
          <cell r="C240" t="str">
            <v>372：移動電気通信業</v>
          </cell>
        </row>
        <row r="241">
          <cell r="C241" t="str">
            <v>373：電気通信に附帯するサービス業</v>
          </cell>
        </row>
        <row r="242">
          <cell r="C242" t="str">
            <v>380：管理，補助的経済活動を行う事業所（38放送業）</v>
          </cell>
        </row>
        <row r="243">
          <cell r="C243" t="str">
            <v>381：公共放送業（有線放送業を除く）</v>
          </cell>
        </row>
        <row r="244">
          <cell r="C244" t="str">
            <v>382：民間放送業（有線放送業を除く）</v>
          </cell>
        </row>
        <row r="245">
          <cell r="C245" t="str">
            <v>383：有線放送業</v>
          </cell>
        </row>
        <row r="246">
          <cell r="C246" t="str">
            <v>390：管理，補助的経済活動を行う事業所（39情報サービス業）</v>
          </cell>
        </row>
        <row r="247">
          <cell r="C247" t="str">
            <v>391：ソフトウェア業</v>
          </cell>
        </row>
        <row r="248">
          <cell r="C248" t="str">
            <v>392：情報処理・提供サービス業</v>
          </cell>
        </row>
        <row r="249">
          <cell r="C249" t="str">
            <v>400：管理，補助的経済活動を行う事業所（40インターネット附随サービス業）</v>
          </cell>
        </row>
        <row r="250">
          <cell r="C250" t="str">
            <v>401：インターネット附随サービス業</v>
          </cell>
        </row>
        <row r="251">
          <cell r="C251" t="str">
            <v>410：管理，補助的経済活動を行う事業所（41映像・音声・文字情報制作業）</v>
          </cell>
        </row>
        <row r="252">
          <cell r="C252" t="str">
            <v>411：映像情報制作・配給業</v>
          </cell>
        </row>
        <row r="253">
          <cell r="C253" t="str">
            <v>412：音声情報制作業</v>
          </cell>
        </row>
        <row r="254">
          <cell r="C254" t="str">
            <v>413：新聞業</v>
          </cell>
        </row>
        <row r="255">
          <cell r="C255" t="str">
            <v>414：出版業</v>
          </cell>
        </row>
        <row r="256">
          <cell r="C256" t="str">
            <v>415：広告制作業</v>
          </cell>
        </row>
        <row r="257">
          <cell r="C257" t="str">
            <v>416：映像・音声・文字情報制作に附帯するサービス業</v>
          </cell>
        </row>
        <row r="258">
          <cell r="C258" t="str">
            <v>420：管理，補助的経済活動を行う事業所（42鉄道業）</v>
          </cell>
        </row>
        <row r="259">
          <cell r="C259" t="str">
            <v>421：鉄道業</v>
          </cell>
        </row>
        <row r="260">
          <cell r="C260" t="str">
            <v>430：管理，補助的経済活動を行う事業所（43道路旅客運送業）</v>
          </cell>
        </row>
        <row r="261">
          <cell r="C261" t="str">
            <v>431：一般乗合旅客自動車運送業</v>
          </cell>
        </row>
        <row r="262">
          <cell r="C262" t="str">
            <v>432：一般乗用旅客自動車運送業</v>
          </cell>
        </row>
        <row r="263">
          <cell r="C263" t="str">
            <v>433：一般貸切旅客自動車運送業</v>
          </cell>
        </row>
        <row r="264">
          <cell r="C264" t="str">
            <v>439：その他の道路旅客運送業</v>
          </cell>
        </row>
        <row r="265">
          <cell r="C265" t="str">
            <v>440：管理，補助的経済活動を行う事業所（44道路貨物運送業）</v>
          </cell>
        </row>
        <row r="266">
          <cell r="C266" t="str">
            <v>441：一般貨物自動車運送業</v>
          </cell>
        </row>
        <row r="267">
          <cell r="C267" t="str">
            <v>442：特定貨物自動車運送業</v>
          </cell>
        </row>
        <row r="268">
          <cell r="C268" t="str">
            <v>443：貨物軽自動車運送業</v>
          </cell>
        </row>
        <row r="269">
          <cell r="C269" t="str">
            <v>444：集配利用運送業</v>
          </cell>
        </row>
        <row r="270">
          <cell r="C270" t="str">
            <v>449：その他の道路貨物運送業</v>
          </cell>
        </row>
        <row r="271">
          <cell r="C271" t="str">
            <v>450：管理，補助的経済活動を行う事業所（45水運業）</v>
          </cell>
        </row>
        <row r="272">
          <cell r="C272" t="str">
            <v>451：外航海運業</v>
          </cell>
        </row>
        <row r="273">
          <cell r="C273" t="str">
            <v>452：沿海海運業</v>
          </cell>
        </row>
        <row r="274">
          <cell r="C274" t="str">
            <v>453：内陸水運業</v>
          </cell>
        </row>
        <row r="275">
          <cell r="C275" t="str">
            <v>454：船舶貸渡業</v>
          </cell>
        </row>
        <row r="276">
          <cell r="C276" t="str">
            <v>460：管理，補助的経済活動を行う事業所（46航空運輸業）</v>
          </cell>
        </row>
        <row r="277">
          <cell r="C277" t="str">
            <v>461：航空運送業</v>
          </cell>
        </row>
        <row r="278">
          <cell r="C278" t="str">
            <v>462：航空機使用業（航空運送業を除く）</v>
          </cell>
        </row>
        <row r="279">
          <cell r="C279" t="str">
            <v>470：管理，補助的経済活動を行う事業所（47倉庫業）</v>
          </cell>
        </row>
        <row r="280">
          <cell r="C280" t="str">
            <v>471：倉庫業（冷蔵倉庫業を除く）</v>
          </cell>
        </row>
        <row r="281">
          <cell r="C281" t="str">
            <v>472：冷蔵倉庫業</v>
          </cell>
        </row>
        <row r="282">
          <cell r="C282" t="str">
            <v>480：管理，補助的経済活動を行う事業所（48運輸に附帯するサービス業）</v>
          </cell>
        </row>
        <row r="283">
          <cell r="C283" t="str">
            <v>481：港湾運送業</v>
          </cell>
        </row>
        <row r="284">
          <cell r="C284" t="str">
            <v>482：貨物運送取扱業（集配利用運送業を除く）</v>
          </cell>
        </row>
        <row r="285">
          <cell r="C285" t="str">
            <v>483：運送代理店</v>
          </cell>
        </row>
        <row r="286">
          <cell r="C286" t="str">
            <v>484：こん包業</v>
          </cell>
        </row>
        <row r="287">
          <cell r="C287" t="str">
            <v>485：運輸施設提供業</v>
          </cell>
        </row>
        <row r="288">
          <cell r="C288" t="str">
            <v>489：その他の運輸に附帯するサービス業</v>
          </cell>
        </row>
        <row r="289">
          <cell r="C289" t="str">
            <v>490：管理，補助的経済活動を行う事業所（49郵便業）</v>
          </cell>
        </row>
        <row r="290">
          <cell r="C290" t="str">
            <v>491：郵便業（信書便事業を含む）</v>
          </cell>
        </row>
        <row r="291">
          <cell r="C291" t="str">
            <v>500：管理，補助的経済活動を行う事業所（50各種商品卸売業）</v>
          </cell>
        </row>
        <row r="292">
          <cell r="C292" t="str">
            <v>501：各種商品卸売業</v>
          </cell>
        </row>
        <row r="293">
          <cell r="C293" t="str">
            <v>510：管理，補助的経済活動を行う事業所（51繊維・衣服等卸売業）</v>
          </cell>
        </row>
        <row r="294">
          <cell r="C294" t="str">
            <v>511：繊維品卸売業（衣服，身の回り品を除く）</v>
          </cell>
        </row>
        <row r="295">
          <cell r="C295" t="str">
            <v>512：衣服卸売業</v>
          </cell>
        </row>
        <row r="296">
          <cell r="C296" t="str">
            <v>513：身の回り品卸売業</v>
          </cell>
        </row>
        <row r="297">
          <cell r="C297" t="str">
            <v>520：管理，補助的経済活動を行う事業所（52飲食料品卸売業）</v>
          </cell>
        </row>
        <row r="298">
          <cell r="C298" t="str">
            <v>521：農畜産物・水産物卸売業</v>
          </cell>
        </row>
        <row r="299">
          <cell r="C299" t="str">
            <v>522：食料・飲料卸売業</v>
          </cell>
        </row>
        <row r="300">
          <cell r="C300" t="str">
            <v>530：管理，補助的経済活動を行う事業所（53建築材料，鉱物・金属材料等卸売業）</v>
          </cell>
        </row>
        <row r="301">
          <cell r="C301" t="str">
            <v>531：建築材料卸売業</v>
          </cell>
        </row>
        <row r="302">
          <cell r="C302" t="str">
            <v>532：化学製品卸売業</v>
          </cell>
        </row>
        <row r="303">
          <cell r="C303" t="str">
            <v>533：石油・鉱物卸売業</v>
          </cell>
        </row>
        <row r="304">
          <cell r="C304" t="str">
            <v>534：鉄鋼製品卸売業</v>
          </cell>
        </row>
        <row r="305">
          <cell r="C305" t="str">
            <v>535：非鉄金属卸売業</v>
          </cell>
        </row>
        <row r="306">
          <cell r="C306" t="str">
            <v>536：再生資源卸売業</v>
          </cell>
        </row>
        <row r="307">
          <cell r="C307" t="str">
            <v>540：管理，補助的経済活動を行う事業所（54機械器具卸売業）</v>
          </cell>
        </row>
        <row r="308">
          <cell r="C308" t="str">
            <v>541：産業機械器具卸売業</v>
          </cell>
        </row>
        <row r="309">
          <cell r="C309" t="str">
            <v>542：自動車卸売業</v>
          </cell>
        </row>
        <row r="310">
          <cell r="C310" t="str">
            <v>543：電気機械器具卸売業</v>
          </cell>
        </row>
        <row r="311">
          <cell r="C311" t="str">
            <v>549：その他の機械器具卸売業</v>
          </cell>
        </row>
        <row r="312">
          <cell r="C312" t="str">
            <v>550：管理，補助的経済活動を行う事業所（55その他の卸売業）</v>
          </cell>
        </row>
        <row r="313">
          <cell r="C313" t="str">
            <v>551：家具・建具・じゅう器等卸売業</v>
          </cell>
        </row>
        <row r="314">
          <cell r="C314" t="str">
            <v>552：医薬品・化粧品等卸売業</v>
          </cell>
        </row>
        <row r="315">
          <cell r="C315" t="str">
            <v>553：紙・紙製品卸売業</v>
          </cell>
        </row>
        <row r="316">
          <cell r="C316" t="str">
            <v>559：他に分類されない卸売業</v>
          </cell>
        </row>
        <row r="317">
          <cell r="C317" t="str">
            <v>560：管理，補助的経済活動を行う事業所（56各種商品小売業）</v>
          </cell>
        </row>
        <row r="318">
          <cell r="C318" t="str">
            <v>561：百貨店，総合スーパー</v>
          </cell>
        </row>
        <row r="319">
          <cell r="C319" t="str">
            <v>569：その他の各種商品小売業（従業者が常時50人未満のもの）</v>
          </cell>
        </row>
        <row r="320">
          <cell r="C320" t="str">
            <v>570：管理，補助的経済活動を行う事業所（57織物・衣服・身の回り品小売業）</v>
          </cell>
        </row>
        <row r="321">
          <cell r="C321" t="str">
            <v>571：呉服・服地・寝具小売業</v>
          </cell>
        </row>
        <row r="322">
          <cell r="C322" t="str">
            <v>572：男子服小売業</v>
          </cell>
        </row>
        <row r="323">
          <cell r="C323" t="str">
            <v>573：婦人・子供服小売業</v>
          </cell>
        </row>
        <row r="324">
          <cell r="C324" t="str">
            <v>574：靴・履物小売業</v>
          </cell>
        </row>
        <row r="325">
          <cell r="C325" t="str">
            <v>579：その他の織物・衣服・身の回り品小売業</v>
          </cell>
        </row>
        <row r="326">
          <cell r="C326" t="str">
            <v>580：管理，補助的経済活動を行う事業所（58飲食料品小売業）</v>
          </cell>
        </row>
        <row r="327">
          <cell r="C327" t="str">
            <v>581：各種食料品小売業</v>
          </cell>
        </row>
        <row r="328">
          <cell r="C328" t="str">
            <v>582：野菜・果実小売業</v>
          </cell>
        </row>
        <row r="329">
          <cell r="C329" t="str">
            <v>583：食肉小売業</v>
          </cell>
        </row>
        <row r="330">
          <cell r="C330" t="str">
            <v>584：鮮魚小売業</v>
          </cell>
        </row>
        <row r="331">
          <cell r="C331" t="str">
            <v>585：酒小売業</v>
          </cell>
        </row>
        <row r="332">
          <cell r="C332" t="str">
            <v>586：菓子・パン小売業</v>
          </cell>
        </row>
        <row r="333">
          <cell r="C333" t="str">
            <v>589：その他の飲食料品小売業</v>
          </cell>
        </row>
        <row r="334">
          <cell r="C334" t="str">
            <v>590：管理，補助的経済活動を行う事業所（59機械器具小売業）</v>
          </cell>
        </row>
        <row r="335">
          <cell r="C335" t="str">
            <v>591：自動車小売業</v>
          </cell>
        </row>
        <row r="336">
          <cell r="C336" t="str">
            <v>592：自転車小売業</v>
          </cell>
        </row>
        <row r="337">
          <cell r="C337" t="str">
            <v>593：機械器具小売業（自動車，自転車を除く）</v>
          </cell>
        </row>
        <row r="338">
          <cell r="C338" t="str">
            <v>600：管理，補助的経済活動を行う事業所（60その他の小売業）</v>
          </cell>
        </row>
        <row r="339">
          <cell r="C339" t="str">
            <v>601：家具・建具・畳小売業</v>
          </cell>
        </row>
        <row r="340">
          <cell r="C340" t="str">
            <v>602：じゅう器小売業</v>
          </cell>
        </row>
        <row r="341">
          <cell r="C341" t="str">
            <v>603：医薬品・化粧品小売業</v>
          </cell>
        </row>
        <row r="342">
          <cell r="C342" t="str">
            <v>604：農耕用品小売業</v>
          </cell>
        </row>
        <row r="343">
          <cell r="C343" t="str">
            <v>605：燃料小売業</v>
          </cell>
        </row>
        <row r="344">
          <cell r="C344" t="str">
            <v>606：書籍・文房具小売業</v>
          </cell>
        </row>
        <row r="345">
          <cell r="C345" t="str">
            <v>607：スポーツ用品・がん具・娯楽用品・楽器小売業</v>
          </cell>
        </row>
        <row r="346">
          <cell r="C346" t="str">
            <v>608：写真機・時計・眼鏡小売業</v>
          </cell>
        </row>
        <row r="347">
          <cell r="C347" t="str">
            <v>609：他に分類されない小売業</v>
          </cell>
        </row>
        <row r="348">
          <cell r="C348" t="str">
            <v>610：管理，補助的経済活動を行う事業所（61無店舗小売業）</v>
          </cell>
        </row>
        <row r="349">
          <cell r="C349" t="str">
            <v>611：通信販売・訪問販売小売業</v>
          </cell>
        </row>
        <row r="350">
          <cell r="C350" t="str">
            <v>612：自動販売機による小売業</v>
          </cell>
        </row>
        <row r="351">
          <cell r="C351" t="str">
            <v>619：その他の無店舗小売業</v>
          </cell>
        </row>
        <row r="352">
          <cell r="C352" t="str">
            <v>620：管理，補助的経済活動を行う事業所（62銀行業）</v>
          </cell>
        </row>
        <row r="353">
          <cell r="C353" t="str">
            <v>621：中央銀行</v>
          </cell>
        </row>
        <row r="354">
          <cell r="C354" t="str">
            <v>622：銀行（中央銀行を除く）</v>
          </cell>
        </row>
        <row r="355">
          <cell r="C355" t="str">
            <v>630：管理，補助的経済活動を行う事業所（63協同組織金融業）</v>
          </cell>
        </row>
        <row r="356">
          <cell r="C356" t="str">
            <v>631：中小企業等金融業</v>
          </cell>
        </row>
        <row r="357">
          <cell r="C357" t="str">
            <v>632：農林水産金融業</v>
          </cell>
        </row>
        <row r="358">
          <cell r="C358" t="str">
            <v>640：管理，補助的経済活動を行う事業所（64貸金業，クレジットカード業等非預金信用機関）</v>
          </cell>
        </row>
        <row r="359">
          <cell r="C359" t="str">
            <v>641：貸金業</v>
          </cell>
        </row>
        <row r="360">
          <cell r="C360" t="str">
            <v>642：質屋</v>
          </cell>
        </row>
        <row r="361">
          <cell r="C361" t="str">
            <v>643：クレジットカード業，割賦金融業</v>
          </cell>
        </row>
        <row r="362">
          <cell r="C362" t="str">
            <v>649：その他の非預金信用機関</v>
          </cell>
        </row>
        <row r="363">
          <cell r="C363" t="str">
            <v>650：管理，補助的経済活動を行う事業所（65金融商品取引業，商品先物取引業）</v>
          </cell>
        </row>
        <row r="364">
          <cell r="C364" t="str">
            <v>651：金融商品取引業</v>
          </cell>
        </row>
        <row r="365">
          <cell r="C365" t="str">
            <v>652：商品先物取引業，商品投資顧問業</v>
          </cell>
        </row>
        <row r="366">
          <cell r="C366" t="str">
            <v>660：管理，補助的経済活動を行う事業所（66補助的金融業等）</v>
          </cell>
        </row>
        <row r="367">
          <cell r="C367" t="str">
            <v>661：補助的金融業，金融附帯業</v>
          </cell>
        </row>
        <row r="368">
          <cell r="C368" t="str">
            <v>662：信託業</v>
          </cell>
        </row>
        <row r="369">
          <cell r="C369" t="str">
            <v>663：金融代理業</v>
          </cell>
        </row>
        <row r="370">
          <cell r="C370" t="str">
            <v>670：管理，補助的経済活動を行う事業所（67保険業）</v>
          </cell>
        </row>
        <row r="371">
          <cell r="C371" t="str">
            <v>671：生命保険業</v>
          </cell>
        </row>
        <row r="372">
          <cell r="C372" t="str">
            <v>672：損害保険業</v>
          </cell>
        </row>
        <row r="373">
          <cell r="C373" t="str">
            <v>673：共済事業，少額短期保険業</v>
          </cell>
        </row>
        <row r="374">
          <cell r="C374" t="str">
            <v>674：保険媒介代理業</v>
          </cell>
        </row>
        <row r="375">
          <cell r="C375" t="str">
            <v>675：保険サービス業</v>
          </cell>
        </row>
        <row r="376">
          <cell r="C376" t="str">
            <v>680：管理，補助的経済活動を行う事業所（68不動産取引業）</v>
          </cell>
        </row>
        <row r="377">
          <cell r="C377" t="str">
            <v>681：建物売買業，土地売買業</v>
          </cell>
        </row>
        <row r="378">
          <cell r="C378" t="str">
            <v>682：不動産代理業・仲介業</v>
          </cell>
        </row>
        <row r="379">
          <cell r="C379" t="str">
            <v>690：管理，補助的経済活動を行う事業所（69不動産賃貸業・管理業）</v>
          </cell>
        </row>
        <row r="380">
          <cell r="C380" t="str">
            <v>691：不動産賃貸業（貸家業，貸間業を除く）</v>
          </cell>
        </row>
        <row r="381">
          <cell r="C381" t="str">
            <v>692：貸家業，貸間業</v>
          </cell>
        </row>
        <row r="382">
          <cell r="C382" t="str">
            <v>693：駐車場業</v>
          </cell>
        </row>
        <row r="383">
          <cell r="C383" t="str">
            <v>694：不動産管理業</v>
          </cell>
        </row>
        <row r="384">
          <cell r="C384" t="str">
            <v>700：管理，補助的経済活動を行う事業所（70物品賃貸業）</v>
          </cell>
        </row>
        <row r="385">
          <cell r="C385" t="str">
            <v>701：各種物品賃貸業</v>
          </cell>
        </row>
        <row r="386">
          <cell r="C386" t="str">
            <v>702：産業用機械器具賃貸業</v>
          </cell>
        </row>
        <row r="387">
          <cell r="C387" t="str">
            <v>703：事務用機械器具賃貸業</v>
          </cell>
        </row>
        <row r="388">
          <cell r="C388" t="str">
            <v>704：自動車賃貸業</v>
          </cell>
        </row>
        <row r="389">
          <cell r="C389" t="str">
            <v>705：スポーツ・娯楽用品賃貸業</v>
          </cell>
        </row>
        <row r="390">
          <cell r="C390" t="str">
            <v>709：その他の物品賃貸業</v>
          </cell>
        </row>
        <row r="391">
          <cell r="C391" t="str">
            <v>710：管理，補助的経済活動を行う事業所（71学術・開発研究機関）</v>
          </cell>
        </row>
        <row r="392">
          <cell r="C392" t="str">
            <v>711：自然科学研究所</v>
          </cell>
        </row>
        <row r="393">
          <cell r="C393" t="str">
            <v>712：人文・社会科学研究所</v>
          </cell>
        </row>
        <row r="394">
          <cell r="C394" t="str">
            <v>720：管理，補助的経済活動を行う事業所（72専門サービス業）</v>
          </cell>
        </row>
        <row r="395">
          <cell r="C395" t="str">
            <v>721：法律事務所，特許事務所</v>
          </cell>
        </row>
        <row r="396">
          <cell r="C396" t="str">
            <v>722：公証人役場，司法書士事務所，土地家屋調査士事務所</v>
          </cell>
        </row>
        <row r="397">
          <cell r="C397" t="str">
            <v>723：行政書士事務所</v>
          </cell>
        </row>
        <row r="398">
          <cell r="C398" t="str">
            <v>724：公認会計士事務所，税理士事務所</v>
          </cell>
        </row>
        <row r="399">
          <cell r="C399" t="str">
            <v>725：社会保険労務士事務所</v>
          </cell>
        </row>
        <row r="400">
          <cell r="C400" t="str">
            <v>726：デザイン業</v>
          </cell>
        </row>
        <row r="401">
          <cell r="C401" t="str">
            <v>727：著述・芸術家業</v>
          </cell>
        </row>
        <row r="402">
          <cell r="C402" t="str">
            <v>728：経営コンサルタント業，純粋持株会社</v>
          </cell>
        </row>
        <row r="403">
          <cell r="C403" t="str">
            <v>729：その他の専門サービス業</v>
          </cell>
        </row>
        <row r="404">
          <cell r="C404" t="str">
            <v>730：管理，補助的経済活動を行う事業所（73広告業）</v>
          </cell>
        </row>
        <row r="405">
          <cell r="C405" t="str">
            <v>731：広告業</v>
          </cell>
        </row>
        <row r="406">
          <cell r="C406" t="str">
            <v>740：管理，補助的経済活動を行う事業所（74技術サービス業）</v>
          </cell>
        </row>
        <row r="407">
          <cell r="C407" t="str">
            <v>741：獣医業</v>
          </cell>
        </row>
        <row r="408">
          <cell r="C408" t="str">
            <v>742：土木建築サービス業</v>
          </cell>
        </row>
        <row r="409">
          <cell r="C409" t="str">
            <v>743：機械設計業</v>
          </cell>
        </row>
        <row r="410">
          <cell r="C410" t="str">
            <v>744：商品・非破壊検査業</v>
          </cell>
        </row>
        <row r="411">
          <cell r="C411" t="str">
            <v>745：計量証明業</v>
          </cell>
        </row>
        <row r="412">
          <cell r="C412" t="str">
            <v>746：写真業</v>
          </cell>
        </row>
        <row r="413">
          <cell r="C413" t="str">
            <v>749：その他の技術サービス業</v>
          </cell>
        </row>
        <row r="414">
          <cell r="C414" t="str">
            <v>750：管理，補助的経済活動を行う事業所（75宿泊業）</v>
          </cell>
        </row>
        <row r="415">
          <cell r="C415" t="str">
            <v>751：旅館，ホテル</v>
          </cell>
        </row>
        <row r="416">
          <cell r="C416" t="str">
            <v>752：簡易宿所</v>
          </cell>
        </row>
        <row r="417">
          <cell r="C417" t="str">
            <v>753：下宿業</v>
          </cell>
        </row>
        <row r="418">
          <cell r="C418" t="str">
            <v>759：その他の宿泊業</v>
          </cell>
        </row>
        <row r="419">
          <cell r="C419" t="str">
            <v>760：管理，補助的経済活動を行う事業所（76飲食店）</v>
          </cell>
        </row>
        <row r="420">
          <cell r="C420" t="str">
            <v>761：食堂，レストラン（専門料理店を除く）</v>
          </cell>
        </row>
        <row r="421">
          <cell r="C421" t="str">
            <v>762：専門料理店</v>
          </cell>
        </row>
        <row r="422">
          <cell r="C422" t="str">
            <v>763：そば・うどん店</v>
          </cell>
        </row>
        <row r="423">
          <cell r="C423" t="str">
            <v>764：すし店</v>
          </cell>
        </row>
        <row r="424">
          <cell r="C424" t="str">
            <v>765：酒場，ビヤホール</v>
          </cell>
        </row>
        <row r="425">
          <cell r="C425" t="str">
            <v>766：バー，キャバレー，ナイトクラブ</v>
          </cell>
        </row>
        <row r="426">
          <cell r="C426" t="str">
            <v>767：喫茶店</v>
          </cell>
        </row>
        <row r="427">
          <cell r="C427" t="str">
            <v>769：その他の飲食店</v>
          </cell>
        </row>
        <row r="428">
          <cell r="C428" t="str">
            <v>770：管理，補助的経済活動を行う事業所（77持ち帰り・配達飲食サービス業）</v>
          </cell>
        </row>
        <row r="429">
          <cell r="C429" t="str">
            <v>771：持ち帰り飲食サービス業</v>
          </cell>
        </row>
        <row r="430">
          <cell r="C430" t="str">
            <v>772：配達飲食サービス業</v>
          </cell>
        </row>
        <row r="431">
          <cell r="C431" t="str">
            <v>780：管理，補助的経済活動を行う事業所（78洗濯・理容・美容・浴場業）</v>
          </cell>
        </row>
        <row r="432">
          <cell r="C432" t="str">
            <v>781：洗濯業</v>
          </cell>
        </row>
        <row r="433">
          <cell r="C433" t="str">
            <v>782：理容業</v>
          </cell>
        </row>
        <row r="434">
          <cell r="C434" t="str">
            <v>783：美容業</v>
          </cell>
        </row>
        <row r="435">
          <cell r="C435" t="str">
            <v>784：一般公衆浴場業</v>
          </cell>
        </row>
        <row r="436">
          <cell r="C436" t="str">
            <v>785：その他の公衆浴場業</v>
          </cell>
        </row>
        <row r="437">
          <cell r="C437" t="str">
            <v>789：その他の洗濯・理容・美容・浴場業</v>
          </cell>
        </row>
        <row r="438">
          <cell r="C438" t="str">
            <v>790：管理，補助的経済活動を行う事業所（79その他の生活関連サービス業）</v>
          </cell>
        </row>
        <row r="439">
          <cell r="C439" t="str">
            <v>791：旅行業</v>
          </cell>
        </row>
        <row r="440">
          <cell r="C440" t="str">
            <v>792：家事サービス業</v>
          </cell>
        </row>
        <row r="441">
          <cell r="C441" t="str">
            <v>793：衣服裁縫修理業</v>
          </cell>
        </row>
        <row r="442">
          <cell r="C442" t="str">
            <v>794：物品預り業</v>
          </cell>
        </row>
        <row r="443">
          <cell r="C443" t="str">
            <v>795：火葬・墓地管理業</v>
          </cell>
        </row>
        <row r="444">
          <cell r="C444" t="str">
            <v>796：冠婚葬祭業</v>
          </cell>
        </row>
        <row r="445">
          <cell r="C445" t="str">
            <v>799：他に分類されない生活関連サービス業</v>
          </cell>
        </row>
        <row r="446">
          <cell r="C446" t="str">
            <v>800：管理，補助的経済活動を行う事業所（80娯楽業）</v>
          </cell>
        </row>
        <row r="447">
          <cell r="C447" t="str">
            <v>801：映画館</v>
          </cell>
        </row>
        <row r="448">
          <cell r="C448" t="str">
            <v>802：興行場（別掲を除く），興行団</v>
          </cell>
        </row>
        <row r="449">
          <cell r="C449" t="str">
            <v>803：競輪・競馬等の競走場，競技団</v>
          </cell>
        </row>
        <row r="450">
          <cell r="C450" t="str">
            <v>804：スポーツ施設提供業</v>
          </cell>
        </row>
        <row r="451">
          <cell r="C451" t="str">
            <v>805：公園，遊園地</v>
          </cell>
        </row>
        <row r="452">
          <cell r="C452" t="str">
            <v>806：遊戯場</v>
          </cell>
        </row>
        <row r="453">
          <cell r="C453" t="str">
            <v>809：その他の娯楽業</v>
          </cell>
        </row>
        <row r="454">
          <cell r="C454" t="str">
            <v>810：管理，補助的経済活動を行う事業所（81学校教育）</v>
          </cell>
        </row>
        <row r="455">
          <cell r="C455" t="str">
            <v>811：幼稚園</v>
          </cell>
        </row>
        <row r="456">
          <cell r="C456" t="str">
            <v>812：小学校</v>
          </cell>
        </row>
        <row r="457">
          <cell r="C457" t="str">
            <v>813：中学校</v>
          </cell>
        </row>
        <row r="458">
          <cell r="C458" t="str">
            <v>814：高等学校，中等教育学校</v>
          </cell>
        </row>
        <row r="459">
          <cell r="C459" t="str">
            <v>815：特別支援学校</v>
          </cell>
        </row>
        <row r="460">
          <cell r="C460" t="str">
            <v>816：高等教育機関</v>
          </cell>
        </row>
        <row r="461">
          <cell r="C461" t="str">
            <v>817：専修学校，各種学校</v>
          </cell>
        </row>
        <row r="462">
          <cell r="C462" t="str">
            <v>818：学校教育支援機関</v>
          </cell>
        </row>
        <row r="463">
          <cell r="C463" t="str">
            <v>819：幼保連携型認定こども園</v>
          </cell>
        </row>
        <row r="464">
          <cell r="C464" t="str">
            <v>820：管理，補助的経済活動を行う事業所（82その他の教育，学習支援業）</v>
          </cell>
        </row>
        <row r="465">
          <cell r="C465" t="str">
            <v>821：社会教育</v>
          </cell>
        </row>
        <row r="466">
          <cell r="C466" t="str">
            <v>822：職業・教育支援施設</v>
          </cell>
        </row>
        <row r="467">
          <cell r="C467" t="str">
            <v>823：学習塾</v>
          </cell>
        </row>
        <row r="468">
          <cell r="C468" t="str">
            <v>824：教養・技能教授業</v>
          </cell>
        </row>
        <row r="469">
          <cell r="C469" t="str">
            <v>829：他に分類されない教育，学習支援業</v>
          </cell>
        </row>
        <row r="470">
          <cell r="C470" t="str">
            <v>830：管理，補助的経済活動を行う事業所（83医療業）</v>
          </cell>
        </row>
        <row r="471">
          <cell r="C471" t="str">
            <v>831：病院</v>
          </cell>
        </row>
        <row r="472">
          <cell r="C472" t="str">
            <v>832：一般診療所</v>
          </cell>
        </row>
        <row r="473">
          <cell r="C473" t="str">
            <v>833：歯科診療所</v>
          </cell>
        </row>
        <row r="474">
          <cell r="C474" t="str">
            <v>834：助産・看護業</v>
          </cell>
        </row>
        <row r="475">
          <cell r="C475" t="str">
            <v>835：療術業</v>
          </cell>
        </row>
        <row r="476">
          <cell r="C476" t="str">
            <v>836：医療に附帯するサービス業</v>
          </cell>
        </row>
        <row r="477">
          <cell r="C477" t="str">
            <v>840：管理，補助的経済活動を行う事業所（84保健衛生）</v>
          </cell>
        </row>
        <row r="478">
          <cell r="C478" t="str">
            <v>841：保健所</v>
          </cell>
        </row>
        <row r="479">
          <cell r="C479" t="str">
            <v>842：健康相談施設</v>
          </cell>
        </row>
        <row r="480">
          <cell r="C480" t="str">
            <v>849：その他の保健衛生</v>
          </cell>
        </row>
        <row r="481">
          <cell r="C481" t="str">
            <v>850：管理，補助的経済活動を行う事業所（85社会保険・社会福祉・介護事業）</v>
          </cell>
        </row>
        <row r="482">
          <cell r="C482" t="str">
            <v>851：社会保険事業団体</v>
          </cell>
        </row>
        <row r="483">
          <cell r="C483" t="str">
            <v>852：福祉事務所</v>
          </cell>
        </row>
        <row r="484">
          <cell r="C484" t="str">
            <v>853：児童福祉事業</v>
          </cell>
        </row>
        <row r="485">
          <cell r="C485" t="str">
            <v>854：老人福祉・介護事業</v>
          </cell>
        </row>
        <row r="486">
          <cell r="C486" t="str">
            <v>855：障害者福祉事業</v>
          </cell>
        </row>
        <row r="487">
          <cell r="C487" t="str">
            <v>859：その他の社会保険・社会福祉・介護事業</v>
          </cell>
        </row>
        <row r="488">
          <cell r="C488" t="str">
            <v>860：管理，補助的経済活動を行う事業所（86郵便局）</v>
          </cell>
        </row>
        <row r="489">
          <cell r="C489" t="str">
            <v>861：郵便局</v>
          </cell>
        </row>
        <row r="490">
          <cell r="C490" t="str">
            <v>862：郵便局受託業</v>
          </cell>
        </row>
        <row r="491">
          <cell r="C491" t="str">
            <v>870：管理，補助的経済活動を行う事業所（87協同組合）</v>
          </cell>
        </row>
        <row r="492">
          <cell r="C492" t="str">
            <v>871：農林水産業協同組合（他に分類されないもの）</v>
          </cell>
        </row>
        <row r="493">
          <cell r="C493" t="str">
            <v>872：事業協同組合（他に分類されないもの）</v>
          </cell>
        </row>
        <row r="494">
          <cell r="C494" t="str">
            <v>880：管理，補助的経済活動を行う事業所（88廃棄物処理業）</v>
          </cell>
        </row>
        <row r="495">
          <cell r="C495" t="str">
            <v>881：一般廃棄物処理業</v>
          </cell>
        </row>
        <row r="496">
          <cell r="C496" t="str">
            <v>882：産業廃棄物処理業</v>
          </cell>
        </row>
        <row r="497">
          <cell r="C497" t="str">
            <v>889：その他の廃棄物処理業</v>
          </cell>
        </row>
        <row r="498">
          <cell r="C498" t="str">
            <v>890：管理，補助的経済活動を行う事業所（89自動車整備業）</v>
          </cell>
        </row>
        <row r="499">
          <cell r="C499" t="str">
            <v>891：自動車整備業</v>
          </cell>
        </row>
        <row r="500">
          <cell r="C500" t="str">
            <v>900：管理，補助的経済活動を行う事業所（90機械等修理業）</v>
          </cell>
        </row>
        <row r="501">
          <cell r="C501" t="str">
            <v>901：機械修理業（電気機械器具を除く）</v>
          </cell>
        </row>
        <row r="502">
          <cell r="C502" t="str">
            <v>902：電気機械器具修理業</v>
          </cell>
        </row>
        <row r="503">
          <cell r="C503" t="str">
            <v>903：表具業</v>
          </cell>
        </row>
        <row r="504">
          <cell r="C504" t="str">
            <v>909：その他の修理業</v>
          </cell>
        </row>
        <row r="505">
          <cell r="C505" t="str">
            <v>910：管理，補助的経済活動を行う事業所（91職業紹介・労働者派遣業）</v>
          </cell>
        </row>
        <row r="506">
          <cell r="C506" t="str">
            <v>911：職業紹介業</v>
          </cell>
        </row>
        <row r="507">
          <cell r="C507" t="str">
            <v>912：労働者派遣業</v>
          </cell>
        </row>
        <row r="508">
          <cell r="C508" t="str">
            <v>920：管理，補助的経済活動を行う事業所（92その他の事業サービス業）</v>
          </cell>
        </row>
        <row r="509">
          <cell r="C509" t="str">
            <v>921：速記・ワープロ入力・複写業</v>
          </cell>
        </row>
        <row r="510">
          <cell r="C510" t="str">
            <v>922：建物サービス業</v>
          </cell>
        </row>
        <row r="511">
          <cell r="C511" t="str">
            <v>923：警備業</v>
          </cell>
        </row>
        <row r="512">
          <cell r="C512" t="str">
            <v>929：他に分類されない事業サービス業</v>
          </cell>
        </row>
        <row r="513">
          <cell r="C513" t="str">
            <v>931：経済団体</v>
          </cell>
        </row>
        <row r="514">
          <cell r="C514" t="str">
            <v>932：労働団体</v>
          </cell>
        </row>
        <row r="515">
          <cell r="C515" t="str">
            <v>933：学術・文化団体</v>
          </cell>
        </row>
        <row r="516">
          <cell r="C516" t="str">
            <v>934：政治団体</v>
          </cell>
        </row>
        <row r="517">
          <cell r="C517" t="str">
            <v>939：他に分類されない非営利的団体</v>
          </cell>
        </row>
        <row r="518">
          <cell r="C518" t="str">
            <v>941：神道系宗教</v>
          </cell>
        </row>
        <row r="519">
          <cell r="C519" t="str">
            <v>942：仏教系宗教</v>
          </cell>
        </row>
        <row r="520">
          <cell r="C520" t="str">
            <v>943：キリスト教系宗教</v>
          </cell>
        </row>
        <row r="521">
          <cell r="C521" t="str">
            <v>949：その他の宗教</v>
          </cell>
        </row>
        <row r="522">
          <cell r="C522" t="str">
            <v>950：管理，補助的経済活動を行う事業所（95その他のサービス業）</v>
          </cell>
        </row>
        <row r="523">
          <cell r="C523" t="str">
            <v>951：集会場</v>
          </cell>
        </row>
        <row r="524">
          <cell r="C524" t="str">
            <v>952：と畜場</v>
          </cell>
        </row>
        <row r="525">
          <cell r="C525" t="str">
            <v>959：他に分類されないサービス業</v>
          </cell>
        </row>
        <row r="526">
          <cell r="C526" t="str">
            <v>961：外国公館</v>
          </cell>
        </row>
        <row r="527">
          <cell r="C527" t="str">
            <v>969：その他の外国公務</v>
          </cell>
        </row>
        <row r="528">
          <cell r="C528" t="str">
            <v>971：立法機関</v>
          </cell>
        </row>
        <row r="529">
          <cell r="C529" t="str">
            <v>972：司法機関</v>
          </cell>
        </row>
        <row r="530">
          <cell r="C530" t="str">
            <v>973：行政機関</v>
          </cell>
        </row>
        <row r="531">
          <cell r="C531" t="str">
            <v>981：都道府県機関</v>
          </cell>
        </row>
        <row r="532">
          <cell r="C532" t="str">
            <v>982：市町村機関</v>
          </cell>
        </row>
        <row r="533">
          <cell r="C533" t="str">
            <v>999：分類不能の産業</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上の注意"/>
      <sheetName val="1. 基本情報等"/>
      <sheetName val="2. 敷地境界等"/>
      <sheetName val="3. 算定体制"/>
      <sheetName val="4. 排出源リスト"/>
      <sheetName val="5. モニタリングポイント"/>
      <sheetName val="6-1. CO2排出量（令和5年度）"/>
      <sheetName val="6-2．CO2排出量_総括"/>
      <sheetName val="7. 備考"/>
      <sheetName val="取込シート_非表示"/>
      <sheetName val="非表示_活動量と単位"/>
      <sheetName val="非表示_産業分類"/>
      <sheetName val="非表示_単位発熱量・排出係数（デフォルト値）"/>
    </sheetNames>
    <sheetDataSet>
      <sheetData sheetId="0"/>
      <sheetData sheetId="1"/>
      <sheetData sheetId="2"/>
      <sheetData sheetId="3"/>
      <sheetData sheetId="4"/>
      <sheetData sheetId="5"/>
      <sheetData sheetId="6"/>
      <sheetData sheetId="7"/>
      <sheetData sheetId="8"/>
      <sheetData sheetId="9"/>
      <sheetData sheetId="10">
        <row r="8">
          <cell r="D8" t="str">
            <v>系統電力</v>
          </cell>
          <cell r="E8">
            <v>1</v>
          </cell>
          <cell r="F8" t="str">
            <v>使用量</v>
          </cell>
          <cell r="G8" t="str">
            <v>kWh</v>
          </cell>
          <cell r="H8" t="str">
            <v>---</v>
          </cell>
          <cell r="I8" t="str">
            <v>t-CO2/kWh</v>
          </cell>
          <cell r="J8" t="str">
            <v>対象</v>
          </cell>
        </row>
        <row r="9">
          <cell r="D9" t="str">
            <v>輸入原料炭</v>
          </cell>
          <cell r="E9">
            <v>0</v>
          </cell>
          <cell r="F9" t="str">
            <v>使用量</v>
          </cell>
          <cell r="G9" t="str">
            <v>t</v>
          </cell>
          <cell r="H9" t="str">
            <v>GJ/t</v>
          </cell>
          <cell r="I9" t="str">
            <v>t-CO2/GJ</v>
          </cell>
          <cell r="J9" t="str">
            <v>対象</v>
          </cell>
        </row>
        <row r="10">
          <cell r="D10" t="str">
            <v>国産一般炭</v>
          </cell>
          <cell r="E10">
            <v>0</v>
          </cell>
          <cell r="F10" t="str">
            <v>使用量</v>
          </cell>
          <cell r="G10" t="str">
            <v>t</v>
          </cell>
          <cell r="H10" t="str">
            <v>GJ/t</v>
          </cell>
          <cell r="I10" t="str">
            <v>t-CO2/GJ</v>
          </cell>
          <cell r="J10" t="str">
            <v>対象</v>
          </cell>
        </row>
        <row r="11">
          <cell r="D11" t="str">
            <v>輸入一般炭</v>
          </cell>
          <cell r="E11">
            <v>0</v>
          </cell>
          <cell r="F11" t="str">
            <v>使用量</v>
          </cell>
          <cell r="G11" t="str">
            <v>t</v>
          </cell>
          <cell r="H11" t="str">
            <v>GJ/t</v>
          </cell>
          <cell r="I11" t="str">
            <v>t-CO2/GJ</v>
          </cell>
          <cell r="J11" t="str">
            <v>対象</v>
          </cell>
        </row>
        <row r="12">
          <cell r="D12" t="str">
            <v>輸入無煙炭</v>
          </cell>
          <cell r="E12">
            <v>0</v>
          </cell>
          <cell r="F12" t="str">
            <v>使用量</v>
          </cell>
          <cell r="G12" t="str">
            <v>t</v>
          </cell>
          <cell r="H12" t="str">
            <v>GJ/t</v>
          </cell>
          <cell r="I12" t="str">
            <v>t-CO2/GJ</v>
          </cell>
          <cell r="J12" t="str">
            <v>対象</v>
          </cell>
        </row>
        <row r="13">
          <cell r="D13" t="str">
            <v>コークス</v>
          </cell>
          <cell r="E13">
            <v>0</v>
          </cell>
          <cell r="F13" t="str">
            <v>使用量</v>
          </cell>
          <cell r="G13" t="str">
            <v>t</v>
          </cell>
          <cell r="H13" t="str">
            <v>GJ/t</v>
          </cell>
          <cell r="I13" t="str">
            <v>t-CO2/GJ</v>
          </cell>
          <cell r="J13" t="str">
            <v>対象</v>
          </cell>
        </row>
        <row r="14">
          <cell r="D14" t="str">
            <v>原油</v>
          </cell>
          <cell r="E14">
            <v>0</v>
          </cell>
          <cell r="F14" t="str">
            <v>使用量</v>
          </cell>
          <cell r="G14" t="str">
            <v>kl</v>
          </cell>
          <cell r="H14" t="str">
            <v>GJ/kl</v>
          </cell>
          <cell r="I14" t="str">
            <v>t-CO2/GJ</v>
          </cell>
          <cell r="J14" t="str">
            <v>対象</v>
          </cell>
        </row>
        <row r="15">
          <cell r="D15" t="str">
            <v>ガソリン</v>
          </cell>
          <cell r="E15">
            <v>0</v>
          </cell>
          <cell r="F15" t="str">
            <v>使用量</v>
          </cell>
          <cell r="G15" t="str">
            <v>kl</v>
          </cell>
          <cell r="H15" t="str">
            <v>GJ/kl</v>
          </cell>
          <cell r="I15" t="str">
            <v>t-CO2/GJ</v>
          </cell>
          <cell r="J15" t="str">
            <v>対象</v>
          </cell>
        </row>
        <row r="16">
          <cell r="D16" t="str">
            <v>ナフサ</v>
          </cell>
          <cell r="E16">
            <v>0</v>
          </cell>
          <cell r="F16" t="str">
            <v>使用量</v>
          </cell>
          <cell r="G16" t="str">
            <v>kl</v>
          </cell>
          <cell r="H16" t="str">
            <v>GJ/kl</v>
          </cell>
          <cell r="I16" t="str">
            <v>t-CO2/GJ</v>
          </cell>
          <cell r="J16" t="str">
            <v>対象</v>
          </cell>
        </row>
        <row r="17">
          <cell r="D17" t="str">
            <v>ジェット燃料</v>
          </cell>
          <cell r="E17">
            <v>0</v>
          </cell>
          <cell r="F17" t="str">
            <v>使用量</v>
          </cell>
          <cell r="G17" t="str">
            <v>kl</v>
          </cell>
          <cell r="H17" t="str">
            <v>GJ/kl</v>
          </cell>
          <cell r="I17" t="str">
            <v>t-CO2/GJ</v>
          </cell>
          <cell r="J17" t="str">
            <v>対象</v>
          </cell>
        </row>
        <row r="18">
          <cell r="D18" t="str">
            <v>灯油</v>
          </cell>
          <cell r="E18">
            <v>0</v>
          </cell>
          <cell r="F18" t="str">
            <v>使用量</v>
          </cell>
          <cell r="G18" t="str">
            <v>kl</v>
          </cell>
          <cell r="H18" t="str">
            <v>GJ/kl</v>
          </cell>
          <cell r="I18" t="str">
            <v>t-CO2/GJ</v>
          </cell>
          <cell r="J18" t="str">
            <v>対象</v>
          </cell>
        </row>
        <row r="19">
          <cell r="D19" t="str">
            <v>軽油</v>
          </cell>
          <cell r="E19">
            <v>0</v>
          </cell>
          <cell r="F19" t="str">
            <v>使用量</v>
          </cell>
          <cell r="G19" t="str">
            <v>kl</v>
          </cell>
          <cell r="H19" t="str">
            <v>GJ/kl</v>
          </cell>
          <cell r="I19" t="str">
            <v>t-CO2/GJ</v>
          </cell>
          <cell r="J19" t="str">
            <v>対象</v>
          </cell>
        </row>
        <row r="20">
          <cell r="D20" t="str">
            <v>A重油</v>
          </cell>
          <cell r="E20">
            <v>0</v>
          </cell>
          <cell r="F20" t="str">
            <v>使用量</v>
          </cell>
          <cell r="G20" t="str">
            <v>kl</v>
          </cell>
          <cell r="H20" t="str">
            <v>GJ/kl</v>
          </cell>
          <cell r="I20" t="str">
            <v>t-CO2/GJ</v>
          </cell>
          <cell r="J20" t="str">
            <v>対象</v>
          </cell>
        </row>
        <row r="21">
          <cell r="D21" t="str">
            <v>B重油</v>
          </cell>
          <cell r="E21">
            <v>0</v>
          </cell>
          <cell r="F21" t="str">
            <v>使用量</v>
          </cell>
          <cell r="G21" t="str">
            <v>kl</v>
          </cell>
          <cell r="H21" t="str">
            <v>GJ/kl</v>
          </cell>
          <cell r="I21" t="str">
            <v>t-CO2/GJ</v>
          </cell>
          <cell r="J21" t="str">
            <v>対象</v>
          </cell>
        </row>
        <row r="22">
          <cell r="D22" t="str">
            <v>C重油</v>
          </cell>
          <cell r="E22">
            <v>0</v>
          </cell>
          <cell r="F22" t="str">
            <v>使用量</v>
          </cell>
          <cell r="G22" t="str">
            <v>kl</v>
          </cell>
          <cell r="H22" t="str">
            <v>GJ/kl</v>
          </cell>
          <cell r="I22" t="str">
            <v>t-CO2/GJ</v>
          </cell>
          <cell r="J22" t="str">
            <v>対象</v>
          </cell>
        </row>
        <row r="23">
          <cell r="D23" t="str">
            <v>潤滑油</v>
          </cell>
          <cell r="E23">
            <v>0</v>
          </cell>
          <cell r="F23" t="str">
            <v>使用量</v>
          </cell>
          <cell r="G23" t="str">
            <v>kl</v>
          </cell>
          <cell r="H23" t="str">
            <v>GJ/kl</v>
          </cell>
          <cell r="I23" t="str">
            <v>t-CO2/GJ</v>
          </cell>
          <cell r="J23" t="str">
            <v>対象</v>
          </cell>
        </row>
        <row r="24">
          <cell r="D24" t="str">
            <v>オイルコークス</v>
          </cell>
          <cell r="E24">
            <v>0</v>
          </cell>
          <cell r="F24" t="str">
            <v>使用量</v>
          </cell>
          <cell r="G24" t="str">
            <v>t</v>
          </cell>
          <cell r="H24" t="str">
            <v>GJ/t</v>
          </cell>
          <cell r="I24" t="str">
            <v>t-CO2/GJ</v>
          </cell>
          <cell r="J24" t="str">
            <v>対象</v>
          </cell>
        </row>
        <row r="25">
          <cell r="D25" t="str">
            <v>LPG</v>
          </cell>
          <cell r="E25">
            <v>0</v>
          </cell>
          <cell r="F25" t="str">
            <v>使用量</v>
          </cell>
          <cell r="G25" t="str">
            <v>t</v>
          </cell>
          <cell r="H25" t="str">
            <v>GJ/t</v>
          </cell>
          <cell r="I25" t="str">
            <v>t-CO2/GJ</v>
          </cell>
          <cell r="J25" t="str">
            <v>対象</v>
          </cell>
        </row>
        <row r="26">
          <cell r="D26" t="str">
            <v>天然ガス</v>
          </cell>
          <cell r="E26">
            <v>0</v>
          </cell>
          <cell r="F26" t="str">
            <v>使用量</v>
          </cell>
          <cell r="G26" t="str">
            <v>千Nm3</v>
          </cell>
          <cell r="H26" t="str">
            <v>GJ/千Nm3</v>
          </cell>
          <cell r="I26" t="str">
            <v>t-CO2/GJ</v>
          </cell>
          <cell r="J26" t="str">
            <v>対象</v>
          </cell>
        </row>
        <row r="27">
          <cell r="D27" t="str">
            <v>LNG</v>
          </cell>
          <cell r="E27">
            <v>0</v>
          </cell>
          <cell r="F27" t="str">
            <v>使用量</v>
          </cell>
          <cell r="G27" t="str">
            <v>t</v>
          </cell>
          <cell r="H27" t="str">
            <v>GJ/t</v>
          </cell>
          <cell r="I27" t="str">
            <v>t-CO2/GJ</v>
          </cell>
          <cell r="J27" t="str">
            <v>対象</v>
          </cell>
        </row>
        <row r="28">
          <cell r="D28" t="str">
            <v>都市ガス</v>
          </cell>
          <cell r="E28">
            <v>0</v>
          </cell>
          <cell r="F28" t="str">
            <v>使用量</v>
          </cell>
          <cell r="G28" t="str">
            <v>千Nm3</v>
          </cell>
          <cell r="H28" t="str">
            <v>GJ/千Nm3</v>
          </cell>
          <cell r="I28" t="str">
            <v>t-CO2/GJ</v>
          </cell>
          <cell r="J28" t="str">
            <v>対象</v>
          </cell>
        </row>
        <row r="29">
          <cell r="D29" t="str">
            <v>コールタール</v>
          </cell>
          <cell r="E29">
            <v>0</v>
          </cell>
          <cell r="F29" t="str">
            <v>使用量</v>
          </cell>
          <cell r="G29" t="str">
            <v>t</v>
          </cell>
          <cell r="H29" t="str">
            <v>GJ/t</v>
          </cell>
          <cell r="I29" t="str">
            <v>t-CO2/GJ</v>
          </cell>
          <cell r="J29" t="str">
            <v>対象</v>
          </cell>
        </row>
        <row r="30">
          <cell r="D30" t="str">
            <v>アスファルト</v>
          </cell>
          <cell r="E30">
            <v>0</v>
          </cell>
          <cell r="F30" t="str">
            <v>使用量</v>
          </cell>
          <cell r="G30" t="str">
            <v>t</v>
          </cell>
          <cell r="H30" t="str">
            <v>GJ/t</v>
          </cell>
          <cell r="I30" t="str">
            <v>t-CO2/GJ</v>
          </cell>
          <cell r="J30" t="str">
            <v>対象</v>
          </cell>
        </row>
        <row r="31">
          <cell r="D31" t="str">
            <v>NGL・コンデンセート</v>
          </cell>
          <cell r="E31">
            <v>0</v>
          </cell>
          <cell r="F31" t="str">
            <v>使用量</v>
          </cell>
          <cell r="G31" t="str">
            <v>kl</v>
          </cell>
          <cell r="H31" t="str">
            <v>GJ/kl</v>
          </cell>
          <cell r="I31" t="str">
            <v>t-CO2/GJ</v>
          </cell>
          <cell r="J31" t="str">
            <v>対象</v>
          </cell>
        </row>
        <row r="32">
          <cell r="D32" t="str">
            <v>製油所ガス</v>
          </cell>
          <cell r="E32">
            <v>0</v>
          </cell>
          <cell r="F32" t="str">
            <v>使用量</v>
          </cell>
          <cell r="G32" t="str">
            <v>千Nm3</v>
          </cell>
          <cell r="H32" t="str">
            <v>GJ/千Nm3</v>
          </cell>
          <cell r="I32" t="str">
            <v>t-CO2/GJ</v>
          </cell>
          <cell r="J32" t="str">
            <v>対象</v>
          </cell>
        </row>
        <row r="33">
          <cell r="D33" t="str">
            <v>コークス炉ガス</v>
          </cell>
          <cell r="E33">
            <v>0</v>
          </cell>
          <cell r="F33" t="str">
            <v>使用量</v>
          </cell>
          <cell r="G33" t="str">
            <v>千Nm3</v>
          </cell>
          <cell r="H33" t="str">
            <v>GJ/千Nm3</v>
          </cell>
          <cell r="I33" t="str">
            <v>t-CO2/GJ</v>
          </cell>
          <cell r="J33" t="str">
            <v>対象</v>
          </cell>
        </row>
        <row r="34">
          <cell r="D34" t="str">
            <v>高炉ガス</v>
          </cell>
          <cell r="E34">
            <v>0</v>
          </cell>
          <cell r="F34" t="str">
            <v>使用量</v>
          </cell>
          <cell r="G34" t="str">
            <v>千Nm3</v>
          </cell>
          <cell r="H34" t="str">
            <v>GJ/千Nm3</v>
          </cell>
          <cell r="I34" t="str">
            <v>t-CO2/GJ</v>
          </cell>
          <cell r="J34" t="str">
            <v>対象</v>
          </cell>
        </row>
        <row r="35">
          <cell r="D35" t="str">
            <v>転炉ガス</v>
          </cell>
          <cell r="E35">
            <v>0</v>
          </cell>
          <cell r="F35" t="str">
            <v>使用量</v>
          </cell>
          <cell r="G35" t="str">
            <v>千Nm3</v>
          </cell>
          <cell r="H35" t="str">
            <v>GJ/千Nm3</v>
          </cell>
          <cell r="I35" t="str">
            <v>t-CO2/GJ</v>
          </cell>
          <cell r="J35" t="str">
            <v>対象</v>
          </cell>
        </row>
        <row r="36">
          <cell r="D36" t="str">
            <v>産業用蒸気</v>
          </cell>
          <cell r="E36">
            <v>1</v>
          </cell>
          <cell r="F36" t="str">
            <v>使用量</v>
          </cell>
          <cell r="G36" t="str">
            <v>GJ</v>
          </cell>
          <cell r="H36" t="str">
            <v>---</v>
          </cell>
          <cell r="I36" t="str">
            <v>t-CO2/GJ</v>
          </cell>
          <cell r="J36" t="str">
            <v>対象</v>
          </cell>
        </row>
        <row r="37">
          <cell r="D37" t="str">
            <v>温水</v>
          </cell>
          <cell r="E37">
            <v>1</v>
          </cell>
          <cell r="F37" t="str">
            <v>使用量</v>
          </cell>
          <cell r="G37" t="str">
            <v>GJ</v>
          </cell>
          <cell r="H37" t="str">
            <v>---</v>
          </cell>
          <cell r="I37" t="str">
            <v>t-CO2/GJ</v>
          </cell>
          <cell r="J37" t="str">
            <v>対象</v>
          </cell>
        </row>
        <row r="38">
          <cell r="D38" t="str">
            <v>冷水</v>
          </cell>
          <cell r="E38">
            <v>1</v>
          </cell>
          <cell r="F38" t="str">
            <v>使用量</v>
          </cell>
          <cell r="G38" t="str">
            <v>GJ</v>
          </cell>
          <cell r="H38" t="str">
            <v>---</v>
          </cell>
          <cell r="I38" t="str">
            <v>t-CO2/GJ</v>
          </cell>
          <cell r="J38" t="str">
            <v>対象</v>
          </cell>
        </row>
        <row r="39">
          <cell r="D39" t="str">
            <v>蒸気（産業用以外）</v>
          </cell>
          <cell r="E39">
            <v>1</v>
          </cell>
          <cell r="F39" t="str">
            <v>使用量</v>
          </cell>
          <cell r="G39" t="str">
            <v>GJ</v>
          </cell>
          <cell r="H39" t="str">
            <v>---</v>
          </cell>
          <cell r="I39" t="str">
            <v>t-CO2/GJ</v>
          </cell>
          <cell r="J39" t="str">
            <v>対象</v>
          </cell>
        </row>
        <row r="40">
          <cell r="D40" t="str">
            <v>所内消費電力</v>
          </cell>
          <cell r="E40">
            <v>1</v>
          </cell>
          <cell r="F40" t="str">
            <v>消費量</v>
          </cell>
          <cell r="G40" t="str">
            <v>kWh</v>
          </cell>
          <cell r="H40" t="str">
            <v>---</v>
          </cell>
          <cell r="I40" t="str">
            <v>t-CO2/kWh</v>
          </cell>
          <cell r="J40" t="str">
            <v>---</v>
          </cell>
        </row>
        <row r="41">
          <cell r="D41" t="str">
            <v>外部供給電力</v>
          </cell>
          <cell r="E41">
            <v>1</v>
          </cell>
          <cell r="F41" t="str">
            <v>供給量</v>
          </cell>
          <cell r="G41" t="str">
            <v>kWh</v>
          </cell>
          <cell r="H41" t="str">
            <v>---</v>
          </cell>
          <cell r="I41" t="str">
            <v>t-CO2/kWh</v>
          </cell>
          <cell r="J41" t="str">
            <v>---</v>
          </cell>
        </row>
        <row r="42">
          <cell r="D42" t="str">
            <v>所内消費熱</v>
          </cell>
          <cell r="E42">
            <v>1</v>
          </cell>
          <cell r="F42" t="str">
            <v>消費量</v>
          </cell>
          <cell r="G42" t="str">
            <v>GJ</v>
          </cell>
          <cell r="H42" t="str">
            <v>---</v>
          </cell>
          <cell r="I42" t="str">
            <v>t-CO2/GJ</v>
          </cell>
          <cell r="J42" t="str">
            <v>---</v>
          </cell>
        </row>
        <row r="43">
          <cell r="D43" t="str">
            <v>外部供給熱</v>
          </cell>
          <cell r="E43">
            <v>1</v>
          </cell>
          <cell r="F43" t="str">
            <v>供給量</v>
          </cell>
          <cell r="G43" t="str">
            <v>GJ</v>
          </cell>
          <cell r="H43" t="str">
            <v>---</v>
          </cell>
          <cell r="I43" t="str">
            <v>t-CO2/GJ</v>
          </cell>
          <cell r="J43" t="str">
            <v>---</v>
          </cell>
        </row>
        <row r="44">
          <cell r="D44" t="str">
            <v>①廃油</v>
          </cell>
          <cell r="E44">
            <v>1</v>
          </cell>
          <cell r="F44" t="str">
            <v>焼却・使用量</v>
          </cell>
          <cell r="G44" t="str">
            <v>t</v>
          </cell>
          <cell r="H44" t="str">
            <v>---</v>
          </cell>
          <cell r="I44" t="str">
            <v>t-CO2/t</v>
          </cell>
          <cell r="J44" t="str">
            <v>---</v>
          </cell>
        </row>
        <row r="45">
          <cell r="D45" t="str">
            <v>②廃合成繊維</v>
          </cell>
          <cell r="E45">
            <v>1</v>
          </cell>
          <cell r="F45" t="str">
            <v>焼却・使用量</v>
          </cell>
          <cell r="G45" t="str">
            <v>t</v>
          </cell>
          <cell r="H45" t="str">
            <v>---</v>
          </cell>
          <cell r="I45" t="str">
            <v>t-CO2/t</v>
          </cell>
          <cell r="J45" t="str">
            <v>---</v>
          </cell>
        </row>
        <row r="46">
          <cell r="D46" t="str">
            <v>③廃ゴムタイヤ</v>
          </cell>
          <cell r="E46">
            <v>1</v>
          </cell>
          <cell r="F46" t="str">
            <v>焼却・使用量</v>
          </cell>
          <cell r="G46" t="str">
            <v>t</v>
          </cell>
          <cell r="H46" t="str">
            <v>---</v>
          </cell>
          <cell r="I46" t="str">
            <v>t-CO2/t</v>
          </cell>
          <cell r="J46" t="str">
            <v>---</v>
          </cell>
        </row>
        <row r="47">
          <cell r="D47" t="str">
            <v>④　②③以外の廃プラスチック類（産業廃棄物）</v>
          </cell>
          <cell r="E47">
            <v>1</v>
          </cell>
          <cell r="F47" t="str">
            <v>焼却・使用量</v>
          </cell>
          <cell r="G47" t="str">
            <v>t</v>
          </cell>
          <cell r="H47" t="str">
            <v>---</v>
          </cell>
          <cell r="I47" t="str">
            <v>t-CO2/t</v>
          </cell>
          <cell r="J47" t="str">
            <v>---</v>
          </cell>
        </row>
        <row r="48">
          <cell r="D48" t="str">
            <v>⑤　②③④以外の廃プラスチック類（一般廃棄物）</v>
          </cell>
          <cell r="E48">
            <v>1</v>
          </cell>
          <cell r="F48" t="str">
            <v>焼却・使用量</v>
          </cell>
          <cell r="G48" t="str">
            <v>t</v>
          </cell>
          <cell r="H48" t="str">
            <v>---</v>
          </cell>
          <cell r="I48" t="str">
            <v>t-CO2/t</v>
          </cell>
          <cell r="J48" t="str">
            <v>---</v>
          </cell>
        </row>
        <row r="49">
          <cell r="D49" t="str">
            <v>廃油から製造される燃料油</v>
          </cell>
          <cell r="E49">
            <v>1</v>
          </cell>
          <cell r="F49" t="str">
            <v>焼却・使用量</v>
          </cell>
          <cell r="G49" t="str">
            <v>kl</v>
          </cell>
          <cell r="H49" t="str">
            <v>---</v>
          </cell>
          <cell r="I49" t="str">
            <v>t-CO2/kl</v>
          </cell>
          <cell r="J49" t="str">
            <v>---</v>
          </cell>
        </row>
        <row r="50">
          <cell r="D50" t="str">
            <v>廃プラスチック類から製造される燃料油</v>
          </cell>
          <cell r="E50">
            <v>1</v>
          </cell>
          <cell r="F50" t="str">
            <v>焼却・使用量</v>
          </cell>
          <cell r="G50" t="str">
            <v>kl</v>
          </cell>
          <cell r="H50" t="str">
            <v>---</v>
          </cell>
          <cell r="I50" t="str">
            <v>t-CO2/kl</v>
          </cell>
          <cell r="J50" t="str">
            <v>---</v>
          </cell>
        </row>
        <row r="51">
          <cell r="D51" t="str">
            <v>ごみ固形燃料（RPF）</v>
          </cell>
          <cell r="E51">
            <v>1</v>
          </cell>
          <cell r="F51" t="str">
            <v>焼却・使用量</v>
          </cell>
          <cell r="G51" t="str">
            <v>t</v>
          </cell>
          <cell r="H51" t="str">
            <v>---</v>
          </cell>
          <cell r="I51" t="str">
            <v>t-CO2/t</v>
          </cell>
          <cell r="J51" t="str">
            <v>---</v>
          </cell>
        </row>
        <row r="52">
          <cell r="D52" t="str">
            <v>ごみ固形燃料（RDF）</v>
          </cell>
          <cell r="E52">
            <v>1</v>
          </cell>
          <cell r="F52" t="str">
            <v>焼却・使用量</v>
          </cell>
          <cell r="G52" t="str">
            <v>t</v>
          </cell>
          <cell r="H52" t="str">
            <v>---</v>
          </cell>
          <cell r="I52" t="str">
            <v>t-CO2/t</v>
          </cell>
          <cell r="J52" t="str">
            <v>---</v>
          </cell>
        </row>
        <row r="53">
          <cell r="D53" t="str">
            <v>セメントの製造</v>
          </cell>
          <cell r="E53">
            <v>1</v>
          </cell>
          <cell r="F53" t="str">
            <v>クリンカー製造量</v>
          </cell>
          <cell r="G53" t="str">
            <v>t</v>
          </cell>
          <cell r="H53" t="str">
            <v>---</v>
          </cell>
          <cell r="I53" t="str">
            <v>t-CO2/t</v>
          </cell>
          <cell r="J53" t="str">
            <v>---</v>
          </cell>
        </row>
        <row r="54">
          <cell r="D54" t="str">
            <v>生石灰の製造（原料：石灰石）</v>
          </cell>
          <cell r="E54">
            <v>1</v>
          </cell>
          <cell r="F54" t="str">
            <v>原料使用量</v>
          </cell>
          <cell r="G54" t="str">
            <v>t</v>
          </cell>
          <cell r="H54" t="str">
            <v>---</v>
          </cell>
          <cell r="I54" t="str">
            <v>t-CO2/t</v>
          </cell>
          <cell r="J54" t="str">
            <v>---</v>
          </cell>
        </row>
        <row r="55">
          <cell r="D55" t="str">
            <v>生石灰の製造（原料：ドロマイト）</v>
          </cell>
          <cell r="E55">
            <v>1</v>
          </cell>
          <cell r="F55" t="str">
            <v>原料使用量</v>
          </cell>
          <cell r="G55" t="str">
            <v>t</v>
          </cell>
          <cell r="H55" t="str">
            <v>---</v>
          </cell>
          <cell r="I55" t="str">
            <v>t-CO2/t</v>
          </cell>
          <cell r="J55" t="str">
            <v>---</v>
          </cell>
        </row>
        <row r="56">
          <cell r="D56" t="str">
            <v>石灰石（タンカル）の使用</v>
          </cell>
          <cell r="E56">
            <v>1</v>
          </cell>
          <cell r="F56" t="str">
            <v>使用量</v>
          </cell>
          <cell r="G56" t="str">
            <v>t</v>
          </cell>
          <cell r="H56" t="str">
            <v>---</v>
          </cell>
          <cell r="I56" t="str">
            <v>t-CO2/t</v>
          </cell>
          <cell r="J56" t="str">
            <v>---</v>
          </cell>
        </row>
        <row r="57">
          <cell r="D57" t="str">
            <v>ドロマイトの使用</v>
          </cell>
          <cell r="E57">
            <v>1</v>
          </cell>
          <cell r="F57" t="str">
            <v>使用量</v>
          </cell>
          <cell r="G57" t="str">
            <v>t</v>
          </cell>
          <cell r="H57" t="str">
            <v>---</v>
          </cell>
          <cell r="I57" t="str">
            <v>t-CO2/t</v>
          </cell>
          <cell r="J57" t="str">
            <v>---</v>
          </cell>
        </row>
        <row r="58">
          <cell r="D58" t="str">
            <v>ソーダ灰の製造</v>
          </cell>
          <cell r="E58">
            <v>1</v>
          </cell>
          <cell r="F58" t="str">
            <v>追加投入量</v>
          </cell>
          <cell r="G58" t="str">
            <v>t</v>
          </cell>
          <cell r="H58" t="str">
            <v>---</v>
          </cell>
          <cell r="I58" t="str">
            <v>t-CO2/t</v>
          </cell>
          <cell r="J58" t="str">
            <v>---</v>
          </cell>
        </row>
        <row r="59">
          <cell r="D59" t="str">
            <v>ソーダ灰の使用</v>
          </cell>
          <cell r="E59">
            <v>1</v>
          </cell>
          <cell r="F59" t="str">
            <v>使用量</v>
          </cell>
          <cell r="G59" t="str">
            <v>t</v>
          </cell>
          <cell r="H59" t="str">
            <v>---</v>
          </cell>
          <cell r="I59" t="str">
            <v>t-CO2/t</v>
          </cell>
          <cell r="J59" t="str">
            <v>---</v>
          </cell>
        </row>
        <row r="60">
          <cell r="D60" t="str">
            <v>アンモニアの製造（原料：石炭）</v>
          </cell>
          <cell r="E60">
            <v>1</v>
          </cell>
          <cell r="F60" t="str">
            <v>原料使用量</v>
          </cell>
          <cell r="G60" t="str">
            <v>t</v>
          </cell>
          <cell r="H60" t="str">
            <v>---</v>
          </cell>
          <cell r="I60" t="str">
            <v>t-CO2/t</v>
          </cell>
          <cell r="J60" t="str">
            <v>---</v>
          </cell>
        </row>
        <row r="61">
          <cell r="D61" t="str">
            <v>アンモニアの製造（原料：ナフサ）</v>
          </cell>
          <cell r="E61">
            <v>1</v>
          </cell>
          <cell r="F61" t="str">
            <v>原料使用量</v>
          </cell>
          <cell r="G61" t="str">
            <v>kl</v>
          </cell>
          <cell r="H61" t="str">
            <v>---</v>
          </cell>
          <cell r="I61" t="str">
            <v>t-CO2/kl</v>
          </cell>
          <cell r="J61" t="str">
            <v>---</v>
          </cell>
        </row>
        <row r="62">
          <cell r="D62" t="str">
            <v>アンモニアの製造（原料：オイルコークス）</v>
          </cell>
          <cell r="E62">
            <v>1</v>
          </cell>
          <cell r="F62" t="str">
            <v>原料使用量</v>
          </cell>
          <cell r="G62" t="str">
            <v>t</v>
          </cell>
          <cell r="H62" t="str">
            <v>---</v>
          </cell>
          <cell r="I62" t="str">
            <v>t-CO2/t</v>
          </cell>
          <cell r="J62" t="str">
            <v>---</v>
          </cell>
        </row>
        <row r="63">
          <cell r="D63" t="str">
            <v>アンモニアの製造（原料：LPG）</v>
          </cell>
          <cell r="E63">
            <v>1</v>
          </cell>
          <cell r="F63" t="str">
            <v>原料使用量</v>
          </cell>
          <cell r="G63" t="str">
            <v>t</v>
          </cell>
          <cell r="H63" t="str">
            <v>---</v>
          </cell>
          <cell r="I63" t="str">
            <v>t-CO2/t</v>
          </cell>
          <cell r="J63" t="str">
            <v>---</v>
          </cell>
        </row>
        <row r="64">
          <cell r="D64" t="str">
            <v>アンモニアの製造（原料：LNG）</v>
          </cell>
          <cell r="E64">
            <v>1</v>
          </cell>
          <cell r="F64" t="str">
            <v>原料使用量</v>
          </cell>
          <cell r="G64" t="str">
            <v>t</v>
          </cell>
          <cell r="H64" t="str">
            <v>---</v>
          </cell>
          <cell r="I64" t="str">
            <v>t-CO2/t</v>
          </cell>
          <cell r="J64" t="str">
            <v>---</v>
          </cell>
        </row>
        <row r="65">
          <cell r="D65" t="str">
            <v>アンモニアの製造（原料：天然ガス(LNG除く)）</v>
          </cell>
          <cell r="E65">
            <v>1</v>
          </cell>
          <cell r="F65" t="str">
            <v>原料使用量</v>
          </cell>
          <cell r="G65" t="str">
            <v>千Nm3</v>
          </cell>
          <cell r="H65" t="str">
            <v>---</v>
          </cell>
          <cell r="I65" t="str">
            <v>t-CO2/千Nm3</v>
          </cell>
          <cell r="J65" t="str">
            <v>---</v>
          </cell>
        </row>
        <row r="66">
          <cell r="D66" t="str">
            <v>アンモニアの製造（原料：コークス炉ガス）</v>
          </cell>
          <cell r="E66">
            <v>1</v>
          </cell>
          <cell r="F66" t="str">
            <v>原料使用量</v>
          </cell>
          <cell r="G66" t="str">
            <v>千Nm3</v>
          </cell>
          <cell r="H66" t="str">
            <v>---</v>
          </cell>
          <cell r="I66" t="str">
            <v>t-CO2/千Nm3</v>
          </cell>
          <cell r="J66" t="str">
            <v>---</v>
          </cell>
        </row>
        <row r="67">
          <cell r="D67" t="str">
            <v>アンモニアの製造（原料：石油系炭化水素ガス）</v>
          </cell>
          <cell r="E67">
            <v>1</v>
          </cell>
          <cell r="F67" t="str">
            <v>原料使用量</v>
          </cell>
          <cell r="G67" t="str">
            <v>千Nm3</v>
          </cell>
          <cell r="H67" t="str">
            <v>---</v>
          </cell>
          <cell r="I67" t="str">
            <v>t-CO2/千Nm3</v>
          </cell>
          <cell r="J67" t="str">
            <v>---</v>
          </cell>
        </row>
        <row r="68">
          <cell r="D68" t="str">
            <v>シリコンカーバイドの製造</v>
          </cell>
          <cell r="E68">
            <v>1</v>
          </cell>
          <cell r="F68" t="str">
            <v>石油コークス使用量</v>
          </cell>
          <cell r="G68" t="str">
            <v>t</v>
          </cell>
          <cell r="H68" t="str">
            <v>---</v>
          </cell>
          <cell r="I68" t="str">
            <v>t-CO2/t</v>
          </cell>
          <cell r="J68" t="str">
            <v>---</v>
          </cell>
        </row>
        <row r="69">
          <cell r="D69" t="str">
            <v>カルシウムカーバイドの製造（石灰石起源）</v>
          </cell>
          <cell r="E69">
            <v>1</v>
          </cell>
          <cell r="F69" t="str">
            <v>製造量</v>
          </cell>
          <cell r="G69" t="str">
            <v>t</v>
          </cell>
          <cell r="H69" t="str">
            <v>---</v>
          </cell>
          <cell r="I69" t="str">
            <v>t-CO2/t</v>
          </cell>
          <cell r="J69" t="str">
            <v>---</v>
          </cell>
        </row>
        <row r="70">
          <cell r="D70" t="str">
            <v>カルシウムカーバイドの製造（還元剤起源）</v>
          </cell>
          <cell r="E70">
            <v>1</v>
          </cell>
          <cell r="F70" t="str">
            <v>製造量</v>
          </cell>
          <cell r="G70" t="str">
            <v>t</v>
          </cell>
          <cell r="H70" t="str">
            <v>---</v>
          </cell>
          <cell r="I70" t="str">
            <v>t-CO2/t</v>
          </cell>
          <cell r="J70" t="str">
            <v>---</v>
          </cell>
        </row>
        <row r="71">
          <cell r="D71" t="str">
            <v>エチレンの製造</v>
          </cell>
          <cell r="E71">
            <v>1</v>
          </cell>
          <cell r="F71" t="str">
            <v>製造量</v>
          </cell>
          <cell r="G71" t="str">
            <v>t</v>
          </cell>
          <cell r="H71" t="str">
            <v>---</v>
          </cell>
          <cell r="I71" t="str">
            <v>t-CO2/t</v>
          </cell>
          <cell r="J71" t="str">
            <v>---</v>
          </cell>
        </row>
        <row r="72">
          <cell r="D72" t="str">
            <v>カルシウムカーバイドを原料としたアセチレンの使用（燃焼）</v>
          </cell>
          <cell r="E72">
            <v>1</v>
          </cell>
          <cell r="F72" t="str">
            <v>使用量</v>
          </cell>
          <cell r="G72" t="str">
            <v>t</v>
          </cell>
          <cell r="H72" t="str">
            <v>---</v>
          </cell>
          <cell r="I72" t="str">
            <v>t-CO2/t</v>
          </cell>
          <cell r="J72" t="str">
            <v>---</v>
          </cell>
        </row>
        <row r="73">
          <cell r="D73" t="str">
            <v>電気炉を使用した粗鋼の製造</v>
          </cell>
          <cell r="E73">
            <v>1</v>
          </cell>
          <cell r="F73" t="str">
            <v>製造量</v>
          </cell>
          <cell r="G73" t="str">
            <v>t</v>
          </cell>
          <cell r="H73" t="str">
            <v>---</v>
          </cell>
          <cell r="I73" t="str">
            <v>t-CO2/t</v>
          </cell>
          <cell r="J73" t="str">
            <v>---</v>
          </cell>
        </row>
        <row r="74">
          <cell r="D74" t="str">
            <v>ドライアイス／液化炭酸ガス／噴霧器の使用</v>
          </cell>
          <cell r="E74">
            <v>1</v>
          </cell>
          <cell r="F74" t="str">
            <v>使用量</v>
          </cell>
          <cell r="G74" t="str">
            <v>t</v>
          </cell>
          <cell r="H74" t="str">
            <v>---</v>
          </cell>
          <cell r="I74" t="str">
            <v>t-CO2/t</v>
          </cell>
          <cell r="J74" t="str">
            <v>---</v>
          </cell>
        </row>
        <row r="75">
          <cell r="D75" t="str">
            <v>その他（要：備考欄への詳細記載）</v>
          </cell>
          <cell r="J75" t="str">
            <v>---</v>
          </cell>
        </row>
      </sheetData>
      <sheetData sheetId="11">
        <row r="4">
          <cell r="C4" t="str">
            <v>010：管理，補助的経済活動を行う事業所（01農業）</v>
          </cell>
        </row>
        <row r="5">
          <cell r="C5" t="str">
            <v>011：耕種農業</v>
          </cell>
        </row>
        <row r="6">
          <cell r="C6" t="str">
            <v>012：畜産農業</v>
          </cell>
        </row>
        <row r="7">
          <cell r="C7" t="str">
            <v>013：農業サービス業（園芸サービス業を除く）</v>
          </cell>
        </row>
        <row r="8">
          <cell r="C8" t="str">
            <v>014：園芸サービス業</v>
          </cell>
        </row>
        <row r="9">
          <cell r="C9" t="str">
            <v>020：管理，補助的経済活動を行う事業所（02林業）</v>
          </cell>
        </row>
        <row r="10">
          <cell r="C10" t="str">
            <v>021：育林業</v>
          </cell>
        </row>
        <row r="11">
          <cell r="C11" t="str">
            <v>022：素材生産業</v>
          </cell>
        </row>
        <row r="12">
          <cell r="C12" t="str">
            <v>023：特用林産物生産業（きのこ類の栽培を除く）</v>
          </cell>
        </row>
        <row r="13">
          <cell r="C13" t="str">
            <v>024：林業サービス業</v>
          </cell>
        </row>
        <row r="14">
          <cell r="C14" t="str">
            <v>029：その他の林業</v>
          </cell>
        </row>
        <row r="15">
          <cell r="C15" t="str">
            <v>030：管理，補助的経済活動を行う事業所（03漁業）</v>
          </cell>
        </row>
        <row r="16">
          <cell r="C16" t="str">
            <v>031：海面漁業</v>
          </cell>
        </row>
        <row r="17">
          <cell r="C17" t="str">
            <v>032：内水面漁業</v>
          </cell>
        </row>
        <row r="18">
          <cell r="C18" t="str">
            <v>040：管理，補助的経済活動を行う事業所（04水産養殖業）</v>
          </cell>
        </row>
        <row r="19">
          <cell r="C19" t="str">
            <v>041：海面養殖業</v>
          </cell>
        </row>
        <row r="20">
          <cell r="C20" t="str">
            <v>042：内水面養殖業</v>
          </cell>
        </row>
        <row r="21">
          <cell r="C21" t="str">
            <v>050：管理，補助的経済活動を行う事業所（05鉱業，採石業，砂利採取業）</v>
          </cell>
        </row>
        <row r="22">
          <cell r="C22" t="str">
            <v>051：金属鉱業</v>
          </cell>
        </row>
        <row r="23">
          <cell r="C23" t="str">
            <v>052：石炭・亜炭鉱業</v>
          </cell>
        </row>
        <row r="24">
          <cell r="C24" t="str">
            <v>053：原油・天然ガス鉱業</v>
          </cell>
        </row>
        <row r="25">
          <cell r="C25" t="str">
            <v>054：採石業，砂・砂利・玉石採取業</v>
          </cell>
        </row>
        <row r="26">
          <cell r="C26" t="str">
            <v xml:space="preserve">055：窯業原料用鉱物鉱業（耐火物・陶磁器・ガラス・セメント原料用に限る） </v>
          </cell>
        </row>
        <row r="27">
          <cell r="C27" t="str">
            <v>059：その他の鉱業</v>
          </cell>
        </row>
        <row r="28">
          <cell r="C28" t="str">
            <v>060：管理，補助的経済活動を行う事業所（06総合工事業）</v>
          </cell>
        </row>
        <row r="29">
          <cell r="C29" t="str">
            <v>061：一般土木建築工事業</v>
          </cell>
        </row>
        <row r="30">
          <cell r="C30" t="str">
            <v>062：土木工事業（舗装工事業を除く）</v>
          </cell>
        </row>
        <row r="31">
          <cell r="C31" t="str">
            <v>063：舗装工事業</v>
          </cell>
        </row>
        <row r="32">
          <cell r="C32" t="str">
            <v>064：建築工事業（木造建築工事業を除く）</v>
          </cell>
        </row>
        <row r="33">
          <cell r="C33" t="str">
            <v>065：木造建築工事業</v>
          </cell>
        </row>
        <row r="34">
          <cell r="C34" t="str">
            <v>066：建築リフォーム工事業</v>
          </cell>
        </row>
        <row r="35">
          <cell r="C35" t="str">
            <v>070：管理，補助的経済活動を行う事業所（07職別工事業）</v>
          </cell>
        </row>
        <row r="36">
          <cell r="C36" t="str">
            <v>071：大工工事業</v>
          </cell>
        </row>
        <row r="37">
          <cell r="C37" t="str">
            <v>072：とび・土工・コンクリート工事業</v>
          </cell>
        </row>
        <row r="38">
          <cell r="C38" t="str">
            <v>073：鉄骨・鉄筋工事業</v>
          </cell>
        </row>
        <row r="39">
          <cell r="C39" t="str">
            <v>074：石工・れんが・タイル・ブロック工事業</v>
          </cell>
        </row>
        <row r="40">
          <cell r="C40" t="str">
            <v>075：左官工事業</v>
          </cell>
        </row>
        <row r="41">
          <cell r="C41" t="str">
            <v>076：板金・金物工事業</v>
          </cell>
        </row>
        <row r="42">
          <cell r="C42" t="str">
            <v>077：塗装工事業</v>
          </cell>
        </row>
        <row r="43">
          <cell r="C43" t="str">
            <v>078：床・内装工事業</v>
          </cell>
        </row>
        <row r="44">
          <cell r="C44" t="str">
            <v>079：その他の職別工事業</v>
          </cell>
        </row>
        <row r="45">
          <cell r="C45" t="str">
            <v>080：管理，補助的経済活動を行う事業所（08設備工事業）</v>
          </cell>
        </row>
        <row r="46">
          <cell r="C46" t="str">
            <v>081：電気工事業</v>
          </cell>
        </row>
        <row r="47">
          <cell r="C47" t="str">
            <v>082：電気通信・信号装置工事業</v>
          </cell>
        </row>
        <row r="48">
          <cell r="C48" t="str">
            <v>083：管工事業（さく井工事業を除く）</v>
          </cell>
        </row>
        <row r="49">
          <cell r="C49" t="str">
            <v>084：機械器具設置工事業</v>
          </cell>
        </row>
        <row r="50">
          <cell r="C50" t="str">
            <v>089：その他の設備工事業</v>
          </cell>
        </row>
        <row r="51">
          <cell r="C51" t="str">
            <v>090：管理，補助的経済活動を行う事業所（09食料品製造業）</v>
          </cell>
        </row>
        <row r="52">
          <cell r="C52" t="str">
            <v>091：畜産食料品製造業</v>
          </cell>
        </row>
        <row r="53">
          <cell r="C53" t="str">
            <v>092：水産食料品製造業</v>
          </cell>
        </row>
        <row r="54">
          <cell r="C54" t="str">
            <v>093：野菜缶詰・果実缶詰・農産保存食料品製造業</v>
          </cell>
        </row>
        <row r="55">
          <cell r="C55" t="str">
            <v>094：調味料製造業</v>
          </cell>
        </row>
        <row r="56">
          <cell r="C56" t="str">
            <v>095：糖類製造業</v>
          </cell>
        </row>
        <row r="57">
          <cell r="C57" t="str">
            <v>096：精穀・製粉業</v>
          </cell>
        </row>
        <row r="58">
          <cell r="C58" t="str">
            <v>097：パン・菓子製造業</v>
          </cell>
        </row>
        <row r="59">
          <cell r="C59" t="str">
            <v>098：動植物油脂製造業</v>
          </cell>
        </row>
        <row r="60">
          <cell r="C60" t="str">
            <v>099：その他の食料品製造業</v>
          </cell>
        </row>
        <row r="61">
          <cell r="C61" t="str">
            <v>100：管理，補助的経済活動を行う事業所（10飲料・たばこ・飼料製造業）</v>
          </cell>
        </row>
        <row r="62">
          <cell r="C62" t="str">
            <v>101：清涼飲料製造業</v>
          </cell>
        </row>
        <row r="63">
          <cell r="C63" t="str">
            <v>102：酒類製造業</v>
          </cell>
        </row>
        <row r="64">
          <cell r="C64" t="str">
            <v>103：茶・コーヒー製造業（清涼飲料を除く）</v>
          </cell>
        </row>
        <row r="65">
          <cell r="C65" t="str">
            <v>104：製氷業</v>
          </cell>
        </row>
        <row r="66">
          <cell r="C66" t="str">
            <v>105：たばこ製造業</v>
          </cell>
        </row>
        <row r="67">
          <cell r="C67" t="str">
            <v>106：飼料・有機質肥料製造業</v>
          </cell>
        </row>
        <row r="68">
          <cell r="C68" t="str">
            <v>110：管理，補助的経済活動を行う事業所（11繊維工業）</v>
          </cell>
        </row>
        <row r="69">
          <cell r="C69" t="str">
            <v>111：製糸業，紡績業，化学繊維・ねん糸等製造業</v>
          </cell>
        </row>
        <row r="70">
          <cell r="C70" t="str">
            <v>112：織物業</v>
          </cell>
        </row>
        <row r="71">
          <cell r="C71" t="str">
            <v>113：ニット生地製造業</v>
          </cell>
        </row>
        <row r="72">
          <cell r="C72" t="str">
            <v>114：染色整理業</v>
          </cell>
        </row>
        <row r="73">
          <cell r="C73" t="str">
            <v>115：綱・網・レース・繊維粗製品製造業</v>
          </cell>
        </row>
        <row r="74">
          <cell r="C74" t="str">
            <v>116：外衣・シャツ製造業（和式を除く）</v>
          </cell>
        </row>
        <row r="75">
          <cell r="C75" t="str">
            <v>117：下着類製造業</v>
          </cell>
        </row>
        <row r="76">
          <cell r="C76" t="str">
            <v>118：和装製品・その他の衣服・繊維製身の回り品製造業</v>
          </cell>
        </row>
        <row r="77">
          <cell r="C77" t="str">
            <v>119：その他の繊維製品製造業</v>
          </cell>
        </row>
        <row r="78">
          <cell r="C78" t="str">
            <v>120：管理，補助的経済活動を行う事業所（12木材・木製品製造業）</v>
          </cell>
        </row>
        <row r="79">
          <cell r="C79" t="str">
            <v>121：製材業，木製品製造業</v>
          </cell>
        </row>
        <row r="80">
          <cell r="C80" t="str">
            <v>122：造作材・合板・建築用組立材料製造業</v>
          </cell>
        </row>
        <row r="81">
          <cell r="C81" t="str">
            <v>123：木製容器製造業（竹，とうを含む）</v>
          </cell>
        </row>
        <row r="82">
          <cell r="C82" t="str">
            <v>129：その他の木製品製造業（竹，とうを含む）</v>
          </cell>
        </row>
        <row r="83">
          <cell r="C83" t="str">
            <v>130：管理，補助的経済活動を行う事業所（13家具・装備品製造業）</v>
          </cell>
        </row>
        <row r="84">
          <cell r="C84" t="str">
            <v>131：家具製造業</v>
          </cell>
        </row>
        <row r="85">
          <cell r="C85" t="str">
            <v>132：宗教用具製造業</v>
          </cell>
        </row>
        <row r="86">
          <cell r="C86" t="str">
            <v>133：建具製造業</v>
          </cell>
        </row>
        <row r="87">
          <cell r="C87" t="str">
            <v>139：その他の家具・装備品製造業</v>
          </cell>
        </row>
        <row r="88">
          <cell r="C88" t="str">
            <v>140：管理，補助的経済活動を行う事業所（14パルプ・紙・紙加工品製造業）</v>
          </cell>
        </row>
        <row r="89">
          <cell r="C89" t="str">
            <v>141：パルプ製造業</v>
          </cell>
        </row>
        <row r="90">
          <cell r="C90" t="str">
            <v>142：紙製造業</v>
          </cell>
        </row>
        <row r="91">
          <cell r="C91" t="str">
            <v>143：加工紙製造業</v>
          </cell>
        </row>
        <row r="92">
          <cell r="C92" t="str">
            <v>144：紙製品製造業</v>
          </cell>
        </row>
        <row r="93">
          <cell r="C93" t="str">
            <v>145：紙製容器製造業</v>
          </cell>
        </row>
        <row r="94">
          <cell r="C94" t="str">
            <v>149：その他のパルプ・紙・紙加工品製造業</v>
          </cell>
        </row>
        <row r="95">
          <cell r="C95" t="str">
            <v>150：管理，補助的経済活動を行う事業所（15印刷・同関連業）</v>
          </cell>
        </row>
        <row r="96">
          <cell r="C96" t="str">
            <v>151：印刷業</v>
          </cell>
        </row>
        <row r="97">
          <cell r="C97" t="str">
            <v>152：製版業</v>
          </cell>
        </row>
        <row r="98">
          <cell r="C98" t="str">
            <v>153：製本業，印刷物加工業</v>
          </cell>
        </row>
        <row r="99">
          <cell r="C99" t="str">
            <v>159：印刷関連サービス業</v>
          </cell>
        </row>
        <row r="100">
          <cell r="C100" t="str">
            <v>160：管理，補助的経済活動を行う事業所（16化学工業）</v>
          </cell>
        </row>
        <row r="101">
          <cell r="C101" t="str">
            <v>161：化学肥料製造業</v>
          </cell>
        </row>
        <row r="102">
          <cell r="C102" t="str">
            <v>162：無機化学工業製品製造業</v>
          </cell>
        </row>
        <row r="103">
          <cell r="C103" t="str">
            <v>163：有機化学工業製品製造業</v>
          </cell>
        </row>
        <row r="104">
          <cell r="C104" t="str">
            <v>164：油脂加工製品・石けん・合成洗剤・界面活性剤・塗料製造業</v>
          </cell>
        </row>
        <row r="105">
          <cell r="C105" t="str">
            <v>165：医薬品製造業</v>
          </cell>
        </row>
        <row r="106">
          <cell r="C106" t="str">
            <v>166：化粧品・歯磨・その他の化粧用調整品製造業</v>
          </cell>
        </row>
        <row r="107">
          <cell r="C107" t="str">
            <v>169：その他の化学工業</v>
          </cell>
        </row>
        <row r="108">
          <cell r="C108" t="str">
            <v>170：管理，補助的経済活動を行う事業所（17石油製品・石炭製品製造業）</v>
          </cell>
        </row>
        <row r="109">
          <cell r="C109" t="str">
            <v>171：石油精製業</v>
          </cell>
        </row>
        <row r="110">
          <cell r="C110" t="str">
            <v>172：潤滑油・グリース製造業（石油精製業によらないもの）</v>
          </cell>
        </row>
        <row r="111">
          <cell r="C111" t="str">
            <v>173：コークス製造業</v>
          </cell>
        </row>
        <row r="112">
          <cell r="C112" t="str">
            <v>174：舗装材料製造業</v>
          </cell>
        </row>
        <row r="113">
          <cell r="C113" t="str">
            <v>179：その他の石油製品・石炭製品製造業</v>
          </cell>
        </row>
        <row r="114">
          <cell r="C114" t="str">
            <v>180：管理，補助的経済活動を行う事業所（18プラスチック製品製造業）</v>
          </cell>
        </row>
        <row r="115">
          <cell r="C115" t="str">
            <v>181：プラスチック板・棒・管・継手・異形押出製品製造業</v>
          </cell>
        </row>
        <row r="116">
          <cell r="C116" t="str">
            <v>182：プラスチックフィルム・シート・床材・合成皮革製造業</v>
          </cell>
        </row>
        <row r="117">
          <cell r="C117" t="str">
            <v>183：工業用プラスチック製品製造業</v>
          </cell>
        </row>
        <row r="118">
          <cell r="C118" t="str">
            <v>184：発泡・強化プラスチック製品製造業</v>
          </cell>
        </row>
        <row r="119">
          <cell r="C119" t="str">
            <v>185：プラスチック成形材料製造業（廃プラスチックを含む）</v>
          </cell>
        </row>
        <row r="120">
          <cell r="C120" t="str">
            <v>189：その他のプラスチック製品製造業</v>
          </cell>
        </row>
        <row r="121">
          <cell r="C121" t="str">
            <v>190：管理，補助的経済活動を行う事業所（19ゴム製品製造業）</v>
          </cell>
        </row>
        <row r="122">
          <cell r="C122" t="str">
            <v>191：タイヤ・チューブ製造業</v>
          </cell>
        </row>
        <row r="123">
          <cell r="C123" t="str">
            <v>192：ゴム製・プラスチック製履物・同附属品製造業</v>
          </cell>
        </row>
        <row r="124">
          <cell r="C124" t="str">
            <v>193：ゴムベルト・ゴムホース・工業用ゴム製品製造業</v>
          </cell>
        </row>
        <row r="125">
          <cell r="C125" t="str">
            <v>199：その他のゴム製品製造業</v>
          </cell>
        </row>
        <row r="126">
          <cell r="C126" t="str">
            <v>200：管理，補助的経済活動を行う事業所（20なめし革・同製品・毛皮製造業）</v>
          </cell>
        </row>
        <row r="127">
          <cell r="C127" t="str">
            <v>201：なめし革製造業</v>
          </cell>
        </row>
        <row r="128">
          <cell r="C128" t="str">
            <v>202：工業用革製品製造業（手袋を除く）</v>
          </cell>
        </row>
        <row r="129">
          <cell r="C129" t="str">
            <v>203：革製履物用材料・同附属品製造業</v>
          </cell>
        </row>
        <row r="130">
          <cell r="C130" t="str">
            <v>204：革製履物製造業</v>
          </cell>
        </row>
        <row r="131">
          <cell r="C131" t="str">
            <v>205：革製手袋製造業</v>
          </cell>
        </row>
        <row r="132">
          <cell r="C132" t="str">
            <v>206：かばん製造業</v>
          </cell>
        </row>
        <row r="133">
          <cell r="C133" t="str">
            <v>207：袋物製造業</v>
          </cell>
        </row>
        <row r="134">
          <cell r="C134" t="str">
            <v>208：毛皮製造業</v>
          </cell>
        </row>
        <row r="135">
          <cell r="C135" t="str">
            <v>209：その他のなめし革製品製造業</v>
          </cell>
        </row>
        <row r="136">
          <cell r="C136" t="str">
            <v>210：管理，補助的経済活動を行う事業所（21窯業・土石製品製造業）</v>
          </cell>
        </row>
        <row r="137">
          <cell r="C137" t="str">
            <v>211：ガラス・同製品製造業</v>
          </cell>
        </row>
        <row r="138">
          <cell r="C138" t="str">
            <v>212：セメント・同製品製造業</v>
          </cell>
        </row>
        <row r="139">
          <cell r="C139" t="str">
            <v>213：建設用粘土製品製造業（陶磁器製を除く）</v>
          </cell>
        </row>
        <row r="140">
          <cell r="C140" t="str">
            <v>214：陶磁器・同関連製品製造業</v>
          </cell>
        </row>
        <row r="141">
          <cell r="C141" t="str">
            <v>215：耐火物製造業</v>
          </cell>
        </row>
        <row r="142">
          <cell r="C142" t="str">
            <v>216：炭素・黒鉛製品製造業</v>
          </cell>
        </row>
        <row r="143">
          <cell r="C143" t="str">
            <v>217：研磨材・同製品製造業</v>
          </cell>
        </row>
        <row r="144">
          <cell r="C144" t="str">
            <v>218：骨材・石工品等製造業</v>
          </cell>
        </row>
        <row r="145">
          <cell r="C145" t="str">
            <v>219：その他の窯業・土石製品製造業</v>
          </cell>
        </row>
        <row r="146">
          <cell r="C146" t="str">
            <v>220：管理，補助的経済活動を行う事業所（22鉄鋼業）</v>
          </cell>
        </row>
        <row r="147">
          <cell r="C147" t="str">
            <v>221：製鉄業</v>
          </cell>
        </row>
        <row r="148">
          <cell r="C148" t="str">
            <v>222：製鋼・製鋼圧延業</v>
          </cell>
        </row>
        <row r="149">
          <cell r="C149" t="str">
            <v>223：製鋼を行わない鋼材製造業（表面処理鋼材を除く）</v>
          </cell>
        </row>
        <row r="150">
          <cell r="C150" t="str">
            <v>224：表面処理鋼材製造業</v>
          </cell>
        </row>
        <row r="151">
          <cell r="C151" t="str">
            <v>225：鉄素形材製造業</v>
          </cell>
        </row>
        <row r="152">
          <cell r="C152" t="str">
            <v>229：その他の鉄鋼業</v>
          </cell>
        </row>
        <row r="153">
          <cell r="C153" t="str">
            <v>230：管理，補助的経済活動を行う事業所（23非鉄金属製造業）</v>
          </cell>
        </row>
        <row r="154">
          <cell r="C154" t="str">
            <v>231：非鉄金属第１次製錬・精製業</v>
          </cell>
        </row>
        <row r="155">
          <cell r="C155" t="str">
            <v>232：非鉄金属第２次製錬・精製業（非鉄金属合金製造業を含む）</v>
          </cell>
        </row>
        <row r="156">
          <cell r="C156" t="str">
            <v>233：非鉄金属・同合金圧延業（抽伸，押出しを含む）</v>
          </cell>
        </row>
        <row r="157">
          <cell r="C157" t="str">
            <v>234：電線・ケーブル製造業</v>
          </cell>
        </row>
        <row r="158">
          <cell r="C158" t="str">
            <v>235：非鉄金属素形材製造業</v>
          </cell>
        </row>
        <row r="159">
          <cell r="C159" t="str">
            <v>239：その他の非鉄金属製造業</v>
          </cell>
        </row>
        <row r="160">
          <cell r="C160" t="str">
            <v>240：管理，補助的経済活動を行う事業所（24金属製品製造業）</v>
          </cell>
        </row>
        <row r="161">
          <cell r="C161" t="str">
            <v>241：ブリキ缶・その他のめっき板等製品製造業</v>
          </cell>
        </row>
        <row r="162">
          <cell r="C162" t="str">
            <v>242：洋食器・刃物・手道具・金物類製造業</v>
          </cell>
        </row>
        <row r="163">
          <cell r="C163" t="str">
            <v>243：暖房・調理等装置，配管工事用附属品製造業</v>
          </cell>
        </row>
        <row r="164">
          <cell r="C164" t="str">
            <v>244：建設用・建築用金属製品製造業（製缶板金業を含む）</v>
          </cell>
        </row>
        <row r="165">
          <cell r="C165" t="str">
            <v>245：金属素形材製品製造業</v>
          </cell>
        </row>
        <row r="166">
          <cell r="C166" t="str">
            <v>246：金属被覆・彫刻業，熱処理業（ほうろう鉄器を除く）</v>
          </cell>
        </row>
        <row r="167">
          <cell r="C167" t="str">
            <v>247：金属線製品製造業（ねじ類を除く）</v>
          </cell>
        </row>
        <row r="168">
          <cell r="C168" t="str">
            <v>248：ボルト・ナット・リベット・小ねじ・木ねじ等製造業</v>
          </cell>
        </row>
        <row r="169">
          <cell r="C169" t="str">
            <v>249：その他の金属製品製造業</v>
          </cell>
        </row>
        <row r="170">
          <cell r="C170" t="str">
            <v>250：管理，補助的経済活動を行う事業所（25はん用機械器具製造業）</v>
          </cell>
        </row>
        <row r="171">
          <cell r="C171" t="str">
            <v>251：ボイラ・原動機製造業</v>
          </cell>
        </row>
        <row r="172">
          <cell r="C172" t="str">
            <v>252：ポンプ・圧縮機器製造業</v>
          </cell>
        </row>
        <row r="173">
          <cell r="C173" t="str">
            <v>253：一般産業用機械・装置製造業</v>
          </cell>
        </row>
        <row r="174">
          <cell r="C174" t="str">
            <v>259：その他のはん用機械・同部分品製造業</v>
          </cell>
        </row>
        <row r="175">
          <cell r="C175" t="str">
            <v>260：管理，補助的経済活動を行う事業所（26生産用機械器具製造業）</v>
          </cell>
        </row>
        <row r="176">
          <cell r="C176" t="str">
            <v>261：農業用機械製造業（農業用器具を除く）</v>
          </cell>
        </row>
        <row r="177">
          <cell r="C177" t="str">
            <v>262：建設機械・鉱山機械製造業</v>
          </cell>
        </row>
        <row r="178">
          <cell r="C178" t="str">
            <v>263：繊維機械製造業</v>
          </cell>
        </row>
        <row r="179">
          <cell r="C179" t="str">
            <v>264：生活関連産業用機械製造業</v>
          </cell>
        </row>
        <row r="180">
          <cell r="C180" t="str">
            <v>265：基礎素材産業用機械製造業</v>
          </cell>
        </row>
        <row r="181">
          <cell r="C181" t="str">
            <v>266：金属加工機械製造業</v>
          </cell>
        </row>
        <row r="182">
          <cell r="C182" t="str">
            <v>267：半導体・フラットパネルディスプレイ製造装置製造業</v>
          </cell>
        </row>
        <row r="183">
          <cell r="C183" t="str">
            <v>269：その他の生産用機械・同部分品製造業</v>
          </cell>
        </row>
        <row r="184">
          <cell r="C184" t="str">
            <v>270：管理，補助的経済活動を行う事業所（27業務用機械器具製造業）</v>
          </cell>
        </row>
        <row r="185">
          <cell r="C185" t="str">
            <v>271：事務用機械器具製造業</v>
          </cell>
        </row>
        <row r="186">
          <cell r="C186" t="str">
            <v>272：サービス用・娯楽用機械器具製造業</v>
          </cell>
        </row>
        <row r="187">
          <cell r="C187" t="str">
            <v>273：計量器・測定器・分析機器・試験機・測量機械器具・理化学機械器具製造業</v>
          </cell>
        </row>
        <row r="188">
          <cell r="C188" t="str">
            <v>274：医療用機械器具・医療用品製造業</v>
          </cell>
        </row>
        <row r="189">
          <cell r="C189" t="str">
            <v>275：光学機械器具・レンズ製造業</v>
          </cell>
        </row>
        <row r="190">
          <cell r="C190" t="str">
            <v>276：武器製造業</v>
          </cell>
        </row>
        <row r="191">
          <cell r="C191" t="str">
            <v>280：管理，補助的経済活動を行う事業所（28電子部品・デバイス・電子回路製造業）</v>
          </cell>
        </row>
        <row r="192">
          <cell r="C192" t="str">
            <v>281：電子デバイス製造業</v>
          </cell>
        </row>
        <row r="193">
          <cell r="C193" t="str">
            <v>282：電子部品製造業</v>
          </cell>
        </row>
        <row r="194">
          <cell r="C194" t="str">
            <v>283：記録メディア製造業</v>
          </cell>
        </row>
        <row r="195">
          <cell r="C195" t="str">
            <v>284：電子回路製造業</v>
          </cell>
        </row>
        <row r="196">
          <cell r="C196" t="str">
            <v>285：ユニット部品製造業</v>
          </cell>
        </row>
        <row r="197">
          <cell r="C197" t="str">
            <v>289：その他の電子部品・デバイス・電子回路製造業</v>
          </cell>
        </row>
        <row r="198">
          <cell r="C198" t="str">
            <v>290：管理，補助的経済活動を行う事業所（29電気機械器具製造業）</v>
          </cell>
        </row>
        <row r="199">
          <cell r="C199" t="str">
            <v>291：発電用・送電用・配電用電気機械器具製造業</v>
          </cell>
        </row>
        <row r="200">
          <cell r="C200" t="str">
            <v>292：産業用電気機械器具製造業</v>
          </cell>
        </row>
        <row r="201">
          <cell r="C201" t="str">
            <v>293：民生用電気機械器具製造業</v>
          </cell>
        </row>
        <row r="202">
          <cell r="C202" t="str">
            <v>294：電球・電気照明器具製造業</v>
          </cell>
        </row>
        <row r="203">
          <cell r="C203" t="str">
            <v>295：電池製造業</v>
          </cell>
        </row>
        <row r="204">
          <cell r="C204" t="str">
            <v>296：電子応用装置製造業</v>
          </cell>
        </row>
        <row r="205">
          <cell r="C205" t="str">
            <v>297：電気計測器製造業</v>
          </cell>
        </row>
        <row r="206">
          <cell r="C206" t="str">
            <v>299：その他の電気機械器具製造業</v>
          </cell>
        </row>
        <row r="207">
          <cell r="C207" t="str">
            <v>300：管理，補助的経済活動を行う事業所（30情報通信機械器具製造業）</v>
          </cell>
        </row>
        <row r="208">
          <cell r="C208" t="str">
            <v>301：通信機械器具・同関連機械器具製造業</v>
          </cell>
        </row>
        <row r="209">
          <cell r="C209" t="str">
            <v>302：映像・音響機械器具製造業</v>
          </cell>
        </row>
        <row r="210">
          <cell r="C210" t="str">
            <v>303：電子計算機・同附属装置製造業</v>
          </cell>
        </row>
        <row r="211">
          <cell r="C211" t="str">
            <v>310：管理，補助的経済活動を行う事業所（31輸送用機械器具製造業）</v>
          </cell>
        </row>
        <row r="212">
          <cell r="C212" t="str">
            <v>311：自動車・同附属品製造業</v>
          </cell>
        </row>
        <row r="213">
          <cell r="C213" t="str">
            <v>312：鉄道車両・同部分品製造業</v>
          </cell>
        </row>
        <row r="214">
          <cell r="C214" t="str">
            <v>313：船舶製造・修理業，舶用機関製造業</v>
          </cell>
        </row>
        <row r="215">
          <cell r="C215" t="str">
            <v>314：航空機・同附属品製造業</v>
          </cell>
        </row>
        <row r="216">
          <cell r="C216" t="str">
            <v>315：産業用運搬車両・同部分品・附属品製造業</v>
          </cell>
        </row>
        <row r="217">
          <cell r="C217" t="str">
            <v>319：その他の輸送用機械器具製造業</v>
          </cell>
        </row>
        <row r="218">
          <cell r="C218" t="str">
            <v>320：管理，補助的経済活動を行う事業所（32その他の製造業）</v>
          </cell>
        </row>
        <row r="219">
          <cell r="C219" t="str">
            <v>321：貴金属・宝石製品製造業</v>
          </cell>
        </row>
        <row r="220">
          <cell r="C220" t="str">
            <v>322：装身具・装飾品・ボタン・同関連品製造業（貴金属・宝石製を除く）</v>
          </cell>
        </row>
        <row r="221">
          <cell r="C221" t="str">
            <v>323：時計・同部分品製造業</v>
          </cell>
        </row>
        <row r="222">
          <cell r="C222" t="str">
            <v>324：楽器製造業</v>
          </cell>
        </row>
        <row r="223">
          <cell r="C223" t="str">
            <v>325：がん具・運動用具製造業</v>
          </cell>
        </row>
        <row r="224">
          <cell r="C224" t="str">
            <v>326：ペン・鉛筆・絵画用品・その他の事務用品製造業</v>
          </cell>
        </row>
        <row r="225">
          <cell r="C225" t="str">
            <v>327：漆器製造業</v>
          </cell>
        </row>
        <row r="226">
          <cell r="C226" t="str">
            <v>328：畳等生活雑貨製品製造業</v>
          </cell>
        </row>
        <row r="227">
          <cell r="C227" t="str">
            <v>329：他に分類されない製造業</v>
          </cell>
        </row>
        <row r="228">
          <cell r="C228" t="str">
            <v>330：管理，補助的経済活動を行う事業所（33電気業）</v>
          </cell>
        </row>
        <row r="229">
          <cell r="C229" t="str">
            <v>331：電気業</v>
          </cell>
        </row>
        <row r="230">
          <cell r="C230" t="str">
            <v>340：管理，補助的経済活動を行う事業所（34ガス業）</v>
          </cell>
        </row>
        <row r="231">
          <cell r="C231" t="str">
            <v>341：ガス業</v>
          </cell>
        </row>
        <row r="232">
          <cell r="C232" t="str">
            <v>350：管理，補助的経済活動を行う事業所（35熱供給業）</v>
          </cell>
        </row>
        <row r="233">
          <cell r="C233" t="str">
            <v>351：熱供給業</v>
          </cell>
        </row>
        <row r="234">
          <cell r="C234" t="str">
            <v>360：管理，補助的経済活動を行う事業所（36水道業）</v>
          </cell>
        </row>
        <row r="235">
          <cell r="C235" t="str">
            <v>361：上水道業</v>
          </cell>
        </row>
        <row r="236">
          <cell r="C236" t="str">
            <v>362：工業用水道業</v>
          </cell>
        </row>
        <row r="237">
          <cell r="C237" t="str">
            <v>363：下水道業</v>
          </cell>
        </row>
        <row r="238">
          <cell r="C238" t="str">
            <v>370：管理，補助的経済活動を行う事業所（37通信業）</v>
          </cell>
        </row>
        <row r="239">
          <cell r="C239" t="str">
            <v>371：固定電気通信業</v>
          </cell>
        </row>
        <row r="240">
          <cell r="C240" t="str">
            <v>372：移動電気通信業</v>
          </cell>
        </row>
        <row r="241">
          <cell r="C241" t="str">
            <v>373：電気通信に附帯するサービス業</v>
          </cell>
        </row>
        <row r="242">
          <cell r="C242" t="str">
            <v>380：管理，補助的経済活動を行う事業所（38放送業）</v>
          </cell>
        </row>
        <row r="243">
          <cell r="C243" t="str">
            <v>381：公共放送業（有線放送業を除く）</v>
          </cell>
        </row>
        <row r="244">
          <cell r="C244" t="str">
            <v>382：民間放送業（有線放送業を除く）</v>
          </cell>
        </row>
        <row r="245">
          <cell r="C245" t="str">
            <v>383：有線放送業</v>
          </cell>
        </row>
        <row r="246">
          <cell r="C246" t="str">
            <v>390：管理，補助的経済活動を行う事業所（39情報サービス業）</v>
          </cell>
        </row>
        <row r="247">
          <cell r="C247" t="str">
            <v>391：ソフトウェア業</v>
          </cell>
        </row>
        <row r="248">
          <cell r="C248" t="str">
            <v>392：情報処理・提供サービス業</v>
          </cell>
        </row>
        <row r="249">
          <cell r="C249" t="str">
            <v>400：管理，補助的経済活動を行う事業所（40インターネット附随サービス業）</v>
          </cell>
        </row>
        <row r="250">
          <cell r="C250" t="str">
            <v>401：インターネット附随サービス業</v>
          </cell>
        </row>
        <row r="251">
          <cell r="C251" t="str">
            <v>410：管理，補助的経済活動を行う事業所（41映像・音声・文字情報制作業）</v>
          </cell>
        </row>
        <row r="252">
          <cell r="C252" t="str">
            <v>411：映像情報制作・配給業</v>
          </cell>
        </row>
        <row r="253">
          <cell r="C253" t="str">
            <v>412：音声情報制作業</v>
          </cell>
        </row>
        <row r="254">
          <cell r="C254" t="str">
            <v>413：新聞業</v>
          </cell>
        </row>
        <row r="255">
          <cell r="C255" t="str">
            <v>414：出版業</v>
          </cell>
        </row>
        <row r="256">
          <cell r="C256" t="str">
            <v>415：広告制作業</v>
          </cell>
        </row>
        <row r="257">
          <cell r="C257" t="str">
            <v>416：映像・音声・文字情報制作に附帯するサービス業</v>
          </cell>
        </row>
        <row r="258">
          <cell r="C258" t="str">
            <v>420：管理，補助的経済活動を行う事業所（42鉄道業）</v>
          </cell>
        </row>
        <row r="259">
          <cell r="C259" t="str">
            <v>421：鉄道業</v>
          </cell>
        </row>
        <row r="260">
          <cell r="C260" t="str">
            <v>430：管理，補助的経済活動を行う事業所（43道路旅客運送業）</v>
          </cell>
        </row>
        <row r="261">
          <cell r="C261" t="str">
            <v>431：一般乗合旅客自動車運送業</v>
          </cell>
        </row>
        <row r="262">
          <cell r="C262" t="str">
            <v>432：一般乗用旅客自動車運送業</v>
          </cell>
        </row>
        <row r="263">
          <cell r="C263" t="str">
            <v>433：一般貸切旅客自動車運送業</v>
          </cell>
        </row>
        <row r="264">
          <cell r="C264" t="str">
            <v>439：その他の道路旅客運送業</v>
          </cell>
        </row>
        <row r="265">
          <cell r="C265" t="str">
            <v>440：管理，補助的経済活動を行う事業所（44道路貨物運送業）</v>
          </cell>
        </row>
        <row r="266">
          <cell r="C266" t="str">
            <v>441：一般貨物自動車運送業</v>
          </cell>
        </row>
        <row r="267">
          <cell r="C267" t="str">
            <v>442：特定貨物自動車運送業</v>
          </cell>
        </row>
        <row r="268">
          <cell r="C268" t="str">
            <v>443：貨物軽自動車運送業</v>
          </cell>
        </row>
        <row r="269">
          <cell r="C269" t="str">
            <v>444：集配利用運送業</v>
          </cell>
        </row>
        <row r="270">
          <cell r="C270" t="str">
            <v>449：その他の道路貨物運送業</v>
          </cell>
        </row>
        <row r="271">
          <cell r="C271" t="str">
            <v>450：管理，補助的経済活動を行う事業所（45水運業）</v>
          </cell>
        </row>
        <row r="272">
          <cell r="C272" t="str">
            <v>451：外航海運業</v>
          </cell>
        </row>
        <row r="273">
          <cell r="C273" t="str">
            <v>452：沿海海運業</v>
          </cell>
        </row>
        <row r="274">
          <cell r="C274" t="str">
            <v>453：内陸水運業</v>
          </cell>
        </row>
        <row r="275">
          <cell r="C275" t="str">
            <v>454：船舶貸渡業</v>
          </cell>
        </row>
        <row r="276">
          <cell r="C276" t="str">
            <v>460：管理，補助的経済活動を行う事業所（46航空運輸業）</v>
          </cell>
        </row>
        <row r="277">
          <cell r="C277" t="str">
            <v>461：航空運送業</v>
          </cell>
        </row>
        <row r="278">
          <cell r="C278" t="str">
            <v>462：航空機使用業（航空運送業を除く）</v>
          </cell>
        </row>
        <row r="279">
          <cell r="C279" t="str">
            <v>470：管理，補助的経済活動を行う事業所（47倉庫業）</v>
          </cell>
        </row>
        <row r="280">
          <cell r="C280" t="str">
            <v>471：倉庫業（冷蔵倉庫業を除く）</v>
          </cell>
        </row>
        <row r="281">
          <cell r="C281" t="str">
            <v>472：冷蔵倉庫業</v>
          </cell>
        </row>
        <row r="282">
          <cell r="C282" t="str">
            <v>480：管理，補助的経済活動を行う事業所（48運輸に附帯するサービス業）</v>
          </cell>
        </row>
        <row r="283">
          <cell r="C283" t="str">
            <v>481：港湾運送業</v>
          </cell>
        </row>
        <row r="284">
          <cell r="C284" t="str">
            <v>482：貨物運送取扱業（集配利用運送業を除く）</v>
          </cell>
        </row>
        <row r="285">
          <cell r="C285" t="str">
            <v>483：運送代理店</v>
          </cell>
        </row>
        <row r="286">
          <cell r="C286" t="str">
            <v>484：こん包業</v>
          </cell>
        </row>
        <row r="287">
          <cell r="C287" t="str">
            <v>485：運輸施設提供業</v>
          </cell>
        </row>
        <row r="288">
          <cell r="C288" t="str">
            <v>489：その他の運輸に附帯するサービス業</v>
          </cell>
        </row>
        <row r="289">
          <cell r="C289" t="str">
            <v>490：管理，補助的経済活動を行う事業所（49郵便業）</v>
          </cell>
        </row>
        <row r="290">
          <cell r="C290" t="str">
            <v>491：郵便業（信書便事業を含む）</v>
          </cell>
        </row>
        <row r="291">
          <cell r="C291" t="str">
            <v>500：管理，補助的経済活動を行う事業所（50各種商品卸売業）</v>
          </cell>
        </row>
        <row r="292">
          <cell r="C292" t="str">
            <v>501：各種商品卸売業</v>
          </cell>
        </row>
        <row r="293">
          <cell r="C293" t="str">
            <v>510：管理，補助的経済活動を行う事業所（51繊維・衣服等卸売業）</v>
          </cell>
        </row>
        <row r="294">
          <cell r="C294" t="str">
            <v>511：繊維品卸売業（衣服，身の回り品を除く）</v>
          </cell>
        </row>
        <row r="295">
          <cell r="C295" t="str">
            <v>512：衣服卸売業</v>
          </cell>
        </row>
        <row r="296">
          <cell r="C296" t="str">
            <v>513：身の回り品卸売業</v>
          </cell>
        </row>
        <row r="297">
          <cell r="C297" t="str">
            <v>520：管理，補助的経済活動を行う事業所（52飲食料品卸売業）</v>
          </cell>
        </row>
        <row r="298">
          <cell r="C298" t="str">
            <v>521：農畜産物・水産物卸売業</v>
          </cell>
        </row>
        <row r="299">
          <cell r="C299" t="str">
            <v>522：食料・飲料卸売業</v>
          </cell>
        </row>
        <row r="300">
          <cell r="C300" t="str">
            <v>530：管理，補助的経済活動を行う事業所（53建築材料，鉱物・金属材料等卸売業）</v>
          </cell>
        </row>
        <row r="301">
          <cell r="C301" t="str">
            <v>531：建築材料卸売業</v>
          </cell>
        </row>
        <row r="302">
          <cell r="C302" t="str">
            <v>532：化学製品卸売業</v>
          </cell>
        </row>
        <row r="303">
          <cell r="C303" t="str">
            <v>533：石油・鉱物卸売業</v>
          </cell>
        </row>
        <row r="304">
          <cell r="C304" t="str">
            <v>534：鉄鋼製品卸売業</v>
          </cell>
        </row>
        <row r="305">
          <cell r="C305" t="str">
            <v>535：非鉄金属卸売業</v>
          </cell>
        </row>
        <row r="306">
          <cell r="C306" t="str">
            <v>536：再生資源卸売業</v>
          </cell>
        </row>
        <row r="307">
          <cell r="C307" t="str">
            <v>540：管理，補助的経済活動を行う事業所（54機械器具卸売業）</v>
          </cell>
        </row>
        <row r="308">
          <cell r="C308" t="str">
            <v>541：産業機械器具卸売業</v>
          </cell>
        </row>
        <row r="309">
          <cell r="C309" t="str">
            <v>542：自動車卸売業</v>
          </cell>
        </row>
        <row r="310">
          <cell r="C310" t="str">
            <v>543：電気機械器具卸売業</v>
          </cell>
        </row>
        <row r="311">
          <cell r="C311" t="str">
            <v>549：その他の機械器具卸売業</v>
          </cell>
        </row>
        <row r="312">
          <cell r="C312" t="str">
            <v>550：管理，補助的経済活動を行う事業所（55その他の卸売業）</v>
          </cell>
        </row>
        <row r="313">
          <cell r="C313" t="str">
            <v>551：家具・建具・じゅう器等卸売業</v>
          </cell>
        </row>
        <row r="314">
          <cell r="C314" t="str">
            <v>552：医薬品・化粧品等卸売業</v>
          </cell>
        </row>
        <row r="315">
          <cell r="C315" t="str">
            <v>553：紙・紙製品卸売業</v>
          </cell>
        </row>
        <row r="316">
          <cell r="C316" t="str">
            <v>559：他に分類されない卸売業</v>
          </cell>
        </row>
        <row r="317">
          <cell r="C317" t="str">
            <v>560：管理，補助的経済活動を行う事業所（56各種商品小売業）</v>
          </cell>
        </row>
        <row r="318">
          <cell r="C318" t="str">
            <v>561：百貨店，総合スーパー</v>
          </cell>
        </row>
        <row r="319">
          <cell r="C319" t="str">
            <v>569：その他の各種商品小売業（従業者が常時50人未満のもの）</v>
          </cell>
        </row>
        <row r="320">
          <cell r="C320" t="str">
            <v>570：管理，補助的経済活動を行う事業所（57織物・衣服・身の回り品小売業）</v>
          </cell>
        </row>
        <row r="321">
          <cell r="C321" t="str">
            <v>571：呉服・服地・寝具小売業</v>
          </cell>
        </row>
        <row r="322">
          <cell r="C322" t="str">
            <v>572：男子服小売業</v>
          </cell>
        </row>
        <row r="323">
          <cell r="C323" t="str">
            <v>573：婦人・子供服小売業</v>
          </cell>
        </row>
        <row r="324">
          <cell r="C324" t="str">
            <v>574：靴・履物小売業</v>
          </cell>
        </row>
        <row r="325">
          <cell r="C325" t="str">
            <v>579：その他の織物・衣服・身の回り品小売業</v>
          </cell>
        </row>
        <row r="326">
          <cell r="C326" t="str">
            <v>580：管理，補助的経済活動を行う事業所（58飲食料品小売業）</v>
          </cell>
        </row>
        <row r="327">
          <cell r="C327" t="str">
            <v>581：各種食料品小売業</v>
          </cell>
        </row>
        <row r="328">
          <cell r="C328" t="str">
            <v>582：野菜・果実小売業</v>
          </cell>
        </row>
        <row r="329">
          <cell r="C329" t="str">
            <v>583：食肉小売業</v>
          </cell>
        </row>
        <row r="330">
          <cell r="C330" t="str">
            <v>584：鮮魚小売業</v>
          </cell>
        </row>
        <row r="331">
          <cell r="C331" t="str">
            <v>585：酒小売業</v>
          </cell>
        </row>
        <row r="332">
          <cell r="C332" t="str">
            <v>586：菓子・パン小売業</v>
          </cell>
        </row>
        <row r="333">
          <cell r="C333" t="str">
            <v>589：その他の飲食料品小売業</v>
          </cell>
        </row>
        <row r="334">
          <cell r="C334" t="str">
            <v>590：管理，補助的経済活動を行う事業所（59機械器具小売業）</v>
          </cell>
        </row>
        <row r="335">
          <cell r="C335" t="str">
            <v>591：自動車小売業</v>
          </cell>
        </row>
        <row r="336">
          <cell r="C336" t="str">
            <v>592：自転車小売業</v>
          </cell>
        </row>
        <row r="337">
          <cell r="C337" t="str">
            <v>593：機械器具小売業（自動車，自転車を除く）</v>
          </cell>
        </row>
        <row r="338">
          <cell r="C338" t="str">
            <v>600：管理，補助的経済活動を行う事業所（60その他の小売業）</v>
          </cell>
        </row>
        <row r="339">
          <cell r="C339" t="str">
            <v>601：家具・建具・畳小売業</v>
          </cell>
        </row>
        <row r="340">
          <cell r="C340" t="str">
            <v>602：じゅう器小売業</v>
          </cell>
        </row>
        <row r="341">
          <cell r="C341" t="str">
            <v>603：医薬品・化粧品小売業</v>
          </cell>
        </row>
        <row r="342">
          <cell r="C342" t="str">
            <v>604：農耕用品小売業</v>
          </cell>
        </row>
        <row r="343">
          <cell r="C343" t="str">
            <v>605：燃料小売業</v>
          </cell>
        </row>
        <row r="344">
          <cell r="C344" t="str">
            <v>606：書籍・文房具小売業</v>
          </cell>
        </row>
        <row r="345">
          <cell r="C345" t="str">
            <v>607：スポーツ用品・がん具・娯楽用品・楽器小売業</v>
          </cell>
        </row>
        <row r="346">
          <cell r="C346" t="str">
            <v>608：写真機・時計・眼鏡小売業</v>
          </cell>
        </row>
        <row r="347">
          <cell r="C347" t="str">
            <v>609：他に分類されない小売業</v>
          </cell>
        </row>
        <row r="348">
          <cell r="C348" t="str">
            <v>610：管理，補助的経済活動を行う事業所（61無店舗小売業）</v>
          </cell>
        </row>
        <row r="349">
          <cell r="C349" t="str">
            <v>611：通信販売・訪問販売小売業</v>
          </cell>
        </row>
        <row r="350">
          <cell r="C350" t="str">
            <v>612：自動販売機による小売業</v>
          </cell>
        </row>
        <row r="351">
          <cell r="C351" t="str">
            <v>619：その他の無店舗小売業</v>
          </cell>
        </row>
        <row r="352">
          <cell r="C352" t="str">
            <v>620：管理，補助的経済活動を行う事業所（62銀行業）</v>
          </cell>
        </row>
        <row r="353">
          <cell r="C353" t="str">
            <v>621：中央銀行</v>
          </cell>
        </row>
        <row r="354">
          <cell r="C354" t="str">
            <v>622：銀行（中央銀行を除く）</v>
          </cell>
        </row>
        <row r="355">
          <cell r="C355" t="str">
            <v>630：管理，補助的経済活動を行う事業所（63協同組織金融業）</v>
          </cell>
        </row>
        <row r="356">
          <cell r="C356" t="str">
            <v>631：中小企業等金融業</v>
          </cell>
        </row>
        <row r="357">
          <cell r="C357" t="str">
            <v>632：農林水産金融業</v>
          </cell>
        </row>
        <row r="358">
          <cell r="C358" t="str">
            <v>640：管理，補助的経済活動を行う事業所（64貸金業，クレジットカード業等非預金信用機関）</v>
          </cell>
        </row>
        <row r="359">
          <cell r="C359" t="str">
            <v>641：貸金業</v>
          </cell>
        </row>
        <row r="360">
          <cell r="C360" t="str">
            <v>642：質屋</v>
          </cell>
        </row>
        <row r="361">
          <cell r="C361" t="str">
            <v>643：クレジットカード業，割賦金融業</v>
          </cell>
        </row>
        <row r="362">
          <cell r="C362" t="str">
            <v>649：その他の非預金信用機関</v>
          </cell>
        </row>
        <row r="363">
          <cell r="C363" t="str">
            <v>650：管理，補助的経済活動を行う事業所（65金融商品取引業，商品先物取引業）</v>
          </cell>
        </row>
        <row r="364">
          <cell r="C364" t="str">
            <v>651：金融商品取引業</v>
          </cell>
        </row>
        <row r="365">
          <cell r="C365" t="str">
            <v>652：商品先物取引業，商品投資顧問業</v>
          </cell>
        </row>
        <row r="366">
          <cell r="C366" t="str">
            <v>660：管理，補助的経済活動を行う事業所（66補助的金融業等）</v>
          </cell>
        </row>
        <row r="367">
          <cell r="C367" t="str">
            <v>661：補助的金融業，金融附帯業</v>
          </cell>
        </row>
        <row r="368">
          <cell r="C368" t="str">
            <v>662：信託業</v>
          </cell>
        </row>
        <row r="369">
          <cell r="C369" t="str">
            <v>663：金融代理業</v>
          </cell>
        </row>
        <row r="370">
          <cell r="C370" t="str">
            <v>670：管理，補助的経済活動を行う事業所（67保険業）</v>
          </cell>
        </row>
        <row r="371">
          <cell r="C371" t="str">
            <v>671：生命保険業</v>
          </cell>
        </row>
        <row r="372">
          <cell r="C372" t="str">
            <v>672：損害保険業</v>
          </cell>
        </row>
        <row r="373">
          <cell r="C373" t="str">
            <v>673：共済事業，少額短期保険業</v>
          </cell>
        </row>
        <row r="374">
          <cell r="C374" t="str">
            <v>674：保険媒介代理業</v>
          </cell>
        </row>
        <row r="375">
          <cell r="C375" t="str">
            <v>675：保険サービス業</v>
          </cell>
        </row>
        <row r="376">
          <cell r="C376" t="str">
            <v>680：管理，補助的経済活動を行う事業所（68不動産取引業）</v>
          </cell>
        </row>
        <row r="377">
          <cell r="C377" t="str">
            <v>681：建物売買業，土地売買業</v>
          </cell>
        </row>
        <row r="378">
          <cell r="C378" t="str">
            <v>682：不動産代理業・仲介業</v>
          </cell>
        </row>
        <row r="379">
          <cell r="C379" t="str">
            <v>690：管理，補助的経済活動を行う事業所（69不動産賃貸業・管理業）</v>
          </cell>
        </row>
        <row r="380">
          <cell r="C380" t="str">
            <v>691：不動産賃貸業（貸家業，貸間業を除く）</v>
          </cell>
        </row>
        <row r="381">
          <cell r="C381" t="str">
            <v>692：貸家業，貸間業</v>
          </cell>
        </row>
        <row r="382">
          <cell r="C382" t="str">
            <v>693：駐車場業</v>
          </cell>
        </row>
        <row r="383">
          <cell r="C383" t="str">
            <v>694：不動産管理業</v>
          </cell>
        </row>
        <row r="384">
          <cell r="C384" t="str">
            <v>700：管理，補助的経済活動を行う事業所（70物品賃貸業）</v>
          </cell>
        </row>
        <row r="385">
          <cell r="C385" t="str">
            <v>701：各種物品賃貸業</v>
          </cell>
        </row>
        <row r="386">
          <cell r="C386" t="str">
            <v>702：産業用機械器具賃貸業</v>
          </cell>
        </row>
        <row r="387">
          <cell r="C387" t="str">
            <v>703：事務用機械器具賃貸業</v>
          </cell>
        </row>
        <row r="388">
          <cell r="C388" t="str">
            <v>704：自動車賃貸業</v>
          </cell>
        </row>
        <row r="389">
          <cell r="C389" t="str">
            <v>705：スポーツ・娯楽用品賃貸業</v>
          </cell>
        </row>
        <row r="390">
          <cell r="C390" t="str">
            <v>709：その他の物品賃貸業</v>
          </cell>
        </row>
        <row r="391">
          <cell r="C391" t="str">
            <v>710：管理，補助的経済活動を行う事業所（71学術・開発研究機関）</v>
          </cell>
        </row>
        <row r="392">
          <cell r="C392" t="str">
            <v>711：自然科学研究所</v>
          </cell>
        </row>
        <row r="393">
          <cell r="C393" t="str">
            <v>712：人文・社会科学研究所</v>
          </cell>
        </row>
        <row r="394">
          <cell r="C394" t="str">
            <v>720：管理，補助的経済活動を行う事業所（72専門サービス業）</v>
          </cell>
        </row>
        <row r="395">
          <cell r="C395" t="str">
            <v>721：法律事務所，特許事務所</v>
          </cell>
        </row>
        <row r="396">
          <cell r="C396" t="str">
            <v>722：公証人役場，司法書士事務所，土地家屋調査士事務所</v>
          </cell>
        </row>
        <row r="397">
          <cell r="C397" t="str">
            <v>723：行政書士事務所</v>
          </cell>
        </row>
        <row r="398">
          <cell r="C398" t="str">
            <v>724：公認会計士事務所，税理士事務所</v>
          </cell>
        </row>
        <row r="399">
          <cell r="C399" t="str">
            <v>725：社会保険労務士事務所</v>
          </cell>
        </row>
        <row r="400">
          <cell r="C400" t="str">
            <v>726：デザイン業</v>
          </cell>
        </row>
        <row r="401">
          <cell r="C401" t="str">
            <v>727：著述・芸術家業</v>
          </cell>
        </row>
        <row r="402">
          <cell r="C402" t="str">
            <v>728：経営コンサルタント業，純粋持株会社</v>
          </cell>
        </row>
        <row r="403">
          <cell r="C403" t="str">
            <v>729：その他の専門サービス業</v>
          </cell>
        </row>
        <row r="404">
          <cell r="C404" t="str">
            <v>730：管理，補助的経済活動を行う事業所（73広告業）</v>
          </cell>
        </row>
        <row r="405">
          <cell r="C405" t="str">
            <v>731：広告業</v>
          </cell>
        </row>
        <row r="406">
          <cell r="C406" t="str">
            <v>740：管理，補助的経済活動を行う事業所（74技術サービス業）</v>
          </cell>
        </row>
        <row r="407">
          <cell r="C407" t="str">
            <v>741：獣医業</v>
          </cell>
        </row>
        <row r="408">
          <cell r="C408" t="str">
            <v>742：土木建築サービス業</v>
          </cell>
        </row>
        <row r="409">
          <cell r="C409" t="str">
            <v>743：機械設計業</v>
          </cell>
        </row>
        <row r="410">
          <cell r="C410" t="str">
            <v>744：商品・非破壊検査業</v>
          </cell>
        </row>
        <row r="411">
          <cell r="C411" t="str">
            <v>745：計量証明業</v>
          </cell>
        </row>
        <row r="412">
          <cell r="C412" t="str">
            <v>746：写真業</v>
          </cell>
        </row>
        <row r="413">
          <cell r="C413" t="str">
            <v>749：その他の技術サービス業</v>
          </cell>
        </row>
        <row r="414">
          <cell r="C414" t="str">
            <v>750：管理，補助的経済活動を行う事業所（75宿泊業）</v>
          </cell>
        </row>
        <row r="415">
          <cell r="C415" t="str">
            <v>751：旅館，ホテル</v>
          </cell>
        </row>
        <row r="416">
          <cell r="C416" t="str">
            <v>752：簡易宿所</v>
          </cell>
        </row>
        <row r="417">
          <cell r="C417" t="str">
            <v>753：下宿業</v>
          </cell>
        </row>
        <row r="418">
          <cell r="C418" t="str">
            <v>759：その他の宿泊業</v>
          </cell>
        </row>
        <row r="419">
          <cell r="C419" t="str">
            <v>760：管理，補助的経済活動を行う事業所（76飲食店）</v>
          </cell>
        </row>
        <row r="420">
          <cell r="C420" t="str">
            <v>761：食堂，レストラン（専門料理店を除く）</v>
          </cell>
        </row>
        <row r="421">
          <cell r="C421" t="str">
            <v>762：専門料理店</v>
          </cell>
        </row>
        <row r="422">
          <cell r="C422" t="str">
            <v>763：そば・うどん店</v>
          </cell>
        </row>
        <row r="423">
          <cell r="C423" t="str">
            <v>764：すし店</v>
          </cell>
        </row>
        <row r="424">
          <cell r="C424" t="str">
            <v>765：酒場，ビヤホール</v>
          </cell>
        </row>
        <row r="425">
          <cell r="C425" t="str">
            <v>766：バー，キャバレー，ナイトクラブ</v>
          </cell>
        </row>
        <row r="426">
          <cell r="C426" t="str">
            <v>767：喫茶店</v>
          </cell>
        </row>
        <row r="427">
          <cell r="C427" t="str">
            <v>769：その他の飲食店</v>
          </cell>
        </row>
        <row r="428">
          <cell r="C428" t="str">
            <v>770：管理，補助的経済活動を行う事業所（77持ち帰り・配達飲食サービス業）</v>
          </cell>
        </row>
        <row r="429">
          <cell r="C429" t="str">
            <v>771：持ち帰り飲食サービス業</v>
          </cell>
        </row>
        <row r="430">
          <cell r="C430" t="str">
            <v>772：配達飲食サービス業</v>
          </cell>
        </row>
        <row r="431">
          <cell r="C431" t="str">
            <v>780：管理，補助的経済活動を行う事業所（78洗濯・理容・美容・浴場業）</v>
          </cell>
        </row>
        <row r="432">
          <cell r="C432" t="str">
            <v>781：洗濯業</v>
          </cell>
        </row>
        <row r="433">
          <cell r="C433" t="str">
            <v>782：理容業</v>
          </cell>
        </row>
        <row r="434">
          <cell r="C434" t="str">
            <v>783：美容業</v>
          </cell>
        </row>
        <row r="435">
          <cell r="C435" t="str">
            <v>784：一般公衆浴場業</v>
          </cell>
        </row>
        <row r="436">
          <cell r="C436" t="str">
            <v>785：その他の公衆浴場業</v>
          </cell>
        </row>
        <row r="437">
          <cell r="C437" t="str">
            <v>789：その他の洗濯・理容・美容・浴場業</v>
          </cell>
        </row>
        <row r="438">
          <cell r="C438" t="str">
            <v>790：管理，補助的経済活動を行う事業所（79その他の生活関連サービス業）</v>
          </cell>
        </row>
        <row r="439">
          <cell r="C439" t="str">
            <v>791：旅行業</v>
          </cell>
        </row>
        <row r="440">
          <cell r="C440" t="str">
            <v>792：家事サービス業</v>
          </cell>
        </row>
        <row r="441">
          <cell r="C441" t="str">
            <v>793：衣服裁縫修理業</v>
          </cell>
        </row>
        <row r="442">
          <cell r="C442" t="str">
            <v>794：物品預り業</v>
          </cell>
        </row>
        <row r="443">
          <cell r="C443" t="str">
            <v>795：火葬・墓地管理業</v>
          </cell>
        </row>
        <row r="444">
          <cell r="C444" t="str">
            <v>796：冠婚葬祭業</v>
          </cell>
        </row>
        <row r="445">
          <cell r="C445" t="str">
            <v>799：他に分類されない生活関連サービス業</v>
          </cell>
        </row>
        <row r="446">
          <cell r="C446" t="str">
            <v>800：管理，補助的経済活動を行う事業所（80娯楽業）</v>
          </cell>
        </row>
        <row r="447">
          <cell r="C447" t="str">
            <v>801：映画館</v>
          </cell>
        </row>
        <row r="448">
          <cell r="C448" t="str">
            <v>802：興行場（別掲を除く），興行団</v>
          </cell>
        </row>
        <row r="449">
          <cell r="C449" t="str">
            <v>803：競輪・競馬等の競走場，競技団</v>
          </cell>
        </row>
        <row r="450">
          <cell r="C450" t="str">
            <v>804：スポーツ施設提供業</v>
          </cell>
        </row>
        <row r="451">
          <cell r="C451" t="str">
            <v>805：公園，遊園地</v>
          </cell>
        </row>
        <row r="452">
          <cell r="C452" t="str">
            <v>806：遊戯場</v>
          </cell>
        </row>
        <row r="453">
          <cell r="C453" t="str">
            <v>809：その他の娯楽業</v>
          </cell>
        </row>
        <row r="454">
          <cell r="C454" t="str">
            <v>810：管理，補助的経済活動を行う事業所（81学校教育）</v>
          </cell>
        </row>
        <row r="455">
          <cell r="C455" t="str">
            <v>811：幼稚園</v>
          </cell>
        </row>
        <row r="456">
          <cell r="C456" t="str">
            <v>812：小学校</v>
          </cell>
        </row>
        <row r="457">
          <cell r="C457" t="str">
            <v>813：中学校</v>
          </cell>
        </row>
        <row r="458">
          <cell r="C458" t="str">
            <v>814：高等学校，中等教育学校</v>
          </cell>
        </row>
        <row r="459">
          <cell r="C459" t="str">
            <v>815：特別支援学校</v>
          </cell>
        </row>
        <row r="460">
          <cell r="C460" t="str">
            <v>816：高等教育機関</v>
          </cell>
        </row>
        <row r="461">
          <cell r="C461" t="str">
            <v>817：専修学校，各種学校</v>
          </cell>
        </row>
        <row r="462">
          <cell r="C462" t="str">
            <v>818：学校教育支援機関</v>
          </cell>
        </row>
        <row r="463">
          <cell r="C463" t="str">
            <v>819：幼保連携型認定こども園</v>
          </cell>
        </row>
        <row r="464">
          <cell r="C464" t="str">
            <v>820：管理，補助的経済活動を行う事業所（82その他の教育，学習支援業）</v>
          </cell>
        </row>
        <row r="465">
          <cell r="C465" t="str">
            <v>821：社会教育</v>
          </cell>
        </row>
        <row r="466">
          <cell r="C466" t="str">
            <v>822：職業・教育支援施設</v>
          </cell>
        </row>
        <row r="467">
          <cell r="C467" t="str">
            <v>823：学習塾</v>
          </cell>
        </row>
        <row r="468">
          <cell r="C468" t="str">
            <v>824：教養・技能教授業</v>
          </cell>
        </row>
        <row r="469">
          <cell r="C469" t="str">
            <v>829：他に分類されない教育，学習支援業</v>
          </cell>
        </row>
        <row r="470">
          <cell r="C470" t="str">
            <v>830：管理，補助的経済活動を行う事業所（83医療業）</v>
          </cell>
        </row>
        <row r="471">
          <cell r="C471" t="str">
            <v>831：病院</v>
          </cell>
        </row>
        <row r="472">
          <cell r="C472" t="str">
            <v>832：一般診療所</v>
          </cell>
        </row>
        <row r="473">
          <cell r="C473" t="str">
            <v>833：歯科診療所</v>
          </cell>
        </row>
        <row r="474">
          <cell r="C474" t="str">
            <v>834：助産・看護業</v>
          </cell>
        </row>
        <row r="475">
          <cell r="C475" t="str">
            <v>835：療術業</v>
          </cell>
        </row>
        <row r="476">
          <cell r="C476" t="str">
            <v>836：医療に附帯するサービス業</v>
          </cell>
        </row>
        <row r="477">
          <cell r="C477" t="str">
            <v>840：管理，補助的経済活動を行う事業所（84保健衛生）</v>
          </cell>
        </row>
        <row r="478">
          <cell r="C478" t="str">
            <v>841：保健所</v>
          </cell>
        </row>
        <row r="479">
          <cell r="C479" t="str">
            <v>842：健康相談施設</v>
          </cell>
        </row>
        <row r="480">
          <cell r="C480" t="str">
            <v>849：その他の保健衛生</v>
          </cell>
        </row>
        <row r="481">
          <cell r="C481" t="str">
            <v>850：管理，補助的経済活動を行う事業所（85社会保険・社会福祉・介護事業）</v>
          </cell>
        </row>
        <row r="482">
          <cell r="C482" t="str">
            <v>851：社会保険事業団体</v>
          </cell>
        </row>
        <row r="483">
          <cell r="C483" t="str">
            <v>852：福祉事務所</v>
          </cell>
        </row>
        <row r="484">
          <cell r="C484" t="str">
            <v>853：児童福祉事業</v>
          </cell>
        </row>
        <row r="485">
          <cell r="C485" t="str">
            <v>854：老人福祉・介護事業</v>
          </cell>
        </row>
        <row r="486">
          <cell r="C486" t="str">
            <v>855：障害者福祉事業</v>
          </cell>
        </row>
        <row r="487">
          <cell r="C487" t="str">
            <v>859：その他の社会保険・社会福祉・介護事業</v>
          </cell>
        </row>
        <row r="488">
          <cell r="C488" t="str">
            <v>860：管理，補助的経済活動を行う事業所（86郵便局）</v>
          </cell>
        </row>
        <row r="489">
          <cell r="C489" t="str">
            <v>861：郵便局</v>
          </cell>
        </row>
        <row r="490">
          <cell r="C490" t="str">
            <v>862：郵便局受託業</v>
          </cell>
        </row>
        <row r="491">
          <cell r="C491" t="str">
            <v>870：管理，補助的経済活動を行う事業所（87協同組合）</v>
          </cell>
        </row>
        <row r="492">
          <cell r="C492" t="str">
            <v>871：農林水産業協同組合（他に分類されないもの）</v>
          </cell>
        </row>
        <row r="493">
          <cell r="C493" t="str">
            <v>872：事業協同組合（他に分類されないもの）</v>
          </cell>
        </row>
        <row r="494">
          <cell r="C494" t="str">
            <v>880：管理，補助的経済活動を行う事業所（88廃棄物処理業）</v>
          </cell>
        </row>
        <row r="495">
          <cell r="C495" t="str">
            <v>881：一般廃棄物処理業</v>
          </cell>
        </row>
        <row r="496">
          <cell r="C496" t="str">
            <v>882：産業廃棄物処理業</v>
          </cell>
        </row>
        <row r="497">
          <cell r="C497" t="str">
            <v>889：その他の廃棄物処理業</v>
          </cell>
        </row>
        <row r="498">
          <cell r="C498" t="str">
            <v>890：管理，補助的経済活動を行う事業所（89自動車整備業）</v>
          </cell>
        </row>
        <row r="499">
          <cell r="C499" t="str">
            <v>891：自動車整備業</v>
          </cell>
        </row>
        <row r="500">
          <cell r="C500" t="str">
            <v>900：管理，補助的経済活動を行う事業所（90機械等修理業）</v>
          </cell>
        </row>
        <row r="501">
          <cell r="C501" t="str">
            <v>901：機械修理業（電気機械器具を除く）</v>
          </cell>
        </row>
        <row r="502">
          <cell r="C502" t="str">
            <v>902：電気機械器具修理業</v>
          </cell>
        </row>
        <row r="503">
          <cell r="C503" t="str">
            <v>903：表具業</v>
          </cell>
        </row>
        <row r="504">
          <cell r="C504" t="str">
            <v>909：その他の修理業</v>
          </cell>
        </row>
        <row r="505">
          <cell r="C505" t="str">
            <v>910：管理，補助的経済活動を行う事業所（91職業紹介・労働者派遣業）</v>
          </cell>
        </row>
        <row r="506">
          <cell r="C506" t="str">
            <v>911：職業紹介業</v>
          </cell>
        </row>
        <row r="507">
          <cell r="C507" t="str">
            <v>912：労働者派遣業</v>
          </cell>
        </row>
        <row r="508">
          <cell r="C508" t="str">
            <v>920：管理，補助的経済活動を行う事業所（92その他の事業サービス業）</v>
          </cell>
        </row>
        <row r="509">
          <cell r="C509" t="str">
            <v>921：速記・ワープロ入力・複写業</v>
          </cell>
        </row>
        <row r="510">
          <cell r="C510" t="str">
            <v>922：建物サービス業</v>
          </cell>
        </row>
        <row r="511">
          <cell r="C511" t="str">
            <v>923：警備業</v>
          </cell>
        </row>
        <row r="512">
          <cell r="C512" t="str">
            <v>929：他に分類されない事業サービス業</v>
          </cell>
        </row>
        <row r="513">
          <cell r="C513" t="str">
            <v>931：経済団体</v>
          </cell>
        </row>
        <row r="514">
          <cell r="C514" t="str">
            <v>932：労働団体</v>
          </cell>
        </row>
        <row r="515">
          <cell r="C515" t="str">
            <v>933：学術・文化団体</v>
          </cell>
        </row>
        <row r="516">
          <cell r="C516" t="str">
            <v>934：政治団体</v>
          </cell>
        </row>
        <row r="517">
          <cell r="C517" t="str">
            <v>939：他に分類されない非営利的団体</v>
          </cell>
        </row>
        <row r="518">
          <cell r="C518" t="str">
            <v>941：神道系宗教</v>
          </cell>
        </row>
        <row r="519">
          <cell r="C519" t="str">
            <v>942：仏教系宗教</v>
          </cell>
        </row>
        <row r="520">
          <cell r="C520" t="str">
            <v>943：キリスト教系宗教</v>
          </cell>
        </row>
        <row r="521">
          <cell r="C521" t="str">
            <v>949：その他の宗教</v>
          </cell>
        </row>
        <row r="522">
          <cell r="C522" t="str">
            <v>950：管理，補助的経済活動を行う事業所（95その他のサービス業）</v>
          </cell>
        </row>
        <row r="523">
          <cell r="C523" t="str">
            <v>951：集会場</v>
          </cell>
        </row>
        <row r="524">
          <cell r="C524" t="str">
            <v>952：と畜場</v>
          </cell>
        </row>
        <row r="525">
          <cell r="C525" t="str">
            <v>959：他に分類されないサービス業</v>
          </cell>
        </row>
        <row r="526">
          <cell r="C526" t="str">
            <v>961：外国公館</v>
          </cell>
        </row>
        <row r="527">
          <cell r="C527" t="str">
            <v>969：その他の外国公務</v>
          </cell>
        </row>
        <row r="528">
          <cell r="C528" t="str">
            <v>971：立法機関</v>
          </cell>
        </row>
        <row r="529">
          <cell r="C529" t="str">
            <v>972：司法機関</v>
          </cell>
        </row>
        <row r="530">
          <cell r="C530" t="str">
            <v>973：行政機関</v>
          </cell>
        </row>
        <row r="531">
          <cell r="C531" t="str">
            <v>981：都道府県機関</v>
          </cell>
        </row>
        <row r="532">
          <cell r="C532" t="str">
            <v>982：市町村機関</v>
          </cell>
        </row>
        <row r="533">
          <cell r="C533" t="str">
            <v>999：分類不能の産業</v>
          </cell>
        </row>
      </sheetData>
      <sheetData sheetId="12"/>
    </sheetDataSet>
  </externalBook>
</externalLink>
</file>

<file path=xl/persons/person.xml><?xml version="1.0" encoding="utf-8"?>
<personList xmlns="http://schemas.microsoft.com/office/spreadsheetml/2018/threadedcomments" xmlns:x="http://schemas.openxmlformats.org/spreadsheetml/2006/main">
  <person displayName="SUD(MRA) 古屋 花" id="{D8356344-14E3-40C5-9560-88BB52F0ED2C}" userId="S::furuya@mri-ra.co.jp::73c87254-4d5d-444e-b4dc-bf5f7d0f51d6" providerId="AD"/>
</personList>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 dT="2023-11-24T04:48:56.69" personId="{D8356344-14E3-40C5-9560-88BB52F0ED2C}" id="{25EAFF10-FC6A-4BD1-A16C-182FD0F9D90C}">
    <text xml:space="preserve">sf04f2_rev2.pdf (env.go.jp) </text>
    <extLst>
      <x:ext xmlns:xltc2="http://schemas.microsoft.com/office/spreadsheetml/2020/threadedcomments2" uri="{F7C98A9C-CBB3-438F-8F68-D28B6AF4A901}">
        <xltc2:checksum>3892399100</xltc2:checksum>
        <xltc2:hyperlink startIndex="0" length="27" url="https://shift.env.go.jp/files/offering/2022/sf04f2_rev2.pdf"/>
      </x:ext>
    </extLs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9.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trlProp" Target="../ctrlProps/ctrlProp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trlProp" Target="../ctrlProps/ctrlProp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trlProp" Target="../ctrlProps/ctrlProp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trlProp" Target="../ctrlProps/ctrlProp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trlProp" Target="../ctrlProps/ctrlProp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6"/>
  <dimension ref="A1:M17"/>
  <sheetViews>
    <sheetView showGridLines="0" tabSelected="1" view="pageBreakPreview" zoomScale="80" zoomScaleNormal="100" zoomScaleSheetLayoutView="80" workbookViewId="0"/>
  </sheetViews>
  <sheetFormatPr defaultColWidth="8.1875" defaultRowHeight="12.75" x14ac:dyDescent="0.7"/>
  <cols>
    <col min="1" max="1" width="9.1875" style="11" customWidth="1"/>
    <col min="2" max="10" width="8.1875" style="11"/>
    <col min="11" max="11" width="2.1875" style="11" customWidth="1"/>
    <col min="12" max="13" width="8.1875" style="11"/>
    <col min="14" max="16384" width="8.1875" style="14"/>
  </cols>
  <sheetData>
    <row r="1" spans="1:3" ht="17.75" customHeight="1" x14ac:dyDescent="0.7">
      <c r="A1" s="111" t="s">
        <v>629</v>
      </c>
    </row>
    <row r="2" spans="1:3" x14ac:dyDescent="0.7">
      <c r="B2" s="11" t="s">
        <v>630</v>
      </c>
    </row>
    <row r="3" spans="1:3" ht="18" customHeight="1" x14ac:dyDescent="0.7">
      <c r="B3" s="13"/>
      <c r="C3" s="11" t="s">
        <v>631</v>
      </c>
    </row>
    <row r="4" spans="1:3" ht="18" customHeight="1" x14ac:dyDescent="0.7">
      <c r="B4" s="12"/>
      <c r="C4" s="11" t="s">
        <v>632</v>
      </c>
    </row>
    <row r="5" spans="1:3" ht="18" customHeight="1" x14ac:dyDescent="0.7">
      <c r="B5" s="16"/>
      <c r="C5" s="11" t="s">
        <v>716</v>
      </c>
    </row>
    <row r="6" spans="1:3" x14ac:dyDescent="0.7">
      <c r="B6" s="11" t="s">
        <v>685</v>
      </c>
    </row>
    <row r="8" spans="1:3" x14ac:dyDescent="0.7">
      <c r="B8" s="11" t="s">
        <v>633</v>
      </c>
    </row>
    <row r="9" spans="1:3" x14ac:dyDescent="0.7">
      <c r="B9" s="14"/>
    </row>
    <row r="10" spans="1:3" x14ac:dyDescent="0.7">
      <c r="B10" s="11" t="s">
        <v>635</v>
      </c>
    </row>
    <row r="11" spans="1:3" x14ac:dyDescent="0.7">
      <c r="B11" s="11" t="s">
        <v>634</v>
      </c>
    </row>
    <row r="13" spans="1:3" s="11" customFormat="1" ht="15" customHeight="1" x14ac:dyDescent="0.7">
      <c r="B13" s="388" t="s">
        <v>971</v>
      </c>
    </row>
    <row r="14" spans="1:3" s="11" customFormat="1" ht="15" customHeight="1" x14ac:dyDescent="0.7">
      <c r="B14" s="388" t="s">
        <v>811</v>
      </c>
    </row>
    <row r="15" spans="1:3" s="11" customFormat="1" ht="15" customHeight="1" x14ac:dyDescent="0.7">
      <c r="B15" s="388" t="s">
        <v>785</v>
      </c>
    </row>
    <row r="16" spans="1:3" s="11" customFormat="1" ht="14.25" x14ac:dyDescent="0.7">
      <c r="B16" s="323"/>
    </row>
    <row r="17" spans="2:2" x14ac:dyDescent="0.7">
      <c r="B17" s="15" t="s">
        <v>684</v>
      </c>
    </row>
  </sheetData>
  <sheetProtection algorithmName="SHA-512" hashValue="nkiyyxaLqHu74IfFx1wjsG/YTMBRayznn6CxWAPYagQzDuyQ0sH7fayGxbr0LNj7SRRmNEh50WrIyO9W0xUiRw==" saltValue="kKZfMu5DAanv/skrzdueWA==" spinCount="100000" sheet="1" scenarios="1" formatRows="0" insertRows="0" deleteRows="0"/>
  <phoneticPr fontId="2"/>
  <conditionalFormatting sqref="B5">
    <cfRule type="expression" dxfId="20" priority="1">
      <formula>$AE$5=TRUE</formula>
    </cfRule>
  </conditionalFormatting>
  <pageMargins left="0.74803149606299213" right="0.74803149606299213" top="0.98425196850393704" bottom="0.98425196850393704" header="0.51181102362204722" footer="0.51181102362204722"/>
  <pageSetup paperSize="9" scale="92" orientation="portrait" r:id="rId1"/>
  <headerFooter alignWithMargins="0">
    <oddFooter>&amp;L&amp;8sf03h8&amp;R&amp;6r51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C77CAB-F12F-49D9-AB87-BDCEA761A7BE}">
  <sheetPr codeName="Sheet2">
    <tabColor rgb="FFFFFF00"/>
  </sheetPr>
  <dimension ref="A1:D15"/>
  <sheetViews>
    <sheetView view="pageBreakPreview" zoomScale="80" zoomScaleNormal="100" zoomScaleSheetLayoutView="80" workbookViewId="0"/>
  </sheetViews>
  <sheetFormatPr defaultColWidth="8.1875" defaultRowHeight="12.75" x14ac:dyDescent="0.7"/>
  <cols>
    <col min="1" max="1" width="31.875" style="17" customWidth="1"/>
    <col min="2" max="2" width="19.6875" style="17" customWidth="1"/>
    <col min="3" max="4" width="18.6875" style="17" customWidth="1"/>
    <col min="5" max="16384" width="8.1875" style="17"/>
  </cols>
  <sheetData>
    <row r="1" spans="1:4" x14ac:dyDescent="0.7">
      <c r="A1" s="248" t="s">
        <v>637</v>
      </c>
      <c r="B1" s="334" t="s">
        <v>638</v>
      </c>
    </row>
    <row r="2" spans="1:4" x14ac:dyDescent="0.7">
      <c r="A2" s="249" t="s">
        <v>610</v>
      </c>
      <c r="B2" s="335" t="s">
        <v>808</v>
      </c>
    </row>
    <row r="3" spans="1:4" x14ac:dyDescent="0.7">
      <c r="A3" s="336"/>
      <c r="B3" s="336"/>
    </row>
    <row r="4" spans="1:4" x14ac:dyDescent="0.7">
      <c r="A4" s="249" t="s">
        <v>639</v>
      </c>
      <c r="B4" s="337" t="s">
        <v>715</v>
      </c>
    </row>
    <row r="5" spans="1:4" x14ac:dyDescent="0.7">
      <c r="A5" s="249" t="s">
        <v>640</v>
      </c>
      <c r="B5" s="338">
        <v>2</v>
      </c>
    </row>
    <row r="6" spans="1:4" x14ac:dyDescent="0.7">
      <c r="A6" s="19" t="s">
        <v>641</v>
      </c>
      <c r="B6" s="339"/>
    </row>
    <row r="7" spans="1:4" x14ac:dyDescent="0.7">
      <c r="A7" s="19" t="s">
        <v>642</v>
      </c>
      <c r="B7" s="340"/>
    </row>
    <row r="8" spans="1:4" ht="13.15" thickBot="1" x14ac:dyDescent="0.75">
      <c r="A8" s="249" t="s">
        <v>643</v>
      </c>
      <c r="B8" s="340"/>
    </row>
    <row r="9" spans="1:4" ht="13.15" thickBot="1" x14ac:dyDescent="0.75">
      <c r="A9" s="249" t="s">
        <v>644</v>
      </c>
      <c r="B9" s="341">
        <f>'6-2．CO2排出量_総括'!H7</f>
        <v>916</v>
      </c>
    </row>
    <row r="11" spans="1:4" ht="13.15" thickBot="1" x14ac:dyDescent="0.75">
      <c r="A11" s="311" t="s">
        <v>777</v>
      </c>
      <c r="B11" s="312" t="s">
        <v>765</v>
      </c>
      <c r="C11" s="312" t="s">
        <v>766</v>
      </c>
      <c r="D11" s="313" t="s">
        <v>559</v>
      </c>
    </row>
    <row r="12" spans="1:4" ht="13.15" thickBot="1" x14ac:dyDescent="0.75">
      <c r="A12" s="18" t="str">
        <f>'6-2．CO2排出量_総括'!B18</f>
        <v>令和6年度</v>
      </c>
      <c r="B12" s="314">
        <f>'6-2．CO2排出量_総括'!H18</f>
        <v>1900</v>
      </c>
      <c r="C12" s="18" t="str">
        <f>'6-2．CO2排出量_総括'!K18</f>
        <v>時間</v>
      </c>
      <c r="D12" s="18" t="str">
        <f>'6-2．CO2排出量_総括'!N18</f>
        <v>営業時間</v>
      </c>
    </row>
    <row r="13" spans="1:4" ht="13.15" thickBot="1" x14ac:dyDescent="0.75"/>
    <row r="14" spans="1:4" ht="13.15" thickBot="1" x14ac:dyDescent="0.75">
      <c r="A14" s="319" t="s">
        <v>770</v>
      </c>
      <c r="B14" s="319" t="s">
        <v>771</v>
      </c>
      <c r="C14" s="320" t="s">
        <v>778</v>
      </c>
      <c r="D14" s="322" t="s">
        <v>779</v>
      </c>
    </row>
    <row r="15" spans="1:4" ht="13.15" thickBot="1" x14ac:dyDescent="0.75">
      <c r="A15" s="319">
        <v>1</v>
      </c>
      <c r="B15" s="321" t="str">
        <f>'1. 基本情報等'!K15</f>
        <v>株式会社△△△東京第一支店ビル</v>
      </c>
      <c r="C15" s="321" t="str">
        <f>'1. 基本情報等'!K17</f>
        <v>事業場</v>
      </c>
      <c r="D15" s="322">
        <f>'6-2．CO2排出量_総括'!H7</f>
        <v>916</v>
      </c>
    </row>
  </sheetData>
  <sheetProtection algorithmName="SHA-512" hashValue="3aw2LUE9IxI7wqoVWSl0/zCuufCZ1HdPJ/DJfGOdno2a9CwNZL4Ls9E7oNXXwL5ZW2JiJuYvU3GuH24/0N21aA==" saltValue="fhDBG4NidCfIGz2+vi3MoQ==" spinCount="100000" sheet="1" scenarios="1" formatRows="0" insertRows="0" deleteRows="0"/>
  <phoneticPr fontId="2"/>
  <pageMargins left="0.7" right="0.7" top="0.75" bottom="0.75" header="0.3" footer="0.3"/>
  <pageSetup paperSize="9" scale="6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tabColor rgb="FFFFFF00"/>
  </sheetPr>
  <dimension ref="B4:K75"/>
  <sheetViews>
    <sheetView zoomScale="80" zoomScaleNormal="80" workbookViewId="0"/>
  </sheetViews>
  <sheetFormatPr defaultColWidth="8.6875" defaultRowHeight="17.649999999999999" x14ac:dyDescent="0.7"/>
  <cols>
    <col min="1" max="1" width="8.6875" style="78"/>
    <col min="2" max="2" width="8.6875" style="76"/>
    <col min="3" max="3" width="8.6875" style="77"/>
    <col min="4" max="4" width="25.5" style="78" customWidth="1"/>
    <col min="5" max="5" width="8.6875" style="78"/>
    <col min="6" max="6" width="16.6875" style="78" customWidth="1"/>
    <col min="7" max="8" width="8.6875" style="78"/>
    <col min="9" max="9" width="17.1875" style="78" customWidth="1"/>
    <col min="10" max="16384" width="8.6875" style="78"/>
  </cols>
  <sheetData>
    <row r="4" spans="2:10" x14ac:dyDescent="0.7">
      <c r="D4" s="78" t="s">
        <v>624</v>
      </c>
    </row>
    <row r="6" spans="2:10" x14ac:dyDescent="0.7">
      <c r="B6" s="76" t="s">
        <v>577</v>
      </c>
    </row>
    <row r="7" spans="2:10" ht="18" thickBot="1" x14ac:dyDescent="0.75">
      <c r="B7" s="76" t="s">
        <v>578</v>
      </c>
      <c r="C7" s="77" t="s">
        <v>579</v>
      </c>
      <c r="D7" s="79" t="s">
        <v>495</v>
      </c>
      <c r="E7" s="79" t="s">
        <v>532</v>
      </c>
      <c r="F7" s="79" t="s">
        <v>561</v>
      </c>
      <c r="G7" s="79" t="s">
        <v>560</v>
      </c>
      <c r="H7" s="79" t="s">
        <v>536</v>
      </c>
      <c r="I7" s="79" t="s">
        <v>538</v>
      </c>
      <c r="J7" s="79" t="s">
        <v>619</v>
      </c>
    </row>
    <row r="8" spans="2:10" x14ac:dyDescent="0.7">
      <c r="B8" s="76">
        <v>1.2</v>
      </c>
      <c r="C8" s="77" t="s">
        <v>581</v>
      </c>
      <c r="D8" s="80" t="s">
        <v>443</v>
      </c>
      <c r="E8" s="81">
        <v>1</v>
      </c>
      <c r="F8" s="82" t="s">
        <v>562</v>
      </c>
      <c r="G8" s="82" t="s">
        <v>534</v>
      </c>
      <c r="H8" s="83" t="s">
        <v>540</v>
      </c>
      <c r="I8" s="82" t="s">
        <v>554</v>
      </c>
      <c r="J8" s="84" t="s">
        <v>620</v>
      </c>
    </row>
    <row r="9" spans="2:10" x14ac:dyDescent="0.7">
      <c r="B9" s="76">
        <v>1.1000000000000001</v>
      </c>
      <c r="C9" s="77" t="s">
        <v>580</v>
      </c>
      <c r="D9" s="85" t="s">
        <v>444</v>
      </c>
      <c r="E9" s="86">
        <v>0</v>
      </c>
      <c r="F9" s="79" t="s">
        <v>562</v>
      </c>
      <c r="G9" s="79" t="s">
        <v>535</v>
      </c>
      <c r="H9" s="79" t="s">
        <v>555</v>
      </c>
      <c r="I9" s="79" t="s">
        <v>539</v>
      </c>
      <c r="J9" s="87" t="s">
        <v>620</v>
      </c>
    </row>
    <row r="10" spans="2:10" x14ac:dyDescent="0.7">
      <c r="B10" s="76">
        <v>1.1000000000000001</v>
      </c>
      <c r="C10" s="77" t="s">
        <v>580</v>
      </c>
      <c r="D10" s="85" t="s">
        <v>445</v>
      </c>
      <c r="E10" s="86">
        <v>0</v>
      </c>
      <c r="F10" s="79" t="s">
        <v>562</v>
      </c>
      <c r="G10" s="79" t="s">
        <v>535</v>
      </c>
      <c r="H10" s="79" t="s">
        <v>555</v>
      </c>
      <c r="I10" s="79" t="s">
        <v>539</v>
      </c>
      <c r="J10" s="87" t="s">
        <v>620</v>
      </c>
    </row>
    <row r="11" spans="2:10" x14ac:dyDescent="0.7">
      <c r="B11" s="76">
        <v>1.1000000000000001</v>
      </c>
      <c r="C11" s="77" t="s">
        <v>580</v>
      </c>
      <c r="D11" s="85" t="s">
        <v>446</v>
      </c>
      <c r="E11" s="86">
        <v>0</v>
      </c>
      <c r="F11" s="79" t="s">
        <v>562</v>
      </c>
      <c r="G11" s="79" t="s">
        <v>535</v>
      </c>
      <c r="H11" s="79" t="s">
        <v>555</v>
      </c>
      <c r="I11" s="79" t="s">
        <v>539</v>
      </c>
      <c r="J11" s="87" t="s">
        <v>620</v>
      </c>
    </row>
    <row r="12" spans="2:10" x14ac:dyDescent="0.7">
      <c r="B12" s="76">
        <v>1.1000000000000001</v>
      </c>
      <c r="C12" s="77" t="s">
        <v>580</v>
      </c>
      <c r="D12" s="85" t="s">
        <v>447</v>
      </c>
      <c r="E12" s="86">
        <v>0</v>
      </c>
      <c r="F12" s="79" t="s">
        <v>562</v>
      </c>
      <c r="G12" s="79" t="s">
        <v>535</v>
      </c>
      <c r="H12" s="79" t="s">
        <v>555</v>
      </c>
      <c r="I12" s="79" t="s">
        <v>539</v>
      </c>
      <c r="J12" s="87" t="s">
        <v>620</v>
      </c>
    </row>
    <row r="13" spans="2:10" x14ac:dyDescent="0.7">
      <c r="B13" s="76">
        <v>1.1000000000000001</v>
      </c>
      <c r="C13" s="77" t="s">
        <v>580</v>
      </c>
      <c r="D13" s="85" t="s">
        <v>448</v>
      </c>
      <c r="E13" s="86">
        <v>0</v>
      </c>
      <c r="F13" s="79" t="s">
        <v>562</v>
      </c>
      <c r="G13" s="79" t="s">
        <v>535</v>
      </c>
      <c r="H13" s="79" t="s">
        <v>555</v>
      </c>
      <c r="I13" s="79" t="s">
        <v>539</v>
      </c>
      <c r="J13" s="87" t="s">
        <v>620</v>
      </c>
    </row>
    <row r="14" spans="2:10" x14ac:dyDescent="0.7">
      <c r="B14" s="76">
        <v>1.1000000000000001</v>
      </c>
      <c r="C14" s="77" t="s">
        <v>580</v>
      </c>
      <c r="D14" s="85" t="s">
        <v>449</v>
      </c>
      <c r="E14" s="86">
        <v>0</v>
      </c>
      <c r="F14" s="79" t="s">
        <v>562</v>
      </c>
      <c r="G14" s="79" t="s">
        <v>529</v>
      </c>
      <c r="H14" s="79" t="s">
        <v>556</v>
      </c>
      <c r="I14" s="79" t="s">
        <v>539</v>
      </c>
      <c r="J14" s="87" t="s">
        <v>620</v>
      </c>
    </row>
    <row r="15" spans="2:10" x14ac:dyDescent="0.7">
      <c r="B15" s="76">
        <v>1.1000000000000001</v>
      </c>
      <c r="C15" s="77" t="s">
        <v>580</v>
      </c>
      <c r="D15" s="85" t="s">
        <v>450</v>
      </c>
      <c r="E15" s="86">
        <v>0</v>
      </c>
      <c r="F15" s="79" t="s">
        <v>562</v>
      </c>
      <c r="G15" s="79" t="s">
        <v>529</v>
      </c>
      <c r="H15" s="79" t="s">
        <v>556</v>
      </c>
      <c r="I15" s="79" t="s">
        <v>539</v>
      </c>
      <c r="J15" s="87" t="s">
        <v>620</v>
      </c>
    </row>
    <row r="16" spans="2:10" x14ac:dyDescent="0.7">
      <c r="B16" s="76">
        <v>1.1000000000000001</v>
      </c>
      <c r="C16" s="77" t="s">
        <v>580</v>
      </c>
      <c r="D16" s="85" t="s">
        <v>451</v>
      </c>
      <c r="E16" s="86">
        <v>0</v>
      </c>
      <c r="F16" s="79" t="s">
        <v>562</v>
      </c>
      <c r="G16" s="79" t="s">
        <v>529</v>
      </c>
      <c r="H16" s="79" t="s">
        <v>556</v>
      </c>
      <c r="I16" s="79" t="s">
        <v>539</v>
      </c>
      <c r="J16" s="87" t="s">
        <v>620</v>
      </c>
    </row>
    <row r="17" spans="2:10" x14ac:dyDescent="0.7">
      <c r="B17" s="76">
        <v>1.1000000000000001</v>
      </c>
      <c r="C17" s="77" t="s">
        <v>580</v>
      </c>
      <c r="D17" s="85" t="s">
        <v>452</v>
      </c>
      <c r="E17" s="86">
        <v>0</v>
      </c>
      <c r="F17" s="79" t="s">
        <v>562</v>
      </c>
      <c r="G17" s="79" t="s">
        <v>529</v>
      </c>
      <c r="H17" s="79" t="s">
        <v>556</v>
      </c>
      <c r="I17" s="79" t="s">
        <v>539</v>
      </c>
      <c r="J17" s="87" t="s">
        <v>620</v>
      </c>
    </row>
    <row r="18" spans="2:10" x14ac:dyDescent="0.7">
      <c r="B18" s="76">
        <v>1.1000000000000001</v>
      </c>
      <c r="C18" s="77" t="s">
        <v>580</v>
      </c>
      <c r="D18" s="85" t="s">
        <v>453</v>
      </c>
      <c r="E18" s="86">
        <v>0</v>
      </c>
      <c r="F18" s="79" t="s">
        <v>562</v>
      </c>
      <c r="G18" s="79" t="s">
        <v>529</v>
      </c>
      <c r="H18" s="79" t="s">
        <v>556</v>
      </c>
      <c r="I18" s="79" t="s">
        <v>539</v>
      </c>
      <c r="J18" s="87" t="s">
        <v>620</v>
      </c>
    </row>
    <row r="19" spans="2:10" x14ac:dyDescent="0.7">
      <c r="B19" s="76">
        <v>1.1000000000000001</v>
      </c>
      <c r="C19" s="77" t="s">
        <v>580</v>
      </c>
      <c r="D19" s="85" t="s">
        <v>454</v>
      </c>
      <c r="E19" s="86">
        <v>0</v>
      </c>
      <c r="F19" s="79" t="s">
        <v>562</v>
      </c>
      <c r="G19" s="79" t="s">
        <v>529</v>
      </c>
      <c r="H19" s="79" t="s">
        <v>556</v>
      </c>
      <c r="I19" s="79" t="s">
        <v>539</v>
      </c>
      <c r="J19" s="87" t="s">
        <v>620</v>
      </c>
    </row>
    <row r="20" spans="2:10" x14ac:dyDescent="0.7">
      <c r="B20" s="76">
        <v>1.1000000000000001</v>
      </c>
      <c r="C20" s="77" t="s">
        <v>580</v>
      </c>
      <c r="D20" s="85" t="s">
        <v>455</v>
      </c>
      <c r="E20" s="86">
        <v>0</v>
      </c>
      <c r="F20" s="79" t="s">
        <v>562</v>
      </c>
      <c r="G20" s="79" t="s">
        <v>529</v>
      </c>
      <c r="H20" s="79" t="s">
        <v>556</v>
      </c>
      <c r="I20" s="79" t="s">
        <v>539</v>
      </c>
      <c r="J20" s="87" t="s">
        <v>620</v>
      </c>
    </row>
    <row r="21" spans="2:10" x14ac:dyDescent="0.7">
      <c r="B21" s="76">
        <v>1.1000000000000001</v>
      </c>
      <c r="C21" s="77" t="s">
        <v>580</v>
      </c>
      <c r="D21" s="85" t="s">
        <v>456</v>
      </c>
      <c r="E21" s="86">
        <v>0</v>
      </c>
      <c r="F21" s="79" t="s">
        <v>562</v>
      </c>
      <c r="G21" s="79" t="s">
        <v>529</v>
      </c>
      <c r="H21" s="79" t="s">
        <v>556</v>
      </c>
      <c r="I21" s="79" t="s">
        <v>539</v>
      </c>
      <c r="J21" s="87" t="s">
        <v>620</v>
      </c>
    </row>
    <row r="22" spans="2:10" x14ac:dyDescent="0.7">
      <c r="B22" s="76">
        <v>1.1000000000000001</v>
      </c>
      <c r="C22" s="77" t="s">
        <v>580</v>
      </c>
      <c r="D22" s="85" t="s">
        <v>457</v>
      </c>
      <c r="E22" s="86">
        <v>0</v>
      </c>
      <c r="F22" s="79" t="s">
        <v>562</v>
      </c>
      <c r="G22" s="79" t="s">
        <v>529</v>
      </c>
      <c r="H22" s="79" t="s">
        <v>556</v>
      </c>
      <c r="I22" s="79" t="s">
        <v>539</v>
      </c>
      <c r="J22" s="87" t="s">
        <v>620</v>
      </c>
    </row>
    <row r="23" spans="2:10" x14ac:dyDescent="0.7">
      <c r="B23" s="76">
        <v>1.1000000000000001</v>
      </c>
      <c r="C23" s="77" t="s">
        <v>580</v>
      </c>
      <c r="D23" s="85" t="s">
        <v>458</v>
      </c>
      <c r="E23" s="86">
        <v>0</v>
      </c>
      <c r="F23" s="79" t="s">
        <v>562</v>
      </c>
      <c r="G23" s="79" t="s">
        <v>529</v>
      </c>
      <c r="H23" s="79" t="s">
        <v>556</v>
      </c>
      <c r="I23" s="79" t="s">
        <v>539</v>
      </c>
      <c r="J23" s="87" t="s">
        <v>620</v>
      </c>
    </row>
    <row r="24" spans="2:10" x14ac:dyDescent="0.7">
      <c r="B24" s="76">
        <v>1.1000000000000001</v>
      </c>
      <c r="C24" s="77" t="s">
        <v>580</v>
      </c>
      <c r="D24" s="85" t="s">
        <v>459</v>
      </c>
      <c r="E24" s="86">
        <v>0</v>
      </c>
      <c r="F24" s="79" t="s">
        <v>562</v>
      </c>
      <c r="G24" s="79" t="s">
        <v>535</v>
      </c>
      <c r="H24" s="79" t="s">
        <v>555</v>
      </c>
      <c r="I24" s="79" t="s">
        <v>539</v>
      </c>
      <c r="J24" s="87" t="s">
        <v>620</v>
      </c>
    </row>
    <row r="25" spans="2:10" x14ac:dyDescent="0.7">
      <c r="B25" s="76">
        <v>1.1000000000000001</v>
      </c>
      <c r="C25" s="77" t="s">
        <v>580</v>
      </c>
      <c r="D25" s="85" t="s">
        <v>460</v>
      </c>
      <c r="E25" s="86">
        <v>0</v>
      </c>
      <c r="F25" s="79" t="s">
        <v>562</v>
      </c>
      <c r="G25" s="79" t="s">
        <v>535</v>
      </c>
      <c r="H25" s="79" t="s">
        <v>555</v>
      </c>
      <c r="I25" s="79" t="s">
        <v>539</v>
      </c>
      <c r="J25" s="87" t="s">
        <v>620</v>
      </c>
    </row>
    <row r="26" spans="2:10" x14ac:dyDescent="0.7">
      <c r="B26" s="76">
        <v>1.1000000000000001</v>
      </c>
      <c r="C26" s="77" t="s">
        <v>580</v>
      </c>
      <c r="D26" s="85" t="s">
        <v>461</v>
      </c>
      <c r="E26" s="86">
        <v>0</v>
      </c>
      <c r="F26" s="79" t="s">
        <v>562</v>
      </c>
      <c r="G26" s="79" t="s">
        <v>533</v>
      </c>
      <c r="H26" s="79" t="s">
        <v>557</v>
      </c>
      <c r="I26" s="79" t="s">
        <v>539</v>
      </c>
      <c r="J26" s="87" t="s">
        <v>620</v>
      </c>
    </row>
    <row r="27" spans="2:10" x14ac:dyDescent="0.7">
      <c r="B27" s="76">
        <v>1.1000000000000001</v>
      </c>
      <c r="C27" s="77" t="s">
        <v>580</v>
      </c>
      <c r="D27" s="85" t="s">
        <v>462</v>
      </c>
      <c r="E27" s="86">
        <v>0</v>
      </c>
      <c r="F27" s="79" t="s">
        <v>562</v>
      </c>
      <c r="G27" s="79" t="s">
        <v>535</v>
      </c>
      <c r="H27" s="79" t="s">
        <v>555</v>
      </c>
      <c r="I27" s="79" t="s">
        <v>539</v>
      </c>
      <c r="J27" s="87" t="s">
        <v>620</v>
      </c>
    </row>
    <row r="28" spans="2:10" x14ac:dyDescent="0.7">
      <c r="B28" s="76">
        <v>1.1000000000000001</v>
      </c>
      <c r="C28" s="77" t="s">
        <v>580</v>
      </c>
      <c r="D28" s="85" t="s">
        <v>683</v>
      </c>
      <c r="E28" s="86">
        <v>0</v>
      </c>
      <c r="F28" s="79" t="s">
        <v>562</v>
      </c>
      <c r="G28" s="79" t="s">
        <v>533</v>
      </c>
      <c r="H28" s="79" t="s">
        <v>557</v>
      </c>
      <c r="I28" s="79" t="s">
        <v>539</v>
      </c>
      <c r="J28" s="87" t="s">
        <v>620</v>
      </c>
    </row>
    <row r="29" spans="2:10" x14ac:dyDescent="0.7">
      <c r="B29" s="76">
        <v>1.1000000000000001</v>
      </c>
      <c r="C29" s="77" t="s">
        <v>580</v>
      </c>
      <c r="D29" s="85" t="s">
        <v>464</v>
      </c>
      <c r="E29" s="86">
        <v>0</v>
      </c>
      <c r="F29" s="79" t="s">
        <v>562</v>
      </c>
      <c r="G29" s="79" t="s">
        <v>535</v>
      </c>
      <c r="H29" s="79" t="s">
        <v>555</v>
      </c>
      <c r="I29" s="79" t="s">
        <v>539</v>
      </c>
      <c r="J29" s="87" t="s">
        <v>620</v>
      </c>
    </row>
    <row r="30" spans="2:10" x14ac:dyDescent="0.7">
      <c r="B30" s="76">
        <v>1.1000000000000001</v>
      </c>
      <c r="C30" s="77" t="s">
        <v>580</v>
      </c>
      <c r="D30" s="85" t="s">
        <v>465</v>
      </c>
      <c r="E30" s="86">
        <v>0</v>
      </c>
      <c r="F30" s="79" t="s">
        <v>562</v>
      </c>
      <c r="G30" s="79" t="s">
        <v>535</v>
      </c>
      <c r="H30" s="79" t="s">
        <v>555</v>
      </c>
      <c r="I30" s="79" t="s">
        <v>539</v>
      </c>
      <c r="J30" s="87" t="s">
        <v>620</v>
      </c>
    </row>
    <row r="31" spans="2:10" x14ac:dyDescent="0.7">
      <c r="B31" s="76">
        <v>1.1000000000000001</v>
      </c>
      <c r="C31" s="77" t="s">
        <v>580</v>
      </c>
      <c r="D31" s="85" t="s">
        <v>466</v>
      </c>
      <c r="E31" s="86">
        <v>0</v>
      </c>
      <c r="F31" s="79" t="s">
        <v>562</v>
      </c>
      <c r="G31" s="79" t="s">
        <v>529</v>
      </c>
      <c r="H31" s="79" t="s">
        <v>556</v>
      </c>
      <c r="I31" s="79" t="s">
        <v>539</v>
      </c>
      <c r="J31" s="87" t="s">
        <v>620</v>
      </c>
    </row>
    <row r="32" spans="2:10" x14ac:dyDescent="0.7">
      <c r="B32" s="76">
        <v>1.1000000000000001</v>
      </c>
      <c r="C32" s="77" t="s">
        <v>580</v>
      </c>
      <c r="D32" s="85" t="s">
        <v>467</v>
      </c>
      <c r="E32" s="86">
        <v>0</v>
      </c>
      <c r="F32" s="79" t="s">
        <v>562</v>
      </c>
      <c r="G32" s="79" t="s">
        <v>533</v>
      </c>
      <c r="H32" s="79" t="s">
        <v>557</v>
      </c>
      <c r="I32" s="79" t="s">
        <v>539</v>
      </c>
      <c r="J32" s="87" t="s">
        <v>620</v>
      </c>
    </row>
    <row r="33" spans="2:11" x14ac:dyDescent="0.7">
      <c r="B33" s="76">
        <v>1.1000000000000001</v>
      </c>
      <c r="C33" s="77" t="s">
        <v>580</v>
      </c>
      <c r="D33" s="85" t="s">
        <v>468</v>
      </c>
      <c r="E33" s="86">
        <v>0</v>
      </c>
      <c r="F33" s="79" t="s">
        <v>562</v>
      </c>
      <c r="G33" s="79" t="s">
        <v>533</v>
      </c>
      <c r="H33" s="79" t="s">
        <v>557</v>
      </c>
      <c r="I33" s="79" t="s">
        <v>539</v>
      </c>
      <c r="J33" s="87" t="s">
        <v>620</v>
      </c>
    </row>
    <row r="34" spans="2:11" x14ac:dyDescent="0.7">
      <c r="B34" s="76">
        <v>1.1000000000000001</v>
      </c>
      <c r="C34" s="77" t="s">
        <v>580</v>
      </c>
      <c r="D34" s="85" t="s">
        <v>469</v>
      </c>
      <c r="E34" s="86">
        <v>0</v>
      </c>
      <c r="F34" s="79" t="s">
        <v>562</v>
      </c>
      <c r="G34" s="79" t="s">
        <v>533</v>
      </c>
      <c r="H34" s="79" t="s">
        <v>557</v>
      </c>
      <c r="I34" s="79" t="s">
        <v>539</v>
      </c>
      <c r="J34" s="87" t="s">
        <v>620</v>
      </c>
    </row>
    <row r="35" spans="2:11" x14ac:dyDescent="0.7">
      <c r="B35" s="76">
        <v>1.1000000000000001</v>
      </c>
      <c r="C35" s="77" t="s">
        <v>580</v>
      </c>
      <c r="D35" s="85" t="s">
        <v>470</v>
      </c>
      <c r="E35" s="86">
        <v>0</v>
      </c>
      <c r="F35" s="79" t="s">
        <v>562</v>
      </c>
      <c r="G35" s="79" t="s">
        <v>533</v>
      </c>
      <c r="H35" s="79" t="s">
        <v>557</v>
      </c>
      <c r="I35" s="79" t="s">
        <v>539</v>
      </c>
      <c r="J35" s="87" t="s">
        <v>620</v>
      </c>
    </row>
    <row r="36" spans="2:11" x14ac:dyDescent="0.7">
      <c r="B36" s="76">
        <v>1.3</v>
      </c>
      <c r="C36" s="77" t="s">
        <v>582</v>
      </c>
      <c r="D36" s="85" t="s">
        <v>471</v>
      </c>
      <c r="E36" s="86">
        <v>1</v>
      </c>
      <c r="F36" s="79" t="s">
        <v>562</v>
      </c>
      <c r="G36" s="79" t="s">
        <v>537</v>
      </c>
      <c r="H36" s="88" t="s">
        <v>540</v>
      </c>
      <c r="I36" s="79" t="s">
        <v>539</v>
      </c>
      <c r="J36" s="87" t="s">
        <v>620</v>
      </c>
    </row>
    <row r="37" spans="2:11" x14ac:dyDescent="0.7">
      <c r="B37" s="76">
        <v>1.3</v>
      </c>
      <c r="C37" s="77" t="s">
        <v>582</v>
      </c>
      <c r="D37" s="85" t="s">
        <v>472</v>
      </c>
      <c r="E37" s="86">
        <v>1</v>
      </c>
      <c r="F37" s="79" t="s">
        <v>562</v>
      </c>
      <c r="G37" s="79" t="s">
        <v>537</v>
      </c>
      <c r="H37" s="88" t="s">
        <v>540</v>
      </c>
      <c r="I37" s="79" t="s">
        <v>539</v>
      </c>
      <c r="J37" s="87" t="s">
        <v>620</v>
      </c>
    </row>
    <row r="38" spans="2:11" x14ac:dyDescent="0.7">
      <c r="B38" s="76">
        <v>1.3</v>
      </c>
      <c r="C38" s="77" t="s">
        <v>582</v>
      </c>
      <c r="D38" s="85" t="s">
        <v>473</v>
      </c>
      <c r="E38" s="86">
        <v>1</v>
      </c>
      <c r="F38" s="79" t="s">
        <v>562</v>
      </c>
      <c r="G38" s="79" t="s">
        <v>537</v>
      </c>
      <c r="H38" s="88" t="s">
        <v>540</v>
      </c>
      <c r="I38" s="79" t="s">
        <v>539</v>
      </c>
      <c r="J38" s="87" t="s">
        <v>620</v>
      </c>
    </row>
    <row r="39" spans="2:11" x14ac:dyDescent="0.7">
      <c r="B39" s="76">
        <v>1.3</v>
      </c>
      <c r="C39" s="77" t="s">
        <v>582</v>
      </c>
      <c r="D39" s="85" t="s">
        <v>474</v>
      </c>
      <c r="E39" s="86">
        <v>1</v>
      </c>
      <c r="F39" s="79" t="s">
        <v>562</v>
      </c>
      <c r="G39" s="79" t="s">
        <v>537</v>
      </c>
      <c r="H39" s="88" t="s">
        <v>540</v>
      </c>
      <c r="I39" s="79" t="s">
        <v>539</v>
      </c>
      <c r="J39" s="87" t="s">
        <v>620</v>
      </c>
    </row>
    <row r="40" spans="2:11" x14ac:dyDescent="0.7">
      <c r="B40" s="89">
        <v>1.4</v>
      </c>
      <c r="C40" s="90" t="s">
        <v>583</v>
      </c>
      <c r="D40" s="91" t="s">
        <v>475</v>
      </c>
      <c r="E40" s="92">
        <v>1</v>
      </c>
      <c r="F40" s="93" t="s">
        <v>563</v>
      </c>
      <c r="G40" s="93" t="s">
        <v>534</v>
      </c>
      <c r="H40" s="94" t="s">
        <v>540</v>
      </c>
      <c r="I40" s="93" t="s">
        <v>554</v>
      </c>
      <c r="J40" s="95" t="s">
        <v>540</v>
      </c>
      <c r="K40" s="91" t="s">
        <v>614</v>
      </c>
    </row>
    <row r="41" spans="2:11" x14ac:dyDescent="0.7">
      <c r="B41" s="89">
        <v>1.4</v>
      </c>
      <c r="C41" s="90" t="s">
        <v>583</v>
      </c>
      <c r="D41" s="91" t="s">
        <v>476</v>
      </c>
      <c r="E41" s="92">
        <v>1</v>
      </c>
      <c r="F41" s="93" t="s">
        <v>564</v>
      </c>
      <c r="G41" s="93" t="s">
        <v>534</v>
      </c>
      <c r="H41" s="94" t="s">
        <v>540</v>
      </c>
      <c r="I41" s="93" t="s">
        <v>554</v>
      </c>
      <c r="J41" s="95" t="s">
        <v>540</v>
      </c>
      <c r="K41" s="91" t="s">
        <v>615</v>
      </c>
    </row>
    <row r="42" spans="2:11" x14ac:dyDescent="0.7">
      <c r="B42" s="89">
        <v>1.4</v>
      </c>
      <c r="C42" s="90" t="s">
        <v>583</v>
      </c>
      <c r="D42" s="91" t="s">
        <v>477</v>
      </c>
      <c r="E42" s="92">
        <v>1</v>
      </c>
      <c r="F42" s="93" t="s">
        <v>563</v>
      </c>
      <c r="G42" s="93" t="s">
        <v>537</v>
      </c>
      <c r="H42" s="94" t="s">
        <v>540</v>
      </c>
      <c r="I42" s="93" t="s">
        <v>539</v>
      </c>
      <c r="J42" s="95" t="s">
        <v>540</v>
      </c>
      <c r="K42" s="91" t="s">
        <v>616</v>
      </c>
    </row>
    <row r="43" spans="2:11" x14ac:dyDescent="0.7">
      <c r="B43" s="89">
        <v>1.4</v>
      </c>
      <c r="C43" s="90" t="s">
        <v>583</v>
      </c>
      <c r="D43" s="91" t="s">
        <v>478</v>
      </c>
      <c r="E43" s="92">
        <v>1</v>
      </c>
      <c r="F43" s="93" t="s">
        <v>564</v>
      </c>
      <c r="G43" s="93" t="s">
        <v>537</v>
      </c>
      <c r="H43" s="94" t="s">
        <v>540</v>
      </c>
      <c r="I43" s="93" t="s">
        <v>539</v>
      </c>
      <c r="J43" s="95" t="s">
        <v>540</v>
      </c>
      <c r="K43" s="91" t="s">
        <v>617</v>
      </c>
    </row>
    <row r="44" spans="2:11" x14ac:dyDescent="0.7">
      <c r="B44" s="76">
        <v>2</v>
      </c>
      <c r="C44" s="77" t="s">
        <v>584</v>
      </c>
      <c r="D44" s="85" t="s">
        <v>479</v>
      </c>
      <c r="E44" s="86">
        <v>1</v>
      </c>
      <c r="F44" s="79" t="s">
        <v>565</v>
      </c>
      <c r="G44" s="79" t="s">
        <v>535</v>
      </c>
      <c r="H44" s="88" t="s">
        <v>540</v>
      </c>
      <c r="I44" s="79" t="s">
        <v>542</v>
      </c>
      <c r="J44" s="95" t="s">
        <v>540</v>
      </c>
    </row>
    <row r="45" spans="2:11" x14ac:dyDescent="0.7">
      <c r="B45" s="76">
        <v>2</v>
      </c>
      <c r="C45" s="77" t="s">
        <v>584</v>
      </c>
      <c r="D45" s="85" t="s">
        <v>480</v>
      </c>
      <c r="E45" s="86">
        <v>1</v>
      </c>
      <c r="F45" s="79" t="s">
        <v>565</v>
      </c>
      <c r="G45" s="79" t="s">
        <v>535</v>
      </c>
      <c r="H45" s="88" t="s">
        <v>540</v>
      </c>
      <c r="I45" s="79" t="s">
        <v>542</v>
      </c>
      <c r="J45" s="95" t="s">
        <v>540</v>
      </c>
    </row>
    <row r="46" spans="2:11" x14ac:dyDescent="0.7">
      <c r="B46" s="76">
        <v>2</v>
      </c>
      <c r="C46" s="77" t="s">
        <v>584</v>
      </c>
      <c r="D46" s="85" t="s">
        <v>481</v>
      </c>
      <c r="E46" s="86">
        <v>1</v>
      </c>
      <c r="F46" s="79" t="s">
        <v>565</v>
      </c>
      <c r="G46" s="79" t="s">
        <v>535</v>
      </c>
      <c r="H46" s="88" t="s">
        <v>540</v>
      </c>
      <c r="I46" s="79" t="s">
        <v>542</v>
      </c>
      <c r="J46" s="95" t="s">
        <v>540</v>
      </c>
    </row>
    <row r="47" spans="2:11" x14ac:dyDescent="0.7">
      <c r="B47" s="76">
        <v>2</v>
      </c>
      <c r="C47" s="77" t="s">
        <v>584</v>
      </c>
      <c r="D47" s="85" t="s">
        <v>482</v>
      </c>
      <c r="E47" s="86">
        <v>1</v>
      </c>
      <c r="F47" s="79" t="s">
        <v>565</v>
      </c>
      <c r="G47" s="79" t="s">
        <v>535</v>
      </c>
      <c r="H47" s="88" t="s">
        <v>540</v>
      </c>
      <c r="I47" s="79" t="s">
        <v>542</v>
      </c>
      <c r="J47" s="95" t="s">
        <v>540</v>
      </c>
    </row>
    <row r="48" spans="2:11" x14ac:dyDescent="0.7">
      <c r="B48" s="76">
        <v>2</v>
      </c>
      <c r="C48" s="77" t="s">
        <v>584</v>
      </c>
      <c r="D48" s="85" t="s">
        <v>483</v>
      </c>
      <c r="E48" s="86">
        <v>1</v>
      </c>
      <c r="F48" s="79" t="s">
        <v>565</v>
      </c>
      <c r="G48" s="79" t="s">
        <v>535</v>
      </c>
      <c r="H48" s="88" t="s">
        <v>540</v>
      </c>
      <c r="I48" s="79" t="s">
        <v>542</v>
      </c>
      <c r="J48" s="95" t="s">
        <v>540</v>
      </c>
    </row>
    <row r="49" spans="2:10" x14ac:dyDescent="0.7">
      <c r="B49" s="76">
        <v>2</v>
      </c>
      <c r="C49" s="77" t="s">
        <v>584</v>
      </c>
      <c r="D49" s="85" t="s">
        <v>484</v>
      </c>
      <c r="E49" s="86">
        <v>1</v>
      </c>
      <c r="F49" s="79" t="s">
        <v>565</v>
      </c>
      <c r="G49" s="79" t="s">
        <v>541</v>
      </c>
      <c r="H49" s="88" t="s">
        <v>540</v>
      </c>
      <c r="I49" s="79" t="s">
        <v>543</v>
      </c>
      <c r="J49" s="95" t="s">
        <v>540</v>
      </c>
    </row>
    <row r="50" spans="2:10" x14ac:dyDescent="0.7">
      <c r="B50" s="76">
        <v>2</v>
      </c>
      <c r="C50" s="77" t="s">
        <v>584</v>
      </c>
      <c r="D50" s="85" t="s">
        <v>485</v>
      </c>
      <c r="E50" s="86">
        <v>1</v>
      </c>
      <c r="F50" s="79" t="s">
        <v>565</v>
      </c>
      <c r="G50" s="79" t="s">
        <v>541</v>
      </c>
      <c r="H50" s="88" t="s">
        <v>540</v>
      </c>
      <c r="I50" s="79" t="s">
        <v>543</v>
      </c>
      <c r="J50" s="95" t="s">
        <v>540</v>
      </c>
    </row>
    <row r="51" spans="2:10" x14ac:dyDescent="0.7">
      <c r="B51" s="76">
        <v>2</v>
      </c>
      <c r="C51" s="77" t="s">
        <v>584</v>
      </c>
      <c r="D51" s="85" t="s">
        <v>486</v>
      </c>
      <c r="E51" s="86">
        <v>1</v>
      </c>
      <c r="F51" s="79" t="s">
        <v>565</v>
      </c>
      <c r="G51" s="79" t="s">
        <v>535</v>
      </c>
      <c r="H51" s="88" t="s">
        <v>540</v>
      </c>
      <c r="I51" s="79" t="s">
        <v>542</v>
      </c>
      <c r="J51" s="95" t="s">
        <v>540</v>
      </c>
    </row>
    <row r="52" spans="2:10" x14ac:dyDescent="0.7">
      <c r="B52" s="76">
        <v>2</v>
      </c>
      <c r="C52" s="77" t="s">
        <v>584</v>
      </c>
      <c r="D52" s="85" t="s">
        <v>487</v>
      </c>
      <c r="E52" s="86">
        <v>1</v>
      </c>
      <c r="F52" s="79" t="s">
        <v>565</v>
      </c>
      <c r="G52" s="79" t="s">
        <v>535</v>
      </c>
      <c r="H52" s="88" t="s">
        <v>540</v>
      </c>
      <c r="I52" s="79" t="s">
        <v>542</v>
      </c>
      <c r="J52" s="95" t="s">
        <v>540</v>
      </c>
    </row>
    <row r="53" spans="2:10" x14ac:dyDescent="0.7">
      <c r="B53" s="76">
        <v>3.1</v>
      </c>
      <c r="C53" s="77" t="s">
        <v>585</v>
      </c>
      <c r="D53" s="85" t="s">
        <v>488</v>
      </c>
      <c r="E53" s="86">
        <v>1</v>
      </c>
      <c r="F53" s="79" t="s">
        <v>567</v>
      </c>
      <c r="G53" s="79" t="s">
        <v>535</v>
      </c>
      <c r="H53" s="88" t="s">
        <v>540</v>
      </c>
      <c r="I53" s="79" t="s">
        <v>542</v>
      </c>
      <c r="J53" s="95" t="s">
        <v>540</v>
      </c>
    </row>
    <row r="54" spans="2:10" x14ac:dyDescent="0.7">
      <c r="B54" s="76">
        <v>3.2</v>
      </c>
      <c r="C54" s="77" t="s">
        <v>586</v>
      </c>
      <c r="D54" s="85" t="s">
        <v>573</v>
      </c>
      <c r="E54" s="86">
        <v>1</v>
      </c>
      <c r="F54" s="79" t="s">
        <v>568</v>
      </c>
      <c r="G54" s="79" t="s">
        <v>535</v>
      </c>
      <c r="H54" s="88" t="s">
        <v>540</v>
      </c>
      <c r="I54" s="79" t="s">
        <v>542</v>
      </c>
      <c r="J54" s="95" t="s">
        <v>540</v>
      </c>
    </row>
    <row r="55" spans="2:10" x14ac:dyDescent="0.7">
      <c r="B55" s="76">
        <v>3.2</v>
      </c>
      <c r="C55" s="77" t="s">
        <v>586</v>
      </c>
      <c r="D55" s="85" t="s">
        <v>574</v>
      </c>
      <c r="E55" s="86">
        <v>1</v>
      </c>
      <c r="F55" s="79" t="s">
        <v>568</v>
      </c>
      <c r="G55" s="79" t="s">
        <v>535</v>
      </c>
      <c r="H55" s="88" t="s">
        <v>540</v>
      </c>
      <c r="I55" s="79" t="s">
        <v>542</v>
      </c>
      <c r="J55" s="95" t="s">
        <v>540</v>
      </c>
    </row>
    <row r="56" spans="2:10" x14ac:dyDescent="0.7">
      <c r="B56" s="76">
        <v>3.3</v>
      </c>
      <c r="C56" s="77" t="s">
        <v>587</v>
      </c>
      <c r="D56" s="85" t="s">
        <v>575</v>
      </c>
      <c r="E56" s="86">
        <v>1</v>
      </c>
      <c r="F56" s="79" t="s">
        <v>562</v>
      </c>
      <c r="G56" s="79" t="s">
        <v>535</v>
      </c>
      <c r="H56" s="88" t="s">
        <v>540</v>
      </c>
      <c r="I56" s="79" t="s">
        <v>542</v>
      </c>
      <c r="J56" s="95" t="s">
        <v>540</v>
      </c>
    </row>
    <row r="57" spans="2:10" x14ac:dyDescent="0.7">
      <c r="B57" s="76">
        <v>3.3</v>
      </c>
      <c r="C57" s="77" t="s">
        <v>587</v>
      </c>
      <c r="D57" s="85" t="s">
        <v>576</v>
      </c>
      <c r="E57" s="86">
        <v>1</v>
      </c>
      <c r="F57" s="79" t="s">
        <v>562</v>
      </c>
      <c r="G57" s="79" t="s">
        <v>535</v>
      </c>
      <c r="H57" s="88" t="s">
        <v>540</v>
      </c>
      <c r="I57" s="79" t="s">
        <v>542</v>
      </c>
      <c r="J57" s="95" t="s">
        <v>540</v>
      </c>
    </row>
    <row r="58" spans="2:10" x14ac:dyDescent="0.7">
      <c r="B58" s="76">
        <v>3.4</v>
      </c>
      <c r="C58" s="77" t="s">
        <v>588</v>
      </c>
      <c r="D58" s="85" t="s">
        <v>489</v>
      </c>
      <c r="E58" s="86">
        <v>1</v>
      </c>
      <c r="F58" s="79" t="s">
        <v>569</v>
      </c>
      <c r="G58" s="79" t="s">
        <v>535</v>
      </c>
      <c r="H58" s="88" t="s">
        <v>540</v>
      </c>
      <c r="I58" s="79" t="s">
        <v>542</v>
      </c>
      <c r="J58" s="95" t="s">
        <v>540</v>
      </c>
    </row>
    <row r="59" spans="2:10" x14ac:dyDescent="0.7">
      <c r="B59" s="76">
        <v>3.5</v>
      </c>
      <c r="C59" s="77" t="s">
        <v>589</v>
      </c>
      <c r="D59" s="85" t="s">
        <v>490</v>
      </c>
      <c r="E59" s="86">
        <v>1</v>
      </c>
      <c r="F59" s="79" t="s">
        <v>562</v>
      </c>
      <c r="G59" s="79" t="s">
        <v>535</v>
      </c>
      <c r="H59" s="88" t="s">
        <v>540</v>
      </c>
      <c r="I59" s="79" t="s">
        <v>542</v>
      </c>
      <c r="J59" s="95" t="s">
        <v>540</v>
      </c>
    </row>
    <row r="60" spans="2:10" x14ac:dyDescent="0.7">
      <c r="B60" s="76">
        <v>3.6</v>
      </c>
      <c r="C60" s="77" t="s">
        <v>590</v>
      </c>
      <c r="D60" s="85" t="s">
        <v>544</v>
      </c>
      <c r="E60" s="86">
        <v>1</v>
      </c>
      <c r="F60" s="79" t="s">
        <v>568</v>
      </c>
      <c r="G60" s="79" t="s">
        <v>535</v>
      </c>
      <c r="H60" s="88" t="s">
        <v>540</v>
      </c>
      <c r="I60" s="79" t="s">
        <v>542</v>
      </c>
      <c r="J60" s="95" t="s">
        <v>540</v>
      </c>
    </row>
    <row r="61" spans="2:10" x14ac:dyDescent="0.7">
      <c r="B61" s="76">
        <v>3.6</v>
      </c>
      <c r="C61" s="77" t="s">
        <v>590</v>
      </c>
      <c r="D61" s="85" t="s">
        <v>545</v>
      </c>
      <c r="E61" s="86">
        <v>1</v>
      </c>
      <c r="F61" s="79" t="s">
        <v>568</v>
      </c>
      <c r="G61" s="79" t="s">
        <v>541</v>
      </c>
      <c r="H61" s="88" t="s">
        <v>540</v>
      </c>
      <c r="I61" s="79" t="s">
        <v>543</v>
      </c>
      <c r="J61" s="95" t="s">
        <v>540</v>
      </c>
    </row>
    <row r="62" spans="2:10" x14ac:dyDescent="0.7">
      <c r="B62" s="76">
        <v>3.6</v>
      </c>
      <c r="C62" s="77" t="s">
        <v>590</v>
      </c>
      <c r="D62" s="85" t="s">
        <v>546</v>
      </c>
      <c r="E62" s="86">
        <v>1</v>
      </c>
      <c r="F62" s="79" t="s">
        <v>568</v>
      </c>
      <c r="G62" s="79" t="s">
        <v>535</v>
      </c>
      <c r="H62" s="88" t="s">
        <v>540</v>
      </c>
      <c r="I62" s="79" t="s">
        <v>542</v>
      </c>
      <c r="J62" s="95" t="s">
        <v>540</v>
      </c>
    </row>
    <row r="63" spans="2:10" x14ac:dyDescent="0.7">
      <c r="B63" s="76">
        <v>3.6</v>
      </c>
      <c r="C63" s="77" t="s">
        <v>590</v>
      </c>
      <c r="D63" s="85" t="s">
        <v>547</v>
      </c>
      <c r="E63" s="86">
        <v>1</v>
      </c>
      <c r="F63" s="79" t="s">
        <v>568</v>
      </c>
      <c r="G63" s="79" t="s">
        <v>535</v>
      </c>
      <c r="H63" s="88" t="s">
        <v>540</v>
      </c>
      <c r="I63" s="79" t="s">
        <v>542</v>
      </c>
      <c r="J63" s="95" t="s">
        <v>540</v>
      </c>
    </row>
    <row r="64" spans="2:10" x14ac:dyDescent="0.7">
      <c r="B64" s="76">
        <v>3.6</v>
      </c>
      <c r="C64" s="77" t="s">
        <v>590</v>
      </c>
      <c r="D64" s="85" t="s">
        <v>548</v>
      </c>
      <c r="E64" s="86">
        <v>1</v>
      </c>
      <c r="F64" s="79" t="s">
        <v>568</v>
      </c>
      <c r="G64" s="79" t="s">
        <v>535</v>
      </c>
      <c r="H64" s="88" t="s">
        <v>540</v>
      </c>
      <c r="I64" s="79" t="s">
        <v>542</v>
      </c>
      <c r="J64" s="95" t="s">
        <v>540</v>
      </c>
    </row>
    <row r="65" spans="2:11" x14ac:dyDescent="0.7">
      <c r="B65" s="76">
        <v>3.6</v>
      </c>
      <c r="C65" s="77" t="s">
        <v>590</v>
      </c>
      <c r="D65" s="85" t="s">
        <v>549</v>
      </c>
      <c r="E65" s="86">
        <v>1</v>
      </c>
      <c r="F65" s="79" t="s">
        <v>568</v>
      </c>
      <c r="G65" s="79" t="s">
        <v>533</v>
      </c>
      <c r="H65" s="88" t="s">
        <v>540</v>
      </c>
      <c r="I65" s="79" t="s">
        <v>552</v>
      </c>
      <c r="J65" s="95" t="s">
        <v>540</v>
      </c>
    </row>
    <row r="66" spans="2:11" x14ac:dyDescent="0.7">
      <c r="B66" s="76">
        <v>3.6</v>
      </c>
      <c r="C66" s="77" t="s">
        <v>590</v>
      </c>
      <c r="D66" s="85" t="s">
        <v>550</v>
      </c>
      <c r="E66" s="86">
        <v>1</v>
      </c>
      <c r="F66" s="79" t="s">
        <v>568</v>
      </c>
      <c r="G66" s="79" t="s">
        <v>533</v>
      </c>
      <c r="H66" s="88" t="s">
        <v>540</v>
      </c>
      <c r="I66" s="79" t="s">
        <v>552</v>
      </c>
      <c r="J66" s="95" t="s">
        <v>540</v>
      </c>
    </row>
    <row r="67" spans="2:11" x14ac:dyDescent="0.7">
      <c r="B67" s="76">
        <v>3.6</v>
      </c>
      <c r="C67" s="77" t="s">
        <v>590</v>
      </c>
      <c r="D67" s="85" t="s">
        <v>551</v>
      </c>
      <c r="E67" s="86">
        <v>1</v>
      </c>
      <c r="F67" s="79" t="s">
        <v>568</v>
      </c>
      <c r="G67" s="79" t="s">
        <v>533</v>
      </c>
      <c r="H67" s="88" t="s">
        <v>540</v>
      </c>
      <c r="I67" s="79" t="s">
        <v>552</v>
      </c>
      <c r="J67" s="95" t="s">
        <v>540</v>
      </c>
    </row>
    <row r="68" spans="2:11" x14ac:dyDescent="0.7">
      <c r="B68" s="76">
        <v>3.7</v>
      </c>
      <c r="C68" s="77" t="s">
        <v>591</v>
      </c>
      <c r="D68" s="85" t="s">
        <v>553</v>
      </c>
      <c r="E68" s="86">
        <v>1</v>
      </c>
      <c r="F68" s="79" t="s">
        <v>570</v>
      </c>
      <c r="G68" s="79" t="s">
        <v>535</v>
      </c>
      <c r="H68" s="88" t="s">
        <v>540</v>
      </c>
      <c r="I68" s="79" t="s">
        <v>542</v>
      </c>
      <c r="J68" s="95" t="s">
        <v>540</v>
      </c>
    </row>
    <row r="69" spans="2:11" x14ac:dyDescent="0.7">
      <c r="B69" s="76">
        <v>3.8</v>
      </c>
      <c r="C69" s="77" t="s">
        <v>592</v>
      </c>
      <c r="D69" s="85" t="s">
        <v>571</v>
      </c>
      <c r="E69" s="86">
        <v>1</v>
      </c>
      <c r="F69" s="79" t="s">
        <v>566</v>
      </c>
      <c r="G69" s="79" t="s">
        <v>535</v>
      </c>
      <c r="H69" s="88" t="s">
        <v>540</v>
      </c>
      <c r="I69" s="79" t="s">
        <v>542</v>
      </c>
      <c r="J69" s="95" t="s">
        <v>540</v>
      </c>
    </row>
    <row r="70" spans="2:11" x14ac:dyDescent="0.7">
      <c r="B70" s="76">
        <v>3.8</v>
      </c>
      <c r="C70" s="77" t="s">
        <v>592</v>
      </c>
      <c r="D70" s="85" t="s">
        <v>572</v>
      </c>
      <c r="E70" s="86">
        <v>1</v>
      </c>
      <c r="F70" s="79" t="s">
        <v>566</v>
      </c>
      <c r="G70" s="79" t="s">
        <v>535</v>
      </c>
      <c r="H70" s="88" t="s">
        <v>540</v>
      </c>
      <c r="I70" s="79" t="s">
        <v>542</v>
      </c>
      <c r="J70" s="95" t="s">
        <v>540</v>
      </c>
    </row>
    <row r="71" spans="2:11" x14ac:dyDescent="0.7">
      <c r="B71" s="76">
        <v>3.9</v>
      </c>
      <c r="C71" s="77" t="s">
        <v>593</v>
      </c>
      <c r="D71" s="85" t="s">
        <v>491</v>
      </c>
      <c r="E71" s="86">
        <v>1</v>
      </c>
      <c r="F71" s="79" t="s">
        <v>566</v>
      </c>
      <c r="G71" s="79" t="s">
        <v>535</v>
      </c>
      <c r="H71" s="88" t="s">
        <v>540</v>
      </c>
      <c r="I71" s="79" t="s">
        <v>542</v>
      </c>
      <c r="J71" s="95" t="s">
        <v>540</v>
      </c>
    </row>
    <row r="72" spans="2:11" x14ac:dyDescent="0.7">
      <c r="B72" s="76" t="s">
        <v>595</v>
      </c>
      <c r="C72" s="77" t="s">
        <v>594</v>
      </c>
      <c r="D72" s="85" t="s">
        <v>492</v>
      </c>
      <c r="E72" s="86">
        <v>1</v>
      </c>
      <c r="F72" s="79" t="s">
        <v>562</v>
      </c>
      <c r="G72" s="79" t="s">
        <v>535</v>
      </c>
      <c r="H72" s="88" t="s">
        <v>540</v>
      </c>
      <c r="I72" s="79" t="s">
        <v>542</v>
      </c>
      <c r="J72" s="95" t="s">
        <v>540</v>
      </c>
    </row>
    <row r="73" spans="2:11" x14ac:dyDescent="0.7">
      <c r="B73" s="76" t="s">
        <v>596</v>
      </c>
      <c r="C73" s="77" t="s">
        <v>597</v>
      </c>
      <c r="D73" s="85" t="s">
        <v>493</v>
      </c>
      <c r="E73" s="86">
        <v>1</v>
      </c>
      <c r="F73" s="79" t="s">
        <v>566</v>
      </c>
      <c r="G73" s="79" t="s">
        <v>535</v>
      </c>
      <c r="H73" s="88" t="s">
        <v>540</v>
      </c>
      <c r="I73" s="79" t="s">
        <v>542</v>
      </c>
      <c r="J73" s="95" t="s">
        <v>540</v>
      </c>
    </row>
    <row r="74" spans="2:11" x14ac:dyDescent="0.7">
      <c r="B74" s="76" t="s">
        <v>599</v>
      </c>
      <c r="C74" s="77" t="s">
        <v>600</v>
      </c>
      <c r="D74" s="85" t="s">
        <v>598</v>
      </c>
      <c r="E74" s="86">
        <v>1</v>
      </c>
      <c r="F74" s="79" t="s">
        <v>562</v>
      </c>
      <c r="G74" s="79" t="s">
        <v>535</v>
      </c>
      <c r="H74" s="88" t="s">
        <v>540</v>
      </c>
      <c r="I74" s="79" t="s">
        <v>542</v>
      </c>
      <c r="J74" s="95" t="s">
        <v>623</v>
      </c>
    </row>
    <row r="75" spans="2:11" ht="18" thickBot="1" x14ac:dyDescent="0.75">
      <c r="D75" s="96" t="s">
        <v>494</v>
      </c>
      <c r="E75" s="97"/>
      <c r="F75" s="98"/>
      <c r="G75" s="98"/>
      <c r="H75" s="98"/>
      <c r="I75" s="98"/>
      <c r="J75" s="99" t="s">
        <v>623</v>
      </c>
      <c r="K75" s="100" t="s">
        <v>618</v>
      </c>
    </row>
  </sheetData>
  <sheetProtection algorithmName="SHA-512" hashValue="e1USS10G3D5ZHQtGoJA/m0CNlAmezt7uINgkQxvBnqdDgicSHsh463dHBYJEtRZwnkiPVDG1qW7TUEuo87C83A==" saltValue="0NVXBMOUoTO4jF2KDDY8nw==" spinCount="100000" sheet="1" scenarios="1" formatRows="0" insertRows="0" deleteRows="0"/>
  <phoneticPr fontId="2"/>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3">
    <tabColor rgb="FFFFFF00"/>
  </sheetPr>
  <dimension ref="C3:H539"/>
  <sheetViews>
    <sheetView zoomScale="80" zoomScaleNormal="80" workbookViewId="0"/>
  </sheetViews>
  <sheetFormatPr defaultRowHeight="17.649999999999999" x14ac:dyDescent="0.7"/>
  <cols>
    <col min="3" max="3" width="84.1875" bestFit="1" customWidth="1"/>
    <col min="8" max="8" width="9.1875" bestFit="1" customWidth="1"/>
  </cols>
  <sheetData>
    <row r="3" spans="3:3" ht="18" thickBot="1" x14ac:dyDescent="0.75">
      <c r="C3" t="s">
        <v>636</v>
      </c>
    </row>
    <row r="4" spans="3:3" x14ac:dyDescent="0.7">
      <c r="C4" s="3" t="s">
        <v>818</v>
      </c>
    </row>
    <row r="5" spans="3:3" x14ac:dyDescent="0.7">
      <c r="C5" s="2" t="s">
        <v>7</v>
      </c>
    </row>
    <row r="6" spans="3:3" x14ac:dyDescent="0.7">
      <c r="C6" s="2" t="s">
        <v>8</v>
      </c>
    </row>
    <row r="7" spans="3:3" x14ac:dyDescent="0.7">
      <c r="C7" s="2" t="s">
        <v>9</v>
      </c>
    </row>
    <row r="8" spans="3:3" x14ac:dyDescent="0.7">
      <c r="C8" s="2" t="s">
        <v>10</v>
      </c>
    </row>
    <row r="9" spans="3:3" x14ac:dyDescent="0.7">
      <c r="C9" s="2" t="s">
        <v>819</v>
      </c>
    </row>
    <row r="10" spans="3:3" x14ac:dyDescent="0.7">
      <c r="C10" s="2" t="s">
        <v>11</v>
      </c>
    </row>
    <row r="11" spans="3:3" x14ac:dyDescent="0.7">
      <c r="C11" s="2" t="s">
        <v>12</v>
      </c>
    </row>
    <row r="12" spans="3:3" x14ac:dyDescent="0.7">
      <c r="C12" s="2" t="s">
        <v>13</v>
      </c>
    </row>
    <row r="13" spans="3:3" x14ac:dyDescent="0.7">
      <c r="C13" s="2" t="s">
        <v>14</v>
      </c>
    </row>
    <row r="14" spans="3:3" x14ac:dyDescent="0.7">
      <c r="C14" s="2" t="s">
        <v>15</v>
      </c>
    </row>
    <row r="15" spans="3:3" x14ac:dyDescent="0.7">
      <c r="C15" s="2" t="s">
        <v>820</v>
      </c>
    </row>
    <row r="16" spans="3:3" x14ac:dyDescent="0.7">
      <c r="C16" s="2" t="s">
        <v>16</v>
      </c>
    </row>
    <row r="17" spans="3:3" x14ac:dyDescent="0.7">
      <c r="C17" s="2" t="s">
        <v>17</v>
      </c>
    </row>
    <row r="18" spans="3:3" x14ac:dyDescent="0.7">
      <c r="C18" s="2" t="s">
        <v>821</v>
      </c>
    </row>
    <row r="19" spans="3:3" x14ac:dyDescent="0.7">
      <c r="C19" s="2" t="s">
        <v>18</v>
      </c>
    </row>
    <row r="20" spans="3:3" x14ac:dyDescent="0.7">
      <c r="C20" s="2" t="s">
        <v>19</v>
      </c>
    </row>
    <row r="21" spans="3:3" x14ac:dyDescent="0.7">
      <c r="C21" s="2" t="s">
        <v>822</v>
      </c>
    </row>
    <row r="22" spans="3:3" x14ac:dyDescent="0.7">
      <c r="C22" s="2" t="s">
        <v>20</v>
      </c>
    </row>
    <row r="23" spans="3:3" x14ac:dyDescent="0.7">
      <c r="C23" s="2" t="s">
        <v>21</v>
      </c>
    </row>
    <row r="24" spans="3:3" x14ac:dyDescent="0.7">
      <c r="C24" s="2" t="s">
        <v>22</v>
      </c>
    </row>
    <row r="25" spans="3:3" x14ac:dyDescent="0.7">
      <c r="C25" s="2" t="s">
        <v>823</v>
      </c>
    </row>
    <row r="26" spans="3:3" x14ac:dyDescent="0.7">
      <c r="C26" s="2" t="s">
        <v>824</v>
      </c>
    </row>
    <row r="27" spans="3:3" x14ac:dyDescent="0.7">
      <c r="C27" s="2" t="s">
        <v>23</v>
      </c>
    </row>
    <row r="28" spans="3:3" x14ac:dyDescent="0.7">
      <c r="C28" s="2" t="s">
        <v>825</v>
      </c>
    </row>
    <row r="29" spans="3:3" x14ac:dyDescent="0.7">
      <c r="C29" s="2" t="s">
        <v>24</v>
      </c>
    </row>
    <row r="30" spans="3:3" x14ac:dyDescent="0.7">
      <c r="C30" s="2" t="s">
        <v>25</v>
      </c>
    </row>
    <row r="31" spans="3:3" x14ac:dyDescent="0.7">
      <c r="C31" s="2" t="s">
        <v>26</v>
      </c>
    </row>
    <row r="32" spans="3:3" x14ac:dyDescent="0.7">
      <c r="C32" s="2" t="s">
        <v>826</v>
      </c>
    </row>
    <row r="33" spans="3:3" x14ac:dyDescent="0.7">
      <c r="C33" s="2" t="s">
        <v>27</v>
      </c>
    </row>
    <row r="34" spans="3:3" x14ac:dyDescent="0.7">
      <c r="C34" s="2" t="s">
        <v>28</v>
      </c>
    </row>
    <row r="35" spans="3:3" x14ac:dyDescent="0.7">
      <c r="C35" s="2" t="s">
        <v>827</v>
      </c>
    </row>
    <row r="36" spans="3:3" x14ac:dyDescent="0.7">
      <c r="C36" s="2" t="s">
        <v>29</v>
      </c>
    </row>
    <row r="37" spans="3:3" x14ac:dyDescent="0.7">
      <c r="C37" s="2" t="s">
        <v>828</v>
      </c>
    </row>
    <row r="38" spans="3:3" x14ac:dyDescent="0.7">
      <c r="C38" s="2" t="s">
        <v>829</v>
      </c>
    </row>
    <row r="39" spans="3:3" x14ac:dyDescent="0.7">
      <c r="C39" s="2" t="s">
        <v>830</v>
      </c>
    </row>
    <row r="40" spans="3:3" x14ac:dyDescent="0.7">
      <c r="C40" s="2" t="s">
        <v>30</v>
      </c>
    </row>
    <row r="41" spans="3:3" x14ac:dyDescent="0.7">
      <c r="C41" s="2" t="s">
        <v>31</v>
      </c>
    </row>
    <row r="42" spans="3:3" x14ac:dyDescent="0.7">
      <c r="C42" s="2" t="s">
        <v>831</v>
      </c>
    </row>
    <row r="43" spans="3:3" x14ac:dyDescent="0.7">
      <c r="C43" s="2" t="s">
        <v>33</v>
      </c>
    </row>
    <row r="44" spans="3:3" x14ac:dyDescent="0.7">
      <c r="C44" s="2" t="s">
        <v>32</v>
      </c>
    </row>
    <row r="45" spans="3:3" x14ac:dyDescent="0.7">
      <c r="C45" s="2" t="s">
        <v>832</v>
      </c>
    </row>
    <row r="46" spans="3:3" x14ac:dyDescent="0.7">
      <c r="C46" s="2" t="s">
        <v>34</v>
      </c>
    </row>
    <row r="47" spans="3:3" x14ac:dyDescent="0.7">
      <c r="C47" s="2" t="s">
        <v>35</v>
      </c>
    </row>
    <row r="48" spans="3:3" x14ac:dyDescent="0.7">
      <c r="C48" s="2" t="s">
        <v>36</v>
      </c>
    </row>
    <row r="49" spans="3:3" x14ac:dyDescent="0.7">
      <c r="C49" s="2" t="s">
        <v>37</v>
      </c>
    </row>
    <row r="50" spans="3:3" x14ac:dyDescent="0.7">
      <c r="C50" s="2" t="s">
        <v>38</v>
      </c>
    </row>
    <row r="51" spans="3:3" x14ac:dyDescent="0.7">
      <c r="C51" s="2" t="s">
        <v>833</v>
      </c>
    </row>
    <row r="52" spans="3:3" x14ac:dyDescent="0.7">
      <c r="C52" s="2" t="s">
        <v>39</v>
      </c>
    </row>
    <row r="53" spans="3:3" x14ac:dyDescent="0.7">
      <c r="C53" s="2" t="s">
        <v>40</v>
      </c>
    </row>
    <row r="54" spans="3:3" x14ac:dyDescent="0.7">
      <c r="C54" s="2" t="s">
        <v>41</v>
      </c>
    </row>
    <row r="55" spans="3:3" x14ac:dyDescent="0.7">
      <c r="C55" s="2" t="s">
        <v>42</v>
      </c>
    </row>
    <row r="56" spans="3:3" x14ac:dyDescent="0.7">
      <c r="C56" s="2" t="s">
        <v>834</v>
      </c>
    </row>
    <row r="57" spans="3:3" x14ac:dyDescent="0.7">
      <c r="C57" s="2" t="s">
        <v>43</v>
      </c>
    </row>
    <row r="58" spans="3:3" x14ac:dyDescent="0.7">
      <c r="C58" s="2" t="s">
        <v>44</v>
      </c>
    </row>
    <row r="59" spans="3:3" x14ac:dyDescent="0.7">
      <c r="C59" s="2" t="s">
        <v>45</v>
      </c>
    </row>
    <row r="60" spans="3:3" x14ac:dyDescent="0.7">
      <c r="C60" s="2" t="s">
        <v>46</v>
      </c>
    </row>
    <row r="61" spans="3:3" x14ac:dyDescent="0.7">
      <c r="C61" s="2" t="s">
        <v>835</v>
      </c>
    </row>
    <row r="62" spans="3:3" x14ac:dyDescent="0.7">
      <c r="C62" s="2" t="s">
        <v>47</v>
      </c>
    </row>
    <row r="63" spans="3:3" x14ac:dyDescent="0.7">
      <c r="C63" s="2" t="s">
        <v>48</v>
      </c>
    </row>
    <row r="64" spans="3:3" x14ac:dyDescent="0.7">
      <c r="C64" s="2" t="s">
        <v>49</v>
      </c>
    </row>
    <row r="65" spans="3:3" x14ac:dyDescent="0.7">
      <c r="C65" s="2" t="s">
        <v>50</v>
      </c>
    </row>
    <row r="66" spans="3:3" x14ac:dyDescent="0.7">
      <c r="C66" s="2" t="s">
        <v>51</v>
      </c>
    </row>
    <row r="67" spans="3:3" x14ac:dyDescent="0.7">
      <c r="C67" s="2" t="s">
        <v>52</v>
      </c>
    </row>
    <row r="68" spans="3:3" x14ac:dyDescent="0.7">
      <c r="C68" s="2" t="s">
        <v>836</v>
      </c>
    </row>
    <row r="69" spans="3:3" x14ac:dyDescent="0.7">
      <c r="C69" s="2" t="s">
        <v>837</v>
      </c>
    </row>
    <row r="70" spans="3:3" x14ac:dyDescent="0.7">
      <c r="C70" s="2" t="s">
        <v>53</v>
      </c>
    </row>
    <row r="71" spans="3:3" x14ac:dyDescent="0.7">
      <c r="C71" s="2" t="s">
        <v>54</v>
      </c>
    </row>
    <row r="72" spans="3:3" x14ac:dyDescent="0.7">
      <c r="C72" s="2" t="s">
        <v>55</v>
      </c>
    </row>
    <row r="73" spans="3:3" x14ac:dyDescent="0.7">
      <c r="C73" s="2" t="s">
        <v>56</v>
      </c>
    </row>
    <row r="74" spans="3:3" x14ac:dyDescent="0.7">
      <c r="C74" s="2" t="s">
        <v>57</v>
      </c>
    </row>
    <row r="75" spans="3:3" x14ac:dyDescent="0.7">
      <c r="C75" s="2" t="s">
        <v>58</v>
      </c>
    </row>
    <row r="76" spans="3:3" x14ac:dyDescent="0.7">
      <c r="C76" s="2" t="s">
        <v>59</v>
      </c>
    </row>
    <row r="77" spans="3:3" x14ac:dyDescent="0.7">
      <c r="C77" s="2" t="s">
        <v>60</v>
      </c>
    </row>
    <row r="78" spans="3:3" x14ac:dyDescent="0.7">
      <c r="C78" s="2" t="s">
        <v>838</v>
      </c>
    </row>
    <row r="79" spans="3:3" x14ac:dyDescent="0.7">
      <c r="C79" s="2" t="s">
        <v>839</v>
      </c>
    </row>
    <row r="80" spans="3:3" x14ac:dyDescent="0.7">
      <c r="C80" s="2" t="s">
        <v>61</v>
      </c>
    </row>
    <row r="81" spans="3:3" x14ac:dyDescent="0.7">
      <c r="C81" s="2" t="s">
        <v>840</v>
      </c>
    </row>
    <row r="82" spans="3:3" x14ac:dyDescent="0.7">
      <c r="C82" s="2" t="s">
        <v>841</v>
      </c>
    </row>
    <row r="83" spans="3:3" x14ac:dyDescent="0.7">
      <c r="C83" s="2" t="s">
        <v>842</v>
      </c>
    </row>
    <row r="84" spans="3:3" x14ac:dyDescent="0.7">
      <c r="C84" s="2" t="s">
        <v>62</v>
      </c>
    </row>
    <row r="85" spans="3:3" x14ac:dyDescent="0.7">
      <c r="C85" s="2" t="s">
        <v>63</v>
      </c>
    </row>
    <row r="86" spans="3:3" x14ac:dyDescent="0.7">
      <c r="C86" s="2" t="s">
        <v>64</v>
      </c>
    </row>
    <row r="87" spans="3:3" x14ac:dyDescent="0.7">
      <c r="C87" s="2" t="s">
        <v>65</v>
      </c>
    </row>
    <row r="88" spans="3:3" x14ac:dyDescent="0.7">
      <c r="C88" s="2" t="s">
        <v>843</v>
      </c>
    </row>
    <row r="89" spans="3:3" x14ac:dyDescent="0.7">
      <c r="C89" s="2" t="s">
        <v>66</v>
      </c>
    </row>
    <row r="90" spans="3:3" x14ac:dyDescent="0.7">
      <c r="C90" s="2" t="s">
        <v>67</v>
      </c>
    </row>
    <row r="91" spans="3:3" x14ac:dyDescent="0.7">
      <c r="C91" s="2" t="s">
        <v>68</v>
      </c>
    </row>
    <row r="92" spans="3:3" x14ac:dyDescent="0.7">
      <c r="C92" s="2" t="s">
        <v>69</v>
      </c>
    </row>
    <row r="93" spans="3:3" x14ac:dyDescent="0.7">
      <c r="C93" s="2" t="s">
        <v>70</v>
      </c>
    </row>
    <row r="94" spans="3:3" x14ac:dyDescent="0.7">
      <c r="C94" s="2" t="s">
        <v>71</v>
      </c>
    </row>
    <row r="95" spans="3:3" x14ac:dyDescent="0.7">
      <c r="C95" s="2" t="s">
        <v>844</v>
      </c>
    </row>
    <row r="96" spans="3:3" x14ac:dyDescent="0.7">
      <c r="C96" s="2" t="s">
        <v>72</v>
      </c>
    </row>
    <row r="97" spans="3:3" x14ac:dyDescent="0.7">
      <c r="C97" s="2" t="s">
        <v>73</v>
      </c>
    </row>
    <row r="98" spans="3:3" x14ac:dyDescent="0.7">
      <c r="C98" s="2" t="s">
        <v>845</v>
      </c>
    </row>
    <row r="99" spans="3:3" x14ac:dyDescent="0.7">
      <c r="C99" s="2" t="s">
        <v>74</v>
      </c>
    </row>
    <row r="100" spans="3:3" x14ac:dyDescent="0.7">
      <c r="C100" s="2" t="s">
        <v>846</v>
      </c>
    </row>
    <row r="101" spans="3:3" x14ac:dyDescent="0.7">
      <c r="C101" s="2" t="s">
        <v>75</v>
      </c>
    </row>
    <row r="102" spans="3:3" x14ac:dyDescent="0.7">
      <c r="C102" s="2" t="s">
        <v>76</v>
      </c>
    </row>
    <row r="103" spans="3:3" x14ac:dyDescent="0.7">
      <c r="C103" s="2" t="s">
        <v>77</v>
      </c>
    </row>
    <row r="104" spans="3:3" x14ac:dyDescent="0.7">
      <c r="C104" s="2" t="s">
        <v>78</v>
      </c>
    </row>
    <row r="105" spans="3:3" x14ac:dyDescent="0.7">
      <c r="C105" s="2" t="s">
        <v>79</v>
      </c>
    </row>
    <row r="106" spans="3:3" x14ac:dyDescent="0.7">
      <c r="C106" s="2" t="s">
        <v>80</v>
      </c>
    </row>
    <row r="107" spans="3:3" x14ac:dyDescent="0.7">
      <c r="C107" s="2" t="s">
        <v>81</v>
      </c>
    </row>
    <row r="108" spans="3:3" x14ac:dyDescent="0.7">
      <c r="C108" s="2" t="s">
        <v>847</v>
      </c>
    </row>
    <row r="109" spans="3:3" x14ac:dyDescent="0.7">
      <c r="C109" s="2" t="s">
        <v>82</v>
      </c>
    </row>
    <row r="110" spans="3:3" x14ac:dyDescent="0.7">
      <c r="C110" s="2" t="s">
        <v>848</v>
      </c>
    </row>
    <row r="111" spans="3:3" x14ac:dyDescent="0.7">
      <c r="C111" s="2" t="s">
        <v>83</v>
      </c>
    </row>
    <row r="112" spans="3:3" x14ac:dyDescent="0.7">
      <c r="C112" s="2" t="s">
        <v>84</v>
      </c>
    </row>
    <row r="113" spans="3:3" x14ac:dyDescent="0.7">
      <c r="C113" s="2" t="s">
        <v>85</v>
      </c>
    </row>
    <row r="114" spans="3:3" x14ac:dyDescent="0.7">
      <c r="C114" s="2" t="s">
        <v>849</v>
      </c>
    </row>
    <row r="115" spans="3:3" x14ac:dyDescent="0.7">
      <c r="C115" s="2" t="s">
        <v>86</v>
      </c>
    </row>
    <row r="116" spans="3:3" x14ac:dyDescent="0.7">
      <c r="C116" s="2" t="s">
        <v>87</v>
      </c>
    </row>
    <row r="117" spans="3:3" x14ac:dyDescent="0.7">
      <c r="C117" s="2" t="s">
        <v>88</v>
      </c>
    </row>
    <row r="118" spans="3:3" x14ac:dyDescent="0.7">
      <c r="C118" s="2" t="s">
        <v>89</v>
      </c>
    </row>
    <row r="119" spans="3:3" x14ac:dyDescent="0.7">
      <c r="C119" s="2" t="s">
        <v>90</v>
      </c>
    </row>
    <row r="120" spans="3:3" x14ac:dyDescent="0.7">
      <c r="C120" s="2" t="s">
        <v>91</v>
      </c>
    </row>
    <row r="121" spans="3:3" x14ac:dyDescent="0.7">
      <c r="C121" s="2" t="s">
        <v>850</v>
      </c>
    </row>
    <row r="122" spans="3:3" x14ac:dyDescent="0.7">
      <c r="C122" s="2" t="s">
        <v>92</v>
      </c>
    </row>
    <row r="123" spans="3:3" x14ac:dyDescent="0.7">
      <c r="C123" s="2" t="s">
        <v>93</v>
      </c>
    </row>
    <row r="124" spans="3:3" x14ac:dyDescent="0.7">
      <c r="C124" s="2" t="s">
        <v>94</v>
      </c>
    </row>
    <row r="125" spans="3:3" x14ac:dyDescent="0.7">
      <c r="C125" s="2" t="s">
        <v>95</v>
      </c>
    </row>
    <row r="126" spans="3:3" x14ac:dyDescent="0.7">
      <c r="C126" s="2" t="s">
        <v>851</v>
      </c>
    </row>
    <row r="127" spans="3:3" x14ac:dyDescent="0.7">
      <c r="C127" s="2" t="s">
        <v>96</v>
      </c>
    </row>
    <row r="128" spans="3:3" x14ac:dyDescent="0.7">
      <c r="C128" s="2" t="s">
        <v>97</v>
      </c>
    </row>
    <row r="129" spans="3:3" x14ac:dyDescent="0.7">
      <c r="C129" s="2" t="s">
        <v>98</v>
      </c>
    </row>
    <row r="130" spans="3:3" x14ac:dyDescent="0.7">
      <c r="C130" s="2" t="s">
        <v>99</v>
      </c>
    </row>
    <row r="131" spans="3:3" x14ac:dyDescent="0.7">
      <c r="C131" s="2" t="s">
        <v>100</v>
      </c>
    </row>
    <row r="132" spans="3:3" x14ac:dyDescent="0.7">
      <c r="C132" s="2" t="s">
        <v>101</v>
      </c>
    </row>
    <row r="133" spans="3:3" x14ac:dyDescent="0.7">
      <c r="C133" s="2" t="s">
        <v>102</v>
      </c>
    </row>
    <row r="134" spans="3:3" x14ac:dyDescent="0.7">
      <c r="C134" s="2" t="s">
        <v>103</v>
      </c>
    </row>
    <row r="135" spans="3:3" x14ac:dyDescent="0.7">
      <c r="C135" s="2" t="s">
        <v>104</v>
      </c>
    </row>
    <row r="136" spans="3:3" x14ac:dyDescent="0.7">
      <c r="C136" s="2" t="s">
        <v>852</v>
      </c>
    </row>
    <row r="137" spans="3:3" x14ac:dyDescent="0.7">
      <c r="C137" s="2" t="s">
        <v>105</v>
      </c>
    </row>
    <row r="138" spans="3:3" x14ac:dyDescent="0.7">
      <c r="C138" s="2" t="s">
        <v>106</v>
      </c>
    </row>
    <row r="139" spans="3:3" x14ac:dyDescent="0.7">
      <c r="C139" s="2" t="s">
        <v>853</v>
      </c>
    </row>
    <row r="140" spans="3:3" x14ac:dyDescent="0.7">
      <c r="C140" s="2" t="s">
        <v>107</v>
      </c>
    </row>
    <row r="141" spans="3:3" x14ac:dyDescent="0.7">
      <c r="C141" s="2" t="s">
        <v>108</v>
      </c>
    </row>
    <row r="142" spans="3:3" x14ac:dyDescent="0.7">
      <c r="C142" s="2" t="s">
        <v>109</v>
      </c>
    </row>
    <row r="143" spans="3:3" x14ac:dyDescent="0.7">
      <c r="C143" s="2" t="s">
        <v>110</v>
      </c>
    </row>
    <row r="144" spans="3:3" x14ac:dyDescent="0.7">
      <c r="C144" s="2" t="s">
        <v>111</v>
      </c>
    </row>
    <row r="145" spans="3:3" x14ac:dyDescent="0.7">
      <c r="C145" s="2" t="s">
        <v>112</v>
      </c>
    </row>
    <row r="146" spans="3:3" x14ac:dyDescent="0.7">
      <c r="C146" s="2" t="s">
        <v>854</v>
      </c>
    </row>
    <row r="147" spans="3:3" x14ac:dyDescent="0.7">
      <c r="C147" s="2" t="s">
        <v>113</v>
      </c>
    </row>
    <row r="148" spans="3:3" x14ac:dyDescent="0.7">
      <c r="C148" s="2" t="s">
        <v>114</v>
      </c>
    </row>
    <row r="149" spans="3:3" x14ac:dyDescent="0.7">
      <c r="C149" s="2" t="s">
        <v>115</v>
      </c>
    </row>
    <row r="150" spans="3:3" x14ac:dyDescent="0.7">
      <c r="C150" s="2" t="s">
        <v>116</v>
      </c>
    </row>
    <row r="151" spans="3:3" x14ac:dyDescent="0.7">
      <c r="C151" s="2" t="s">
        <v>117</v>
      </c>
    </row>
    <row r="152" spans="3:3" x14ac:dyDescent="0.7">
      <c r="C152" s="2" t="s">
        <v>118</v>
      </c>
    </row>
    <row r="153" spans="3:3" x14ac:dyDescent="0.7">
      <c r="C153" s="2" t="s">
        <v>855</v>
      </c>
    </row>
    <row r="154" spans="3:3" x14ac:dyDescent="0.7">
      <c r="C154" s="2" t="s">
        <v>119</v>
      </c>
    </row>
    <row r="155" spans="3:3" x14ac:dyDescent="0.7">
      <c r="C155" s="2" t="s">
        <v>120</v>
      </c>
    </row>
    <row r="156" spans="3:3" x14ac:dyDescent="0.7">
      <c r="C156" s="2" t="s">
        <v>856</v>
      </c>
    </row>
    <row r="157" spans="3:3" x14ac:dyDescent="0.7">
      <c r="C157" s="2" t="s">
        <v>121</v>
      </c>
    </row>
    <row r="158" spans="3:3" x14ac:dyDescent="0.7">
      <c r="C158" s="2" t="s">
        <v>122</v>
      </c>
    </row>
    <row r="159" spans="3:3" x14ac:dyDescent="0.7">
      <c r="C159" s="2" t="s">
        <v>123</v>
      </c>
    </row>
    <row r="160" spans="3:3" x14ac:dyDescent="0.7">
      <c r="C160" s="2" t="s">
        <v>857</v>
      </c>
    </row>
    <row r="161" spans="3:3" x14ac:dyDescent="0.7">
      <c r="C161" s="2" t="s">
        <v>124</v>
      </c>
    </row>
    <row r="162" spans="3:3" x14ac:dyDescent="0.7">
      <c r="C162" s="2" t="s">
        <v>125</v>
      </c>
    </row>
    <row r="163" spans="3:3" x14ac:dyDescent="0.7">
      <c r="C163" s="2" t="s">
        <v>858</v>
      </c>
    </row>
    <row r="164" spans="3:3" x14ac:dyDescent="0.7">
      <c r="C164" s="2" t="s">
        <v>859</v>
      </c>
    </row>
    <row r="165" spans="3:3" x14ac:dyDescent="0.7">
      <c r="C165" s="2" t="s">
        <v>126</v>
      </c>
    </row>
    <row r="166" spans="3:3" x14ac:dyDescent="0.7">
      <c r="C166" s="2" t="s">
        <v>860</v>
      </c>
    </row>
    <row r="167" spans="3:3" x14ac:dyDescent="0.7">
      <c r="C167" s="2" t="s">
        <v>861</v>
      </c>
    </row>
    <row r="168" spans="3:3" x14ac:dyDescent="0.7">
      <c r="C168" s="2" t="s">
        <v>127</v>
      </c>
    </row>
    <row r="169" spans="3:3" x14ac:dyDescent="0.7">
      <c r="C169" s="2" t="s">
        <v>128</v>
      </c>
    </row>
    <row r="170" spans="3:3" x14ac:dyDescent="0.7">
      <c r="C170" s="2" t="s">
        <v>862</v>
      </c>
    </row>
    <row r="171" spans="3:3" x14ac:dyDescent="0.7">
      <c r="C171" s="2" t="s">
        <v>129</v>
      </c>
    </row>
    <row r="172" spans="3:3" x14ac:dyDescent="0.7">
      <c r="C172" s="2" t="s">
        <v>863</v>
      </c>
    </row>
    <row r="173" spans="3:3" x14ac:dyDescent="0.7">
      <c r="C173" s="2" t="s">
        <v>130</v>
      </c>
    </row>
    <row r="174" spans="3:3" x14ac:dyDescent="0.7">
      <c r="C174" s="2" t="s">
        <v>131</v>
      </c>
    </row>
    <row r="175" spans="3:3" x14ac:dyDescent="0.7">
      <c r="C175" s="2" t="s">
        <v>864</v>
      </c>
    </row>
    <row r="176" spans="3:3" x14ac:dyDescent="0.7">
      <c r="C176" s="2" t="s">
        <v>132</v>
      </c>
    </row>
    <row r="177" spans="3:3" x14ac:dyDescent="0.7">
      <c r="C177" s="2" t="s">
        <v>133</v>
      </c>
    </row>
    <row r="178" spans="3:3" x14ac:dyDescent="0.7">
      <c r="C178" s="2" t="s">
        <v>134</v>
      </c>
    </row>
    <row r="179" spans="3:3" x14ac:dyDescent="0.7">
      <c r="C179" s="2" t="s">
        <v>135</v>
      </c>
    </row>
    <row r="180" spans="3:3" x14ac:dyDescent="0.7">
      <c r="C180" s="2" t="s">
        <v>136</v>
      </c>
    </row>
    <row r="181" spans="3:3" x14ac:dyDescent="0.7">
      <c r="C181" s="2" t="s">
        <v>137</v>
      </c>
    </row>
    <row r="182" spans="3:3" x14ac:dyDescent="0.7">
      <c r="C182" s="2" t="s">
        <v>138</v>
      </c>
    </row>
    <row r="183" spans="3:3" x14ac:dyDescent="0.7">
      <c r="C183" s="2" t="s">
        <v>139</v>
      </c>
    </row>
    <row r="184" spans="3:3" x14ac:dyDescent="0.7">
      <c r="C184" s="2" t="s">
        <v>865</v>
      </c>
    </row>
    <row r="185" spans="3:3" x14ac:dyDescent="0.7">
      <c r="C185" s="2" t="s">
        <v>140</v>
      </c>
    </row>
    <row r="186" spans="3:3" x14ac:dyDescent="0.7">
      <c r="C186" s="2" t="s">
        <v>141</v>
      </c>
    </row>
    <row r="187" spans="3:3" x14ac:dyDescent="0.7">
      <c r="C187" s="2" t="s">
        <v>142</v>
      </c>
    </row>
    <row r="188" spans="3:3" x14ac:dyDescent="0.7">
      <c r="C188" s="2" t="s">
        <v>143</v>
      </c>
    </row>
    <row r="189" spans="3:3" x14ac:dyDescent="0.7">
      <c r="C189" s="2" t="s">
        <v>144</v>
      </c>
    </row>
    <row r="190" spans="3:3" x14ac:dyDescent="0.7">
      <c r="C190" s="2" t="s">
        <v>145</v>
      </c>
    </row>
    <row r="191" spans="3:3" x14ac:dyDescent="0.7">
      <c r="C191" s="2" t="s">
        <v>866</v>
      </c>
    </row>
    <row r="192" spans="3:3" x14ac:dyDescent="0.7">
      <c r="C192" s="2" t="s">
        <v>146</v>
      </c>
    </row>
    <row r="193" spans="3:3" x14ac:dyDescent="0.7">
      <c r="C193" s="2" t="s">
        <v>147</v>
      </c>
    </row>
    <row r="194" spans="3:3" x14ac:dyDescent="0.7">
      <c r="C194" s="2" t="s">
        <v>148</v>
      </c>
    </row>
    <row r="195" spans="3:3" x14ac:dyDescent="0.7">
      <c r="C195" s="2" t="s">
        <v>149</v>
      </c>
    </row>
    <row r="196" spans="3:3" x14ac:dyDescent="0.7">
      <c r="C196" s="2" t="s">
        <v>150</v>
      </c>
    </row>
    <row r="197" spans="3:3" x14ac:dyDescent="0.7">
      <c r="C197" s="2" t="s">
        <v>151</v>
      </c>
    </row>
    <row r="198" spans="3:3" x14ac:dyDescent="0.7">
      <c r="C198" s="2" t="s">
        <v>867</v>
      </c>
    </row>
    <row r="199" spans="3:3" x14ac:dyDescent="0.7">
      <c r="C199" s="2" t="s">
        <v>152</v>
      </c>
    </row>
    <row r="200" spans="3:3" x14ac:dyDescent="0.7">
      <c r="C200" s="2" t="s">
        <v>153</v>
      </c>
    </row>
    <row r="201" spans="3:3" x14ac:dyDescent="0.7">
      <c r="C201" s="2" t="s">
        <v>154</v>
      </c>
    </row>
    <row r="202" spans="3:3" x14ac:dyDescent="0.7">
      <c r="C202" s="2" t="s">
        <v>155</v>
      </c>
    </row>
    <row r="203" spans="3:3" x14ac:dyDescent="0.7">
      <c r="C203" s="2" t="s">
        <v>156</v>
      </c>
    </row>
    <row r="204" spans="3:3" x14ac:dyDescent="0.7">
      <c r="C204" s="2" t="s">
        <v>157</v>
      </c>
    </row>
    <row r="205" spans="3:3" x14ac:dyDescent="0.7">
      <c r="C205" s="2" t="s">
        <v>158</v>
      </c>
    </row>
    <row r="206" spans="3:3" x14ac:dyDescent="0.7">
      <c r="C206" s="2" t="s">
        <v>159</v>
      </c>
    </row>
    <row r="207" spans="3:3" x14ac:dyDescent="0.7">
      <c r="C207" s="2" t="s">
        <v>868</v>
      </c>
    </row>
    <row r="208" spans="3:3" x14ac:dyDescent="0.7">
      <c r="C208" s="2" t="s">
        <v>160</v>
      </c>
    </row>
    <row r="209" spans="3:3" x14ac:dyDescent="0.7">
      <c r="C209" s="2" t="s">
        <v>161</v>
      </c>
    </row>
    <row r="210" spans="3:3" x14ac:dyDescent="0.7">
      <c r="C210" s="2" t="s">
        <v>162</v>
      </c>
    </row>
    <row r="211" spans="3:3" x14ac:dyDescent="0.7">
      <c r="C211" s="2" t="s">
        <v>869</v>
      </c>
    </row>
    <row r="212" spans="3:3" x14ac:dyDescent="0.7">
      <c r="C212" s="2" t="s">
        <v>163</v>
      </c>
    </row>
    <row r="213" spans="3:3" x14ac:dyDescent="0.7">
      <c r="C213" s="2" t="s">
        <v>164</v>
      </c>
    </row>
    <row r="214" spans="3:3" x14ac:dyDescent="0.7">
      <c r="C214" s="2" t="s">
        <v>870</v>
      </c>
    </row>
    <row r="215" spans="3:3" x14ac:dyDescent="0.7">
      <c r="C215" s="2" t="s">
        <v>165</v>
      </c>
    </row>
    <row r="216" spans="3:3" x14ac:dyDescent="0.7">
      <c r="C216" s="2" t="s">
        <v>166</v>
      </c>
    </row>
    <row r="217" spans="3:3" x14ac:dyDescent="0.7">
      <c r="C217" s="2" t="s">
        <v>167</v>
      </c>
    </row>
    <row r="218" spans="3:3" x14ac:dyDescent="0.7">
      <c r="C218" s="2" t="s">
        <v>871</v>
      </c>
    </row>
    <row r="219" spans="3:3" x14ac:dyDescent="0.7">
      <c r="C219" s="2" t="s">
        <v>168</v>
      </c>
    </row>
    <row r="220" spans="3:3" x14ac:dyDescent="0.7">
      <c r="C220" s="2" t="s">
        <v>169</v>
      </c>
    </row>
    <row r="221" spans="3:3" x14ac:dyDescent="0.7">
      <c r="C221" s="2" t="s">
        <v>170</v>
      </c>
    </row>
    <row r="222" spans="3:3" x14ac:dyDescent="0.7">
      <c r="C222" s="2" t="s">
        <v>171</v>
      </c>
    </row>
    <row r="223" spans="3:3" x14ac:dyDescent="0.7">
      <c r="C223" s="2" t="s">
        <v>172</v>
      </c>
    </row>
    <row r="224" spans="3:3" x14ac:dyDescent="0.7">
      <c r="C224" s="2" t="s">
        <v>173</v>
      </c>
    </row>
    <row r="225" spans="3:3" x14ac:dyDescent="0.7">
      <c r="C225" s="2" t="s">
        <v>174</v>
      </c>
    </row>
    <row r="226" spans="3:3" x14ac:dyDescent="0.7">
      <c r="C226" s="2" t="s">
        <v>175</v>
      </c>
    </row>
    <row r="227" spans="3:3" x14ac:dyDescent="0.7">
      <c r="C227" s="2" t="s">
        <v>176</v>
      </c>
    </row>
    <row r="228" spans="3:3" x14ac:dyDescent="0.7">
      <c r="C228" s="2" t="s">
        <v>872</v>
      </c>
    </row>
    <row r="229" spans="3:3" x14ac:dyDescent="0.7">
      <c r="C229" s="2" t="s">
        <v>177</v>
      </c>
    </row>
    <row r="230" spans="3:3" x14ac:dyDescent="0.7">
      <c r="C230" s="2" t="s">
        <v>873</v>
      </c>
    </row>
    <row r="231" spans="3:3" x14ac:dyDescent="0.7">
      <c r="C231" s="2" t="s">
        <v>178</v>
      </c>
    </row>
    <row r="232" spans="3:3" x14ac:dyDescent="0.7">
      <c r="C232" s="2" t="s">
        <v>874</v>
      </c>
    </row>
    <row r="233" spans="3:3" x14ac:dyDescent="0.7">
      <c r="C233" s="2" t="s">
        <v>179</v>
      </c>
    </row>
    <row r="234" spans="3:3" x14ac:dyDescent="0.7">
      <c r="C234" s="2" t="s">
        <v>875</v>
      </c>
    </row>
    <row r="235" spans="3:3" x14ac:dyDescent="0.7">
      <c r="C235" s="2" t="s">
        <v>180</v>
      </c>
    </row>
    <row r="236" spans="3:3" x14ac:dyDescent="0.7">
      <c r="C236" s="2" t="s">
        <v>181</v>
      </c>
    </row>
    <row r="237" spans="3:3" x14ac:dyDescent="0.7">
      <c r="C237" s="2" t="s">
        <v>182</v>
      </c>
    </row>
    <row r="238" spans="3:3" x14ac:dyDescent="0.7">
      <c r="C238" s="2" t="s">
        <v>876</v>
      </c>
    </row>
    <row r="239" spans="3:3" x14ac:dyDescent="0.7">
      <c r="C239" s="2" t="s">
        <v>183</v>
      </c>
    </row>
    <row r="240" spans="3:3" x14ac:dyDescent="0.7">
      <c r="C240" s="2" t="s">
        <v>184</v>
      </c>
    </row>
    <row r="241" spans="3:3" x14ac:dyDescent="0.7">
      <c r="C241" s="2" t="s">
        <v>185</v>
      </c>
    </row>
    <row r="242" spans="3:3" x14ac:dyDescent="0.7">
      <c r="C242" s="2" t="s">
        <v>877</v>
      </c>
    </row>
    <row r="243" spans="3:3" x14ac:dyDescent="0.7">
      <c r="C243" s="2" t="s">
        <v>186</v>
      </c>
    </row>
    <row r="244" spans="3:3" x14ac:dyDescent="0.7">
      <c r="C244" s="2" t="s">
        <v>187</v>
      </c>
    </row>
    <row r="245" spans="3:3" x14ac:dyDescent="0.7">
      <c r="C245" s="2" t="s">
        <v>188</v>
      </c>
    </row>
    <row r="246" spans="3:3" x14ac:dyDescent="0.7">
      <c r="C246" s="2" t="s">
        <v>878</v>
      </c>
    </row>
    <row r="247" spans="3:3" x14ac:dyDescent="0.7">
      <c r="C247" s="2" t="s">
        <v>189</v>
      </c>
    </row>
    <row r="248" spans="3:3" x14ac:dyDescent="0.7">
      <c r="C248" s="2" t="s">
        <v>190</v>
      </c>
    </row>
    <row r="249" spans="3:3" x14ac:dyDescent="0.7">
      <c r="C249" s="2" t="s">
        <v>879</v>
      </c>
    </row>
    <row r="250" spans="3:3" x14ac:dyDescent="0.7">
      <c r="C250" s="2" t="s">
        <v>191</v>
      </c>
    </row>
    <row r="251" spans="3:3" x14ac:dyDescent="0.7">
      <c r="C251" s="2" t="s">
        <v>880</v>
      </c>
    </row>
    <row r="252" spans="3:3" x14ac:dyDescent="0.7">
      <c r="C252" s="2" t="s">
        <v>192</v>
      </c>
    </row>
    <row r="253" spans="3:3" x14ac:dyDescent="0.7">
      <c r="C253" s="2" t="s">
        <v>193</v>
      </c>
    </row>
    <row r="254" spans="3:3" x14ac:dyDescent="0.7">
      <c r="C254" s="2" t="s">
        <v>194</v>
      </c>
    </row>
    <row r="255" spans="3:3" x14ac:dyDescent="0.7">
      <c r="C255" s="2" t="s">
        <v>195</v>
      </c>
    </row>
    <row r="256" spans="3:3" x14ac:dyDescent="0.7">
      <c r="C256" s="2" t="s">
        <v>196</v>
      </c>
    </row>
    <row r="257" spans="3:3" x14ac:dyDescent="0.7">
      <c r="C257" s="2" t="s">
        <v>197</v>
      </c>
    </row>
    <row r="258" spans="3:3" x14ac:dyDescent="0.7">
      <c r="C258" s="2" t="s">
        <v>881</v>
      </c>
    </row>
    <row r="259" spans="3:3" x14ac:dyDescent="0.7">
      <c r="C259" s="2" t="s">
        <v>198</v>
      </c>
    </row>
    <row r="260" spans="3:3" x14ac:dyDescent="0.7">
      <c r="C260" s="2" t="s">
        <v>882</v>
      </c>
    </row>
    <row r="261" spans="3:3" x14ac:dyDescent="0.7">
      <c r="C261" s="2" t="s">
        <v>199</v>
      </c>
    </row>
    <row r="262" spans="3:3" x14ac:dyDescent="0.7">
      <c r="C262" s="2" t="s">
        <v>200</v>
      </c>
    </row>
    <row r="263" spans="3:3" x14ac:dyDescent="0.7">
      <c r="C263" s="2" t="s">
        <v>201</v>
      </c>
    </row>
    <row r="264" spans="3:3" x14ac:dyDescent="0.7">
      <c r="C264" s="2" t="s">
        <v>202</v>
      </c>
    </row>
    <row r="265" spans="3:3" x14ac:dyDescent="0.7">
      <c r="C265" s="2" t="s">
        <v>883</v>
      </c>
    </row>
    <row r="266" spans="3:3" x14ac:dyDescent="0.7">
      <c r="C266" s="2" t="s">
        <v>203</v>
      </c>
    </row>
    <row r="267" spans="3:3" x14ac:dyDescent="0.7">
      <c r="C267" s="2" t="s">
        <v>204</v>
      </c>
    </row>
    <row r="268" spans="3:3" x14ac:dyDescent="0.7">
      <c r="C268" s="2" t="s">
        <v>205</v>
      </c>
    </row>
    <row r="269" spans="3:3" x14ac:dyDescent="0.7">
      <c r="C269" s="2" t="s">
        <v>206</v>
      </c>
    </row>
    <row r="270" spans="3:3" x14ac:dyDescent="0.7">
      <c r="C270" s="2" t="s">
        <v>207</v>
      </c>
    </row>
    <row r="271" spans="3:3" x14ac:dyDescent="0.7">
      <c r="C271" s="2" t="s">
        <v>884</v>
      </c>
    </row>
    <row r="272" spans="3:3" x14ac:dyDescent="0.7">
      <c r="C272" s="2" t="s">
        <v>208</v>
      </c>
    </row>
    <row r="273" spans="3:3" x14ac:dyDescent="0.7">
      <c r="C273" s="2" t="s">
        <v>209</v>
      </c>
    </row>
    <row r="274" spans="3:3" x14ac:dyDescent="0.7">
      <c r="C274" s="2" t="s">
        <v>210</v>
      </c>
    </row>
    <row r="275" spans="3:3" x14ac:dyDescent="0.7">
      <c r="C275" s="2" t="s">
        <v>211</v>
      </c>
    </row>
    <row r="276" spans="3:3" x14ac:dyDescent="0.7">
      <c r="C276" s="2" t="s">
        <v>885</v>
      </c>
    </row>
    <row r="277" spans="3:3" x14ac:dyDescent="0.7">
      <c r="C277" s="2" t="s">
        <v>212</v>
      </c>
    </row>
    <row r="278" spans="3:3" x14ac:dyDescent="0.7">
      <c r="C278" s="2" t="s">
        <v>213</v>
      </c>
    </row>
    <row r="279" spans="3:3" x14ac:dyDescent="0.7">
      <c r="C279" s="2" t="s">
        <v>886</v>
      </c>
    </row>
    <row r="280" spans="3:3" x14ac:dyDescent="0.7">
      <c r="C280" s="2" t="s">
        <v>214</v>
      </c>
    </row>
    <row r="281" spans="3:3" x14ac:dyDescent="0.7">
      <c r="C281" s="2" t="s">
        <v>215</v>
      </c>
    </row>
    <row r="282" spans="3:3" x14ac:dyDescent="0.7">
      <c r="C282" s="2" t="s">
        <v>887</v>
      </c>
    </row>
    <row r="283" spans="3:3" x14ac:dyDescent="0.7">
      <c r="C283" s="2" t="s">
        <v>216</v>
      </c>
    </row>
    <row r="284" spans="3:3" x14ac:dyDescent="0.7">
      <c r="C284" s="2" t="s">
        <v>217</v>
      </c>
    </row>
    <row r="285" spans="3:3" x14ac:dyDescent="0.7">
      <c r="C285" s="2" t="s">
        <v>218</v>
      </c>
    </row>
    <row r="286" spans="3:3" x14ac:dyDescent="0.7">
      <c r="C286" s="2" t="s">
        <v>219</v>
      </c>
    </row>
    <row r="287" spans="3:3" x14ac:dyDescent="0.7">
      <c r="C287" s="2" t="s">
        <v>220</v>
      </c>
    </row>
    <row r="288" spans="3:3" x14ac:dyDescent="0.7">
      <c r="C288" s="2" t="s">
        <v>221</v>
      </c>
    </row>
    <row r="289" spans="3:3" x14ac:dyDescent="0.7">
      <c r="C289" s="2" t="s">
        <v>888</v>
      </c>
    </row>
    <row r="290" spans="3:3" x14ac:dyDescent="0.7">
      <c r="C290" s="2" t="s">
        <v>222</v>
      </c>
    </row>
    <row r="291" spans="3:3" x14ac:dyDescent="0.7">
      <c r="C291" s="2" t="s">
        <v>889</v>
      </c>
    </row>
    <row r="292" spans="3:3" x14ac:dyDescent="0.7">
      <c r="C292" s="2" t="s">
        <v>223</v>
      </c>
    </row>
    <row r="293" spans="3:3" x14ac:dyDescent="0.7">
      <c r="C293" s="2" t="s">
        <v>890</v>
      </c>
    </row>
    <row r="294" spans="3:3" x14ac:dyDescent="0.7">
      <c r="C294" s="2" t="s">
        <v>891</v>
      </c>
    </row>
    <row r="295" spans="3:3" x14ac:dyDescent="0.7">
      <c r="C295" s="2" t="s">
        <v>224</v>
      </c>
    </row>
    <row r="296" spans="3:3" x14ac:dyDescent="0.7">
      <c r="C296" s="2" t="s">
        <v>225</v>
      </c>
    </row>
    <row r="297" spans="3:3" x14ac:dyDescent="0.7">
      <c r="C297" s="2" t="s">
        <v>892</v>
      </c>
    </row>
    <row r="298" spans="3:3" x14ac:dyDescent="0.7">
      <c r="C298" s="2" t="s">
        <v>226</v>
      </c>
    </row>
    <row r="299" spans="3:3" x14ac:dyDescent="0.7">
      <c r="C299" s="2" t="s">
        <v>227</v>
      </c>
    </row>
    <row r="300" spans="3:3" x14ac:dyDescent="0.7">
      <c r="C300" s="2" t="s">
        <v>893</v>
      </c>
    </row>
    <row r="301" spans="3:3" x14ac:dyDescent="0.7">
      <c r="C301" s="2" t="s">
        <v>228</v>
      </c>
    </row>
    <row r="302" spans="3:3" x14ac:dyDescent="0.7">
      <c r="C302" s="2" t="s">
        <v>229</v>
      </c>
    </row>
    <row r="303" spans="3:3" x14ac:dyDescent="0.7">
      <c r="C303" s="2" t="s">
        <v>230</v>
      </c>
    </row>
    <row r="304" spans="3:3" x14ac:dyDescent="0.7">
      <c r="C304" s="2" t="s">
        <v>231</v>
      </c>
    </row>
    <row r="305" spans="3:3" x14ac:dyDescent="0.7">
      <c r="C305" s="2" t="s">
        <v>232</v>
      </c>
    </row>
    <row r="306" spans="3:3" x14ac:dyDescent="0.7">
      <c r="C306" s="2" t="s">
        <v>233</v>
      </c>
    </row>
    <row r="307" spans="3:3" x14ac:dyDescent="0.7">
      <c r="C307" s="2" t="s">
        <v>894</v>
      </c>
    </row>
    <row r="308" spans="3:3" x14ac:dyDescent="0.7">
      <c r="C308" s="2" t="s">
        <v>234</v>
      </c>
    </row>
    <row r="309" spans="3:3" x14ac:dyDescent="0.7">
      <c r="C309" s="2" t="s">
        <v>235</v>
      </c>
    </row>
    <row r="310" spans="3:3" x14ac:dyDescent="0.7">
      <c r="C310" s="2" t="s">
        <v>236</v>
      </c>
    </row>
    <row r="311" spans="3:3" x14ac:dyDescent="0.7">
      <c r="C311" s="2" t="s">
        <v>237</v>
      </c>
    </row>
    <row r="312" spans="3:3" x14ac:dyDescent="0.7">
      <c r="C312" s="2" t="s">
        <v>895</v>
      </c>
    </row>
    <row r="313" spans="3:3" x14ac:dyDescent="0.7">
      <c r="C313" s="2" t="s">
        <v>238</v>
      </c>
    </row>
    <row r="314" spans="3:3" x14ac:dyDescent="0.7">
      <c r="C314" s="2" t="s">
        <v>239</v>
      </c>
    </row>
    <row r="315" spans="3:3" x14ac:dyDescent="0.7">
      <c r="C315" s="2" t="s">
        <v>240</v>
      </c>
    </row>
    <row r="316" spans="3:3" x14ac:dyDescent="0.7">
      <c r="C316" s="2" t="s">
        <v>241</v>
      </c>
    </row>
    <row r="317" spans="3:3" x14ac:dyDescent="0.7">
      <c r="C317" s="2" t="s">
        <v>896</v>
      </c>
    </row>
    <row r="318" spans="3:3" x14ac:dyDescent="0.7">
      <c r="C318" s="2" t="s">
        <v>897</v>
      </c>
    </row>
    <row r="319" spans="3:3" x14ac:dyDescent="0.7">
      <c r="C319" s="2" t="s">
        <v>898</v>
      </c>
    </row>
    <row r="320" spans="3:3" x14ac:dyDescent="0.7">
      <c r="C320" s="2" t="s">
        <v>899</v>
      </c>
    </row>
    <row r="321" spans="3:3" x14ac:dyDescent="0.7">
      <c r="C321" s="2" t="s">
        <v>900</v>
      </c>
    </row>
    <row r="322" spans="3:3" x14ac:dyDescent="0.7">
      <c r="C322" s="2" t="s">
        <v>901</v>
      </c>
    </row>
    <row r="323" spans="3:3" x14ac:dyDescent="0.7">
      <c r="C323" s="2" t="s">
        <v>902</v>
      </c>
    </row>
    <row r="324" spans="3:3" x14ac:dyDescent="0.7">
      <c r="C324" s="2" t="s">
        <v>903</v>
      </c>
    </row>
    <row r="325" spans="3:3" x14ac:dyDescent="0.7">
      <c r="C325" s="2" t="s">
        <v>904</v>
      </c>
    </row>
    <row r="326" spans="3:3" x14ac:dyDescent="0.7">
      <c r="C326" s="2" t="s">
        <v>242</v>
      </c>
    </row>
    <row r="327" spans="3:3" x14ac:dyDescent="0.7">
      <c r="C327" s="2" t="s">
        <v>243</v>
      </c>
    </row>
    <row r="328" spans="3:3" x14ac:dyDescent="0.7">
      <c r="C328" s="2" t="s">
        <v>244</v>
      </c>
    </row>
    <row r="329" spans="3:3" x14ac:dyDescent="0.7">
      <c r="C329" s="2" t="s">
        <v>245</v>
      </c>
    </row>
    <row r="330" spans="3:3" x14ac:dyDescent="0.7">
      <c r="C330" s="2" t="s">
        <v>246</v>
      </c>
    </row>
    <row r="331" spans="3:3" x14ac:dyDescent="0.7">
      <c r="C331" s="2" t="s">
        <v>905</v>
      </c>
    </row>
    <row r="332" spans="3:3" x14ac:dyDescent="0.7">
      <c r="C332" s="2" t="s">
        <v>247</v>
      </c>
    </row>
    <row r="333" spans="3:3" x14ac:dyDescent="0.7">
      <c r="C333" s="2" t="s">
        <v>248</v>
      </c>
    </row>
    <row r="334" spans="3:3" x14ac:dyDescent="0.7">
      <c r="C334" s="2" t="s">
        <v>249</v>
      </c>
    </row>
    <row r="335" spans="3:3" x14ac:dyDescent="0.7">
      <c r="C335" s="2" t="s">
        <v>250</v>
      </c>
    </row>
    <row r="336" spans="3:3" x14ac:dyDescent="0.7">
      <c r="C336" s="2" t="s">
        <v>251</v>
      </c>
    </row>
    <row r="337" spans="3:3" x14ac:dyDescent="0.7">
      <c r="C337" s="2" t="s">
        <v>252</v>
      </c>
    </row>
    <row r="338" spans="3:3" x14ac:dyDescent="0.7">
      <c r="C338" s="2" t="s">
        <v>253</v>
      </c>
    </row>
    <row r="339" spans="3:3" x14ac:dyDescent="0.7">
      <c r="C339" s="2" t="s">
        <v>906</v>
      </c>
    </row>
    <row r="340" spans="3:3" x14ac:dyDescent="0.7">
      <c r="C340" s="2" t="s">
        <v>254</v>
      </c>
    </row>
    <row r="341" spans="3:3" x14ac:dyDescent="0.7">
      <c r="C341" s="2" t="s">
        <v>255</v>
      </c>
    </row>
    <row r="342" spans="3:3" x14ac:dyDescent="0.7">
      <c r="C342" s="2" t="s">
        <v>907</v>
      </c>
    </row>
    <row r="343" spans="3:3" x14ac:dyDescent="0.7">
      <c r="C343" s="2" t="s">
        <v>908</v>
      </c>
    </row>
    <row r="344" spans="3:3" x14ac:dyDescent="0.7">
      <c r="C344" s="2" t="s">
        <v>256</v>
      </c>
    </row>
    <row r="345" spans="3:3" x14ac:dyDescent="0.7">
      <c r="C345" s="2" t="s">
        <v>257</v>
      </c>
    </row>
    <row r="346" spans="3:3" x14ac:dyDescent="0.7">
      <c r="C346" s="2" t="s">
        <v>258</v>
      </c>
    </row>
    <row r="347" spans="3:3" x14ac:dyDescent="0.7">
      <c r="C347" s="2" t="s">
        <v>259</v>
      </c>
    </row>
    <row r="348" spans="3:3" x14ac:dyDescent="0.7">
      <c r="C348" s="2" t="s">
        <v>260</v>
      </c>
    </row>
    <row r="349" spans="3:3" x14ac:dyDescent="0.7">
      <c r="C349" s="2" t="s">
        <v>261</v>
      </c>
    </row>
    <row r="350" spans="3:3" x14ac:dyDescent="0.7">
      <c r="C350" s="2" t="s">
        <v>262</v>
      </c>
    </row>
    <row r="351" spans="3:3" x14ac:dyDescent="0.7">
      <c r="C351" s="2" t="s">
        <v>263</v>
      </c>
    </row>
    <row r="352" spans="3:3" x14ac:dyDescent="0.7">
      <c r="C352" s="2" t="s">
        <v>264</v>
      </c>
    </row>
    <row r="353" spans="3:3" x14ac:dyDescent="0.7">
      <c r="C353" s="2" t="s">
        <v>909</v>
      </c>
    </row>
    <row r="354" spans="3:3" x14ac:dyDescent="0.7">
      <c r="C354" s="2" t="s">
        <v>265</v>
      </c>
    </row>
    <row r="355" spans="3:3" x14ac:dyDescent="0.7">
      <c r="C355" s="2" t="s">
        <v>266</v>
      </c>
    </row>
    <row r="356" spans="3:3" x14ac:dyDescent="0.7">
      <c r="C356" s="2" t="s">
        <v>267</v>
      </c>
    </row>
    <row r="357" spans="3:3" x14ac:dyDescent="0.7">
      <c r="C357" s="2" t="s">
        <v>910</v>
      </c>
    </row>
    <row r="358" spans="3:3" x14ac:dyDescent="0.7">
      <c r="C358" s="2" t="s">
        <v>268</v>
      </c>
    </row>
    <row r="359" spans="3:3" x14ac:dyDescent="0.7">
      <c r="C359" s="2" t="s">
        <v>269</v>
      </c>
    </row>
    <row r="360" spans="3:3" x14ac:dyDescent="0.7">
      <c r="C360" s="2" t="s">
        <v>911</v>
      </c>
    </row>
    <row r="361" spans="3:3" x14ac:dyDescent="0.7">
      <c r="C361" s="2" t="s">
        <v>270</v>
      </c>
    </row>
    <row r="362" spans="3:3" x14ac:dyDescent="0.7">
      <c r="C362" s="2" t="s">
        <v>271</v>
      </c>
    </row>
    <row r="363" spans="3:3" x14ac:dyDescent="0.7">
      <c r="C363" s="2" t="s">
        <v>912</v>
      </c>
    </row>
    <row r="364" spans="3:3" x14ac:dyDescent="0.7">
      <c r="C364" s="2" t="s">
        <v>272</v>
      </c>
    </row>
    <row r="365" spans="3:3" x14ac:dyDescent="0.7">
      <c r="C365" s="2" t="s">
        <v>273</v>
      </c>
    </row>
    <row r="366" spans="3:3" x14ac:dyDescent="0.7">
      <c r="C366" s="2" t="s">
        <v>913</v>
      </c>
    </row>
    <row r="367" spans="3:3" x14ac:dyDescent="0.7">
      <c r="C367" s="2" t="s">
        <v>274</v>
      </c>
    </row>
    <row r="368" spans="3:3" x14ac:dyDescent="0.7">
      <c r="C368" s="2" t="s">
        <v>914</v>
      </c>
    </row>
    <row r="369" spans="3:3" x14ac:dyDescent="0.7">
      <c r="C369" s="2" t="s">
        <v>275</v>
      </c>
    </row>
    <row r="370" spans="3:3" x14ac:dyDescent="0.7">
      <c r="C370" s="2" t="s">
        <v>915</v>
      </c>
    </row>
    <row r="371" spans="3:3" x14ac:dyDescent="0.7">
      <c r="C371" s="2" t="s">
        <v>916</v>
      </c>
    </row>
    <row r="372" spans="3:3" x14ac:dyDescent="0.7">
      <c r="C372" s="2" t="s">
        <v>917</v>
      </c>
    </row>
    <row r="373" spans="3:3" x14ac:dyDescent="0.7">
      <c r="C373" s="2" t="s">
        <v>276</v>
      </c>
    </row>
    <row r="374" spans="3:3" x14ac:dyDescent="0.7">
      <c r="C374" s="2" t="s">
        <v>277</v>
      </c>
    </row>
    <row r="375" spans="3:3" x14ac:dyDescent="0.7">
      <c r="C375" s="2" t="s">
        <v>918</v>
      </c>
    </row>
    <row r="376" spans="3:3" x14ac:dyDescent="0.7">
      <c r="C376" s="2" t="s">
        <v>278</v>
      </c>
    </row>
    <row r="377" spans="3:3" x14ac:dyDescent="0.7">
      <c r="C377" s="2" t="s">
        <v>279</v>
      </c>
    </row>
    <row r="378" spans="3:3" x14ac:dyDescent="0.7">
      <c r="C378" s="2" t="s">
        <v>919</v>
      </c>
    </row>
    <row r="379" spans="3:3" x14ac:dyDescent="0.7">
      <c r="C379" s="2" t="s">
        <v>280</v>
      </c>
    </row>
    <row r="380" spans="3:3" x14ac:dyDescent="0.7">
      <c r="C380" s="2" t="s">
        <v>281</v>
      </c>
    </row>
    <row r="381" spans="3:3" x14ac:dyDescent="0.7">
      <c r="C381" s="2" t="s">
        <v>920</v>
      </c>
    </row>
    <row r="382" spans="3:3" x14ac:dyDescent="0.7">
      <c r="C382" s="2" t="s">
        <v>921</v>
      </c>
    </row>
    <row r="383" spans="3:3" x14ac:dyDescent="0.7">
      <c r="C383" s="2" t="s">
        <v>282</v>
      </c>
    </row>
    <row r="384" spans="3:3" x14ac:dyDescent="0.7">
      <c r="C384" s="2" t="s">
        <v>922</v>
      </c>
    </row>
    <row r="385" spans="3:3" x14ac:dyDescent="0.7">
      <c r="C385" s="2" t="s">
        <v>923</v>
      </c>
    </row>
    <row r="386" spans="3:3" x14ac:dyDescent="0.7">
      <c r="C386" s="2" t="s">
        <v>924</v>
      </c>
    </row>
    <row r="387" spans="3:3" x14ac:dyDescent="0.7">
      <c r="C387" s="2" t="s">
        <v>283</v>
      </c>
    </row>
    <row r="388" spans="3:3" x14ac:dyDescent="0.7">
      <c r="C388" s="2" t="s">
        <v>284</v>
      </c>
    </row>
    <row r="389" spans="3:3" x14ac:dyDescent="0.7">
      <c r="C389" s="2" t="s">
        <v>925</v>
      </c>
    </row>
    <row r="390" spans="3:3" x14ac:dyDescent="0.7">
      <c r="C390" s="2" t="s">
        <v>285</v>
      </c>
    </row>
    <row r="391" spans="3:3" x14ac:dyDescent="0.7">
      <c r="C391" s="2" t="s">
        <v>286</v>
      </c>
    </row>
    <row r="392" spans="3:3" x14ac:dyDescent="0.7">
      <c r="C392" s="2" t="s">
        <v>287</v>
      </c>
    </row>
    <row r="393" spans="3:3" x14ac:dyDescent="0.7">
      <c r="C393" s="2" t="s">
        <v>288</v>
      </c>
    </row>
    <row r="394" spans="3:3" x14ac:dyDescent="0.7">
      <c r="C394" s="2" t="s">
        <v>289</v>
      </c>
    </row>
    <row r="395" spans="3:3" x14ac:dyDescent="0.7">
      <c r="C395" s="2" t="s">
        <v>290</v>
      </c>
    </row>
    <row r="396" spans="3:3" x14ac:dyDescent="0.7">
      <c r="C396" s="2" t="s">
        <v>926</v>
      </c>
    </row>
    <row r="397" spans="3:3" x14ac:dyDescent="0.7">
      <c r="C397" s="2" t="s">
        <v>291</v>
      </c>
    </row>
    <row r="398" spans="3:3" x14ac:dyDescent="0.7">
      <c r="C398" s="2" t="s">
        <v>292</v>
      </c>
    </row>
    <row r="399" spans="3:3" x14ac:dyDescent="0.7">
      <c r="C399" s="2" t="s">
        <v>927</v>
      </c>
    </row>
    <row r="400" spans="3:3" x14ac:dyDescent="0.7">
      <c r="C400" s="2" t="s">
        <v>928</v>
      </c>
    </row>
    <row r="401" spans="3:3" x14ac:dyDescent="0.7">
      <c r="C401" s="2" t="s">
        <v>929</v>
      </c>
    </row>
    <row r="402" spans="3:3" x14ac:dyDescent="0.7">
      <c r="C402" s="2" t="s">
        <v>293</v>
      </c>
    </row>
    <row r="403" spans="3:3" x14ac:dyDescent="0.7">
      <c r="C403" s="2" t="s">
        <v>930</v>
      </c>
    </row>
    <row r="404" spans="3:3" x14ac:dyDescent="0.7">
      <c r="C404" s="2" t="s">
        <v>294</v>
      </c>
    </row>
    <row r="405" spans="3:3" x14ac:dyDescent="0.7">
      <c r="C405" s="2" t="s">
        <v>295</v>
      </c>
    </row>
    <row r="406" spans="3:3" x14ac:dyDescent="0.7">
      <c r="C406" s="2" t="s">
        <v>296</v>
      </c>
    </row>
    <row r="407" spans="3:3" x14ac:dyDescent="0.7">
      <c r="C407" s="2" t="s">
        <v>931</v>
      </c>
    </row>
    <row r="408" spans="3:3" x14ac:dyDescent="0.7">
      <c r="C408" s="2" t="s">
        <v>297</v>
      </c>
    </row>
    <row r="409" spans="3:3" x14ac:dyDescent="0.7">
      <c r="C409" s="2" t="s">
        <v>932</v>
      </c>
    </row>
    <row r="410" spans="3:3" x14ac:dyDescent="0.7">
      <c r="C410" s="2" t="s">
        <v>298</v>
      </c>
    </row>
    <row r="411" spans="3:3" x14ac:dyDescent="0.7">
      <c r="C411" s="2" t="s">
        <v>933</v>
      </c>
    </row>
    <row r="412" spans="3:3" x14ac:dyDescent="0.7">
      <c r="C412" s="2" t="s">
        <v>299</v>
      </c>
    </row>
    <row r="413" spans="3:3" x14ac:dyDescent="0.7">
      <c r="C413" s="2" t="s">
        <v>300</v>
      </c>
    </row>
    <row r="414" spans="3:3" x14ac:dyDescent="0.7">
      <c r="C414" s="2" t="s">
        <v>301</v>
      </c>
    </row>
    <row r="415" spans="3:3" x14ac:dyDescent="0.7">
      <c r="C415" s="2" t="s">
        <v>302</v>
      </c>
    </row>
    <row r="416" spans="3:3" x14ac:dyDescent="0.7">
      <c r="C416" s="2" t="s">
        <v>303</v>
      </c>
    </row>
    <row r="417" spans="3:3" x14ac:dyDescent="0.7">
      <c r="C417" s="2" t="s">
        <v>304</v>
      </c>
    </row>
    <row r="418" spans="3:3" x14ac:dyDescent="0.7">
      <c r="C418" s="2" t="s">
        <v>305</v>
      </c>
    </row>
    <row r="419" spans="3:3" x14ac:dyDescent="0.7">
      <c r="C419" s="2" t="s">
        <v>934</v>
      </c>
    </row>
    <row r="420" spans="3:3" x14ac:dyDescent="0.7">
      <c r="C420" s="2" t="s">
        <v>935</v>
      </c>
    </row>
    <row r="421" spans="3:3" x14ac:dyDescent="0.7">
      <c r="C421" s="2" t="s">
        <v>306</v>
      </c>
    </row>
    <row r="422" spans="3:3" x14ac:dyDescent="0.7">
      <c r="C422" s="2" t="s">
        <v>307</v>
      </c>
    </row>
    <row r="423" spans="3:3" x14ac:dyDescent="0.7">
      <c r="C423" s="2" t="s">
        <v>308</v>
      </c>
    </row>
    <row r="424" spans="3:3" x14ac:dyDescent="0.7">
      <c r="C424" s="2" t="s">
        <v>936</v>
      </c>
    </row>
    <row r="425" spans="3:3" x14ac:dyDescent="0.7">
      <c r="C425" s="2" t="s">
        <v>937</v>
      </c>
    </row>
    <row r="426" spans="3:3" x14ac:dyDescent="0.7">
      <c r="C426" s="2" t="s">
        <v>309</v>
      </c>
    </row>
    <row r="427" spans="3:3" x14ac:dyDescent="0.7">
      <c r="C427" s="2" t="s">
        <v>310</v>
      </c>
    </row>
    <row r="428" spans="3:3" x14ac:dyDescent="0.7">
      <c r="C428" s="2" t="s">
        <v>311</v>
      </c>
    </row>
    <row r="429" spans="3:3" x14ac:dyDescent="0.7">
      <c r="C429" s="2" t="s">
        <v>938</v>
      </c>
    </row>
    <row r="430" spans="3:3" x14ac:dyDescent="0.7">
      <c r="C430" s="2" t="s">
        <v>939</v>
      </c>
    </row>
    <row r="431" spans="3:3" x14ac:dyDescent="0.7">
      <c r="C431" s="2" t="s">
        <v>312</v>
      </c>
    </row>
    <row r="432" spans="3:3" x14ac:dyDescent="0.7">
      <c r="C432" s="2" t="s">
        <v>313</v>
      </c>
    </row>
    <row r="433" spans="3:3" x14ac:dyDescent="0.7">
      <c r="C433" s="2" t="s">
        <v>940</v>
      </c>
    </row>
    <row r="434" spans="3:3" x14ac:dyDescent="0.7">
      <c r="C434" s="2" t="s">
        <v>314</v>
      </c>
    </row>
    <row r="435" spans="3:3" x14ac:dyDescent="0.7">
      <c r="C435" s="2" t="s">
        <v>315</v>
      </c>
    </row>
    <row r="436" spans="3:3" x14ac:dyDescent="0.7">
      <c r="C436" s="2" t="s">
        <v>941</v>
      </c>
    </row>
    <row r="437" spans="3:3" x14ac:dyDescent="0.7">
      <c r="C437" s="2" t="s">
        <v>942</v>
      </c>
    </row>
    <row r="438" spans="3:3" x14ac:dyDescent="0.7">
      <c r="C438" s="2" t="s">
        <v>316</v>
      </c>
    </row>
    <row r="439" spans="3:3" x14ac:dyDescent="0.7">
      <c r="C439" s="2" t="s">
        <v>317</v>
      </c>
    </row>
    <row r="440" spans="3:3" x14ac:dyDescent="0.7">
      <c r="C440" s="2" t="s">
        <v>318</v>
      </c>
    </row>
    <row r="441" spans="3:3" x14ac:dyDescent="0.7">
      <c r="C441" s="2" t="s">
        <v>319</v>
      </c>
    </row>
    <row r="442" spans="3:3" x14ac:dyDescent="0.7">
      <c r="C442" s="2" t="s">
        <v>320</v>
      </c>
    </row>
    <row r="443" spans="3:3" x14ac:dyDescent="0.7">
      <c r="C443" s="2" t="s">
        <v>321</v>
      </c>
    </row>
    <row r="444" spans="3:3" x14ac:dyDescent="0.7">
      <c r="C444" s="2" t="s">
        <v>943</v>
      </c>
    </row>
    <row r="445" spans="3:3" x14ac:dyDescent="0.7">
      <c r="C445" s="2" t="s">
        <v>322</v>
      </c>
    </row>
    <row r="446" spans="3:3" x14ac:dyDescent="0.7">
      <c r="C446" s="2" t="s">
        <v>323</v>
      </c>
    </row>
    <row r="447" spans="3:3" x14ac:dyDescent="0.7">
      <c r="C447" s="2" t="s">
        <v>324</v>
      </c>
    </row>
    <row r="448" spans="3:3" x14ac:dyDescent="0.7">
      <c r="C448" s="2" t="s">
        <v>325</v>
      </c>
    </row>
    <row r="449" spans="3:3" x14ac:dyDescent="0.7">
      <c r="C449" s="2" t="s">
        <v>326</v>
      </c>
    </row>
    <row r="450" spans="3:3" x14ac:dyDescent="0.7">
      <c r="C450" s="2" t="s">
        <v>327</v>
      </c>
    </row>
    <row r="451" spans="3:3" x14ac:dyDescent="0.7">
      <c r="C451" s="2" t="s">
        <v>328</v>
      </c>
    </row>
    <row r="452" spans="3:3" x14ac:dyDescent="0.7">
      <c r="C452" s="2" t="s">
        <v>944</v>
      </c>
    </row>
    <row r="453" spans="3:3" x14ac:dyDescent="0.7">
      <c r="C453" s="2" t="s">
        <v>329</v>
      </c>
    </row>
    <row r="454" spans="3:3" x14ac:dyDescent="0.7">
      <c r="C454" s="2" t="s">
        <v>945</v>
      </c>
    </row>
    <row r="455" spans="3:3" x14ac:dyDescent="0.7">
      <c r="C455" s="2" t="s">
        <v>946</v>
      </c>
    </row>
    <row r="456" spans="3:3" x14ac:dyDescent="0.7">
      <c r="C456" s="2" t="s">
        <v>330</v>
      </c>
    </row>
    <row r="457" spans="3:3" x14ac:dyDescent="0.7">
      <c r="C457" s="2" t="s">
        <v>947</v>
      </c>
    </row>
    <row r="458" spans="3:3" x14ac:dyDescent="0.7">
      <c r="C458" s="2" t="s">
        <v>331</v>
      </c>
    </row>
    <row r="459" spans="3:3" x14ac:dyDescent="0.7">
      <c r="C459" s="2" t="s">
        <v>332</v>
      </c>
    </row>
    <row r="460" spans="3:3" x14ac:dyDescent="0.7">
      <c r="C460" s="2" t="s">
        <v>948</v>
      </c>
    </row>
    <row r="461" spans="3:3" x14ac:dyDescent="0.7">
      <c r="C461" s="2" t="s">
        <v>333</v>
      </c>
    </row>
    <row r="462" spans="3:3" x14ac:dyDescent="0.7">
      <c r="C462" s="2" t="s">
        <v>334</v>
      </c>
    </row>
    <row r="463" spans="3:3" x14ac:dyDescent="0.7">
      <c r="C463" s="2" t="s">
        <v>949</v>
      </c>
    </row>
    <row r="464" spans="3:3" x14ac:dyDescent="0.7">
      <c r="C464" s="2" t="s">
        <v>950</v>
      </c>
    </row>
    <row r="465" spans="3:8" x14ac:dyDescent="0.7">
      <c r="C465" s="2" t="s">
        <v>335</v>
      </c>
    </row>
    <row r="466" spans="3:8" x14ac:dyDescent="0.7">
      <c r="C466" s="2" t="s">
        <v>336</v>
      </c>
    </row>
    <row r="467" spans="3:8" x14ac:dyDescent="0.7">
      <c r="C467" s="2" t="s">
        <v>951</v>
      </c>
    </row>
    <row r="468" spans="3:8" x14ac:dyDescent="0.7">
      <c r="C468" s="2" t="s">
        <v>337</v>
      </c>
    </row>
    <row r="469" spans="3:8" x14ac:dyDescent="0.7">
      <c r="C469" s="2" t="s">
        <v>338</v>
      </c>
    </row>
    <row r="470" spans="3:8" x14ac:dyDescent="0.7">
      <c r="C470" s="2" t="s">
        <v>952</v>
      </c>
    </row>
    <row r="471" spans="3:8" x14ac:dyDescent="0.7">
      <c r="C471" s="2" t="s">
        <v>339</v>
      </c>
    </row>
    <row r="472" spans="3:8" x14ac:dyDescent="0.7">
      <c r="C472" s="2" t="s">
        <v>340</v>
      </c>
    </row>
    <row r="473" spans="3:8" x14ac:dyDescent="0.7">
      <c r="C473" s="2" t="s">
        <v>341</v>
      </c>
    </row>
    <row r="474" spans="3:8" x14ac:dyDescent="0.7">
      <c r="C474" s="2" t="s">
        <v>342</v>
      </c>
    </row>
    <row r="475" spans="3:8" x14ac:dyDescent="0.7">
      <c r="C475" s="2" t="s">
        <v>953</v>
      </c>
    </row>
    <row r="476" spans="3:8" x14ac:dyDescent="0.7">
      <c r="C476" s="2" t="s">
        <v>954</v>
      </c>
    </row>
    <row r="477" spans="3:8" x14ac:dyDescent="0.7">
      <c r="C477" s="2" t="s">
        <v>343</v>
      </c>
    </row>
    <row r="478" spans="3:8" x14ac:dyDescent="0.7">
      <c r="C478" s="2" t="s">
        <v>344</v>
      </c>
      <c r="H478" s="1"/>
    </row>
    <row r="479" spans="3:8" x14ac:dyDescent="0.7">
      <c r="C479" s="2" t="s">
        <v>345</v>
      </c>
      <c r="H479" s="1"/>
    </row>
    <row r="480" spans="3:8" x14ac:dyDescent="0.7">
      <c r="C480" s="2" t="s">
        <v>346</v>
      </c>
      <c r="H480" s="1"/>
    </row>
    <row r="481" spans="3:8" x14ac:dyDescent="0.7">
      <c r="C481" s="2" t="s">
        <v>955</v>
      </c>
      <c r="H481" s="1"/>
    </row>
    <row r="482" spans="3:8" x14ac:dyDescent="0.7">
      <c r="C482" s="2" t="s">
        <v>347</v>
      </c>
      <c r="H482" s="1"/>
    </row>
    <row r="483" spans="3:8" x14ac:dyDescent="0.7">
      <c r="C483" s="2" t="s">
        <v>956</v>
      </c>
      <c r="H483" s="1"/>
    </row>
    <row r="484" spans="3:8" x14ac:dyDescent="0.7">
      <c r="C484" s="2" t="s">
        <v>348</v>
      </c>
      <c r="H484" s="1"/>
    </row>
    <row r="485" spans="3:8" x14ac:dyDescent="0.7">
      <c r="C485" s="2" t="s">
        <v>349</v>
      </c>
      <c r="H485" s="1"/>
    </row>
    <row r="486" spans="3:8" x14ac:dyDescent="0.7">
      <c r="C486" s="2" t="s">
        <v>350</v>
      </c>
      <c r="H486" s="1"/>
    </row>
    <row r="487" spans="3:8" x14ac:dyDescent="0.7">
      <c r="C487" s="2" t="s">
        <v>957</v>
      </c>
      <c r="H487" s="1"/>
    </row>
    <row r="488" spans="3:8" x14ac:dyDescent="0.7">
      <c r="C488" s="2" t="s">
        <v>351</v>
      </c>
      <c r="H488" s="1"/>
    </row>
    <row r="489" spans="3:8" x14ac:dyDescent="0.7">
      <c r="C489" s="2" t="s">
        <v>352</v>
      </c>
      <c r="H489" s="1"/>
    </row>
    <row r="490" spans="3:8" x14ac:dyDescent="0.7">
      <c r="C490" s="2" t="s">
        <v>353</v>
      </c>
      <c r="H490" s="1"/>
    </row>
    <row r="491" spans="3:8" x14ac:dyDescent="0.7">
      <c r="C491" s="2" t="s">
        <v>354</v>
      </c>
      <c r="H491" s="1"/>
    </row>
    <row r="492" spans="3:8" x14ac:dyDescent="0.7">
      <c r="C492" s="2" t="s">
        <v>355</v>
      </c>
      <c r="H492" s="1"/>
    </row>
    <row r="493" spans="3:8" x14ac:dyDescent="0.7">
      <c r="C493" s="2" t="s">
        <v>356</v>
      </c>
      <c r="H493" s="1"/>
    </row>
    <row r="494" spans="3:8" x14ac:dyDescent="0.7">
      <c r="C494" s="2" t="s">
        <v>958</v>
      </c>
      <c r="H494" s="1"/>
    </row>
    <row r="495" spans="3:8" x14ac:dyDescent="0.7">
      <c r="C495" s="2" t="s">
        <v>357</v>
      </c>
      <c r="H495" s="1"/>
    </row>
    <row r="496" spans="3:8" x14ac:dyDescent="0.7">
      <c r="C496" s="2" t="s">
        <v>358</v>
      </c>
      <c r="H496" s="1"/>
    </row>
    <row r="497" spans="3:8" x14ac:dyDescent="0.7">
      <c r="C497" s="2" t="s">
        <v>959</v>
      </c>
      <c r="H497" s="1"/>
    </row>
    <row r="498" spans="3:8" x14ac:dyDescent="0.7">
      <c r="C498" s="2" t="s">
        <v>359</v>
      </c>
      <c r="H498" s="1"/>
    </row>
    <row r="499" spans="3:8" x14ac:dyDescent="0.7">
      <c r="C499" s="2" t="s">
        <v>360</v>
      </c>
      <c r="H499" s="1"/>
    </row>
    <row r="500" spans="3:8" x14ac:dyDescent="0.7">
      <c r="C500" s="2" t="s">
        <v>960</v>
      </c>
      <c r="H500" s="1"/>
    </row>
    <row r="501" spans="3:8" x14ac:dyDescent="0.7">
      <c r="C501" s="2" t="s">
        <v>361</v>
      </c>
      <c r="H501" s="1"/>
    </row>
    <row r="502" spans="3:8" x14ac:dyDescent="0.7">
      <c r="C502" s="2" t="s">
        <v>362</v>
      </c>
      <c r="H502" s="1"/>
    </row>
    <row r="503" spans="3:8" x14ac:dyDescent="0.7">
      <c r="C503" s="2" t="s">
        <v>363</v>
      </c>
      <c r="H503" s="1"/>
    </row>
    <row r="504" spans="3:8" x14ac:dyDescent="0.7">
      <c r="C504" s="2" t="s">
        <v>961</v>
      </c>
      <c r="H504" s="1"/>
    </row>
    <row r="505" spans="3:8" x14ac:dyDescent="0.7">
      <c r="C505" s="2" t="s">
        <v>364</v>
      </c>
      <c r="H505" s="1"/>
    </row>
    <row r="506" spans="3:8" x14ac:dyDescent="0.7">
      <c r="C506" s="2" t="s">
        <v>962</v>
      </c>
      <c r="H506" s="1"/>
    </row>
    <row r="507" spans="3:8" x14ac:dyDescent="0.7">
      <c r="C507" s="2" t="s">
        <v>365</v>
      </c>
      <c r="H507" s="1"/>
    </row>
    <row r="508" spans="3:8" x14ac:dyDescent="0.7">
      <c r="C508" s="2" t="s">
        <v>366</v>
      </c>
      <c r="H508" s="1"/>
    </row>
    <row r="509" spans="3:8" x14ac:dyDescent="0.7">
      <c r="C509" s="2" t="s">
        <v>367</v>
      </c>
      <c r="H509" s="1"/>
    </row>
    <row r="510" spans="3:8" x14ac:dyDescent="0.7">
      <c r="C510" s="2" t="s">
        <v>368</v>
      </c>
      <c r="H510" s="1"/>
    </row>
    <row r="511" spans="3:8" x14ac:dyDescent="0.7">
      <c r="C511" s="2" t="s">
        <v>963</v>
      </c>
      <c r="H511" s="1"/>
    </row>
    <row r="512" spans="3:8" x14ac:dyDescent="0.7">
      <c r="C512" s="2" t="s">
        <v>369</v>
      </c>
      <c r="H512" s="1"/>
    </row>
    <row r="513" spans="3:8" x14ac:dyDescent="0.7">
      <c r="C513" s="2" t="s">
        <v>370</v>
      </c>
      <c r="H513" s="1"/>
    </row>
    <row r="514" spans="3:8" x14ac:dyDescent="0.7">
      <c r="C514" s="2" t="s">
        <v>964</v>
      </c>
    </row>
    <row r="515" spans="3:8" x14ac:dyDescent="0.7">
      <c r="C515" s="2" t="s">
        <v>965</v>
      </c>
    </row>
    <row r="516" spans="3:8" x14ac:dyDescent="0.7">
      <c r="C516" s="2" t="s">
        <v>966</v>
      </c>
    </row>
    <row r="517" spans="3:8" x14ac:dyDescent="0.7">
      <c r="C517" s="2" t="s">
        <v>371</v>
      </c>
    </row>
    <row r="518" spans="3:8" x14ac:dyDescent="0.7">
      <c r="C518" s="2" t="s">
        <v>372</v>
      </c>
    </row>
    <row r="519" spans="3:8" x14ac:dyDescent="0.7">
      <c r="C519" s="2" t="s">
        <v>373</v>
      </c>
    </row>
    <row r="520" spans="3:8" x14ac:dyDescent="0.7">
      <c r="C520" s="2" t="s">
        <v>374</v>
      </c>
    </row>
    <row r="521" spans="3:8" x14ac:dyDescent="0.7">
      <c r="C521" s="2" t="s">
        <v>375</v>
      </c>
    </row>
    <row r="522" spans="3:8" x14ac:dyDescent="0.7">
      <c r="C522" s="2" t="s">
        <v>376</v>
      </c>
    </row>
    <row r="523" spans="3:8" x14ac:dyDescent="0.7">
      <c r="C523" s="2" t="s">
        <v>377</v>
      </c>
    </row>
    <row r="524" spans="3:8" x14ac:dyDescent="0.7">
      <c r="C524" s="2" t="s">
        <v>378</v>
      </c>
    </row>
    <row r="525" spans="3:8" x14ac:dyDescent="0.7">
      <c r="C525" s="2" t="s">
        <v>379</v>
      </c>
    </row>
    <row r="526" spans="3:8" x14ac:dyDescent="0.7">
      <c r="C526" s="2" t="s">
        <v>380</v>
      </c>
    </row>
    <row r="527" spans="3:8" x14ac:dyDescent="0.7">
      <c r="C527" s="2" t="s">
        <v>381</v>
      </c>
    </row>
    <row r="528" spans="3:8" x14ac:dyDescent="0.7">
      <c r="C528" s="2" t="s">
        <v>967</v>
      </c>
    </row>
    <row r="529" spans="3:3" x14ac:dyDescent="0.7">
      <c r="C529" s="2" t="s">
        <v>382</v>
      </c>
    </row>
    <row r="530" spans="3:3" x14ac:dyDescent="0.7">
      <c r="C530" s="2" t="s">
        <v>383</v>
      </c>
    </row>
    <row r="531" spans="3:3" x14ac:dyDescent="0.7">
      <c r="C531" s="2" t="s">
        <v>384</v>
      </c>
    </row>
    <row r="532" spans="3:3" x14ac:dyDescent="0.7">
      <c r="C532" s="2" t="s">
        <v>385</v>
      </c>
    </row>
    <row r="533" spans="3:3" x14ac:dyDescent="0.7">
      <c r="C533" s="2" t="s">
        <v>386</v>
      </c>
    </row>
    <row r="534" spans="3:3" x14ac:dyDescent="0.7">
      <c r="C534" s="2" t="s">
        <v>387</v>
      </c>
    </row>
    <row r="535" spans="3:3" x14ac:dyDescent="0.7">
      <c r="C535" s="2" t="s">
        <v>388</v>
      </c>
    </row>
    <row r="536" spans="3:3" x14ac:dyDescent="0.7">
      <c r="C536" s="2" t="s">
        <v>389</v>
      </c>
    </row>
    <row r="537" spans="3:3" x14ac:dyDescent="0.7">
      <c r="C537" s="2" t="s">
        <v>968</v>
      </c>
    </row>
    <row r="538" spans="3:3" x14ac:dyDescent="0.7">
      <c r="C538" s="2" t="s">
        <v>969</v>
      </c>
    </row>
    <row r="539" spans="3:3" ht="18" thickBot="1" x14ac:dyDescent="0.75">
      <c r="C539" s="4" t="s">
        <v>390</v>
      </c>
    </row>
  </sheetData>
  <sheetProtection algorithmName="SHA-512" hashValue="gi3tYmOgwgqVCNKeIrFJkDXjj+0wfdCiQtVCWfPTonTI/cuttBp3vTlbjzoVe+IMFtIlHDOUFTPZPz61rEGzoQ==" saltValue="2zc8S79UXz8wWr4+c2UvcQ==" spinCount="100000" sheet="1" scenarios="1" formatRows="0" insertRows="0" deleteRows="0"/>
  <phoneticPr fontId="2"/>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46F956-1141-4A49-9DEB-C3C43C23532E}">
  <sheetPr codeName="Sheet8">
    <tabColor rgb="FFFFFF00"/>
  </sheetPr>
  <dimension ref="A1:F71"/>
  <sheetViews>
    <sheetView zoomScale="80" zoomScaleNormal="80" workbookViewId="0"/>
  </sheetViews>
  <sheetFormatPr defaultRowHeight="17.649999999999999" x14ac:dyDescent="0.7"/>
  <sheetData>
    <row r="1" spans="1:6" x14ac:dyDescent="0.7">
      <c r="A1" s="371" t="s">
        <v>970</v>
      </c>
      <c r="B1" s="78"/>
      <c r="C1" s="78"/>
      <c r="D1" s="78"/>
      <c r="E1" s="78"/>
      <c r="F1" s="78"/>
    </row>
    <row r="2" spans="1:6" x14ac:dyDescent="0.7">
      <c r="A2" s="371" t="s">
        <v>790</v>
      </c>
      <c r="B2" s="372" t="s">
        <v>791</v>
      </c>
      <c r="C2" s="372" t="s">
        <v>792</v>
      </c>
      <c r="D2" s="372" t="s">
        <v>793</v>
      </c>
      <c r="E2" s="373" t="s">
        <v>794</v>
      </c>
      <c r="F2" s="374"/>
    </row>
    <row r="3" spans="1:6" x14ac:dyDescent="0.7">
      <c r="A3" s="375" t="s">
        <v>443</v>
      </c>
      <c r="B3" s="376"/>
      <c r="C3" s="376"/>
      <c r="D3" s="377" t="s">
        <v>623</v>
      </c>
      <c r="E3" s="378">
        <v>4.4099999999999999E-4</v>
      </c>
      <c r="F3" s="374"/>
    </row>
    <row r="4" spans="1:6" x14ac:dyDescent="0.7">
      <c r="A4" s="379" t="s">
        <v>795</v>
      </c>
      <c r="B4" s="78" t="s">
        <v>796</v>
      </c>
      <c r="C4" s="78" t="s">
        <v>527</v>
      </c>
      <c r="D4" s="374">
        <v>28.7</v>
      </c>
      <c r="E4" s="380">
        <v>8.9099999999999999E-2</v>
      </c>
      <c r="F4" s="78"/>
    </row>
    <row r="5" spans="1:6" x14ac:dyDescent="0.7">
      <c r="A5" s="379" t="s">
        <v>797</v>
      </c>
      <c r="B5" s="78" t="s">
        <v>796</v>
      </c>
      <c r="C5" s="78" t="s">
        <v>527</v>
      </c>
      <c r="D5" s="374">
        <v>24.2</v>
      </c>
      <c r="E5" s="380">
        <v>8.8700000000000001E-2</v>
      </c>
      <c r="F5" s="78"/>
    </row>
    <row r="6" spans="1:6" x14ac:dyDescent="0.7">
      <c r="A6" s="379" t="s">
        <v>798</v>
      </c>
      <c r="B6" s="78" t="s">
        <v>796</v>
      </c>
      <c r="C6" s="78" t="s">
        <v>527</v>
      </c>
      <c r="D6" s="374">
        <v>26.1</v>
      </c>
      <c r="E6" s="380">
        <v>8.9099999999999999E-2</v>
      </c>
      <c r="F6" s="78"/>
    </row>
    <row r="7" spans="1:6" x14ac:dyDescent="0.7">
      <c r="A7" s="379" t="s">
        <v>799</v>
      </c>
      <c r="B7" s="78" t="s">
        <v>796</v>
      </c>
      <c r="C7" s="78" t="s">
        <v>527</v>
      </c>
      <c r="D7" s="374">
        <v>27.8</v>
      </c>
      <c r="E7" s="380">
        <v>9.5000000000000001E-2</v>
      </c>
      <c r="F7" s="78"/>
    </row>
    <row r="8" spans="1:6" x14ac:dyDescent="0.7">
      <c r="A8" s="379" t="s">
        <v>448</v>
      </c>
      <c r="B8" s="78" t="s">
        <v>796</v>
      </c>
      <c r="C8" s="78" t="s">
        <v>527</v>
      </c>
      <c r="D8" s="374">
        <v>29</v>
      </c>
      <c r="E8" s="380">
        <v>0.11</v>
      </c>
      <c r="F8" s="78"/>
    </row>
    <row r="9" spans="1:6" x14ac:dyDescent="0.7">
      <c r="A9" s="379" t="s">
        <v>449</v>
      </c>
      <c r="B9" s="78" t="s">
        <v>800</v>
      </c>
      <c r="C9" s="78" t="s">
        <v>529</v>
      </c>
      <c r="D9" s="374">
        <v>38.299999999999997</v>
      </c>
      <c r="E9" s="380">
        <v>6.9699999999999998E-2</v>
      </c>
      <c r="F9" s="78"/>
    </row>
    <row r="10" spans="1:6" x14ac:dyDescent="0.7">
      <c r="A10" s="379" t="s">
        <v>450</v>
      </c>
      <c r="B10" s="78" t="s">
        <v>800</v>
      </c>
      <c r="C10" s="78" t="s">
        <v>529</v>
      </c>
      <c r="D10" s="374">
        <v>33.4</v>
      </c>
      <c r="E10" s="380">
        <v>6.8599999999999994E-2</v>
      </c>
      <c r="F10" s="78"/>
    </row>
    <row r="11" spans="1:6" x14ac:dyDescent="0.7">
      <c r="A11" s="379" t="s">
        <v>451</v>
      </c>
      <c r="B11" s="78" t="s">
        <v>800</v>
      </c>
      <c r="C11" s="78" t="s">
        <v>529</v>
      </c>
      <c r="D11" s="374">
        <v>33.299999999999997</v>
      </c>
      <c r="E11" s="380">
        <v>6.8199999999999997E-2</v>
      </c>
      <c r="F11" s="78"/>
    </row>
    <row r="12" spans="1:6" x14ac:dyDescent="0.7">
      <c r="A12" s="381" t="s">
        <v>452</v>
      </c>
      <c r="B12" s="78" t="s">
        <v>800</v>
      </c>
      <c r="C12" s="78" t="s">
        <v>529</v>
      </c>
      <c r="D12" s="374">
        <v>36.299999999999997</v>
      </c>
      <c r="E12" s="380">
        <v>6.8199999999999997E-2</v>
      </c>
      <c r="F12" s="78"/>
    </row>
    <row r="13" spans="1:6" x14ac:dyDescent="0.7">
      <c r="A13" s="379" t="s">
        <v>453</v>
      </c>
      <c r="B13" s="78" t="s">
        <v>800</v>
      </c>
      <c r="C13" s="78" t="s">
        <v>529</v>
      </c>
      <c r="D13" s="374">
        <v>36.5</v>
      </c>
      <c r="E13" s="380">
        <v>6.8599999999999994E-2</v>
      </c>
      <c r="F13" s="78"/>
    </row>
    <row r="14" spans="1:6" x14ac:dyDescent="0.7">
      <c r="A14" s="379" t="s">
        <v>454</v>
      </c>
      <c r="B14" s="78" t="s">
        <v>800</v>
      </c>
      <c r="C14" s="78" t="s">
        <v>529</v>
      </c>
      <c r="D14" s="374">
        <v>38</v>
      </c>
      <c r="E14" s="380">
        <v>6.8900000000000003E-2</v>
      </c>
      <c r="F14" s="78"/>
    </row>
    <row r="15" spans="1:6" x14ac:dyDescent="0.7">
      <c r="A15" s="379" t="s">
        <v>455</v>
      </c>
      <c r="B15" s="78" t="s">
        <v>800</v>
      </c>
      <c r="C15" s="78" t="s">
        <v>529</v>
      </c>
      <c r="D15" s="374">
        <v>38.9</v>
      </c>
      <c r="E15" s="380">
        <v>7.0800000000000002E-2</v>
      </c>
      <c r="F15" s="78"/>
    </row>
    <row r="16" spans="1:6" x14ac:dyDescent="0.7">
      <c r="A16" s="379" t="s">
        <v>456</v>
      </c>
      <c r="B16" s="78" t="s">
        <v>800</v>
      </c>
      <c r="C16" s="78" t="s">
        <v>529</v>
      </c>
      <c r="D16" s="374">
        <v>40.4</v>
      </c>
      <c r="E16" s="380">
        <v>7.3300000000000004E-2</v>
      </c>
      <c r="F16" s="78"/>
    </row>
    <row r="17" spans="1:6" x14ac:dyDescent="0.7">
      <c r="A17" s="379" t="s">
        <v>457</v>
      </c>
      <c r="B17" s="78" t="s">
        <v>800</v>
      </c>
      <c r="C17" s="78" t="s">
        <v>529</v>
      </c>
      <c r="D17" s="374">
        <v>41.8</v>
      </c>
      <c r="E17" s="380">
        <v>7.4099999999999999E-2</v>
      </c>
      <c r="F17" s="78"/>
    </row>
    <row r="18" spans="1:6" x14ac:dyDescent="0.7">
      <c r="A18" s="379" t="s">
        <v>801</v>
      </c>
      <c r="B18" s="78" t="s">
        <v>800</v>
      </c>
      <c r="C18" s="78" t="s">
        <v>529</v>
      </c>
      <c r="D18" s="374">
        <v>40.200000000000003</v>
      </c>
      <c r="E18" s="380">
        <v>7.2999999999999995E-2</v>
      </c>
      <c r="F18" s="78"/>
    </row>
    <row r="19" spans="1:6" x14ac:dyDescent="0.7">
      <c r="A19" s="379" t="s">
        <v>459</v>
      </c>
      <c r="B19" s="78" t="s">
        <v>796</v>
      </c>
      <c r="C19" s="78" t="s">
        <v>527</v>
      </c>
      <c r="D19" s="374">
        <v>33.299999999999997</v>
      </c>
      <c r="E19" s="380">
        <v>8.9800000000000005E-2</v>
      </c>
      <c r="F19" s="78"/>
    </row>
    <row r="20" spans="1:6" x14ac:dyDescent="0.7">
      <c r="A20" s="379" t="s">
        <v>460</v>
      </c>
      <c r="B20" s="78" t="s">
        <v>802</v>
      </c>
      <c r="C20" s="78" t="s">
        <v>527</v>
      </c>
      <c r="D20" s="374">
        <v>50.1</v>
      </c>
      <c r="E20" s="380">
        <v>6.0100000000000001E-2</v>
      </c>
      <c r="F20" s="78"/>
    </row>
    <row r="21" spans="1:6" x14ac:dyDescent="0.7">
      <c r="A21" s="379" t="s">
        <v>461</v>
      </c>
      <c r="B21" s="78" t="s">
        <v>802</v>
      </c>
      <c r="C21" s="78" t="s">
        <v>803</v>
      </c>
      <c r="D21" s="374">
        <v>42.4</v>
      </c>
      <c r="E21" s="380">
        <v>5.0999999999999997E-2</v>
      </c>
      <c r="F21" s="78"/>
    </row>
    <row r="22" spans="1:6" x14ac:dyDescent="0.7">
      <c r="A22" s="379" t="s">
        <v>462</v>
      </c>
      <c r="B22" s="78" t="s">
        <v>802</v>
      </c>
      <c r="C22" s="78" t="s">
        <v>527</v>
      </c>
      <c r="D22" s="374">
        <v>54.7</v>
      </c>
      <c r="E22" s="380">
        <v>5.0999999999999997E-2</v>
      </c>
      <c r="F22" s="78"/>
    </row>
    <row r="23" spans="1:6" x14ac:dyDescent="0.7">
      <c r="A23" s="379" t="s">
        <v>463</v>
      </c>
      <c r="B23" s="78" t="s">
        <v>802</v>
      </c>
      <c r="C23" s="78" t="s">
        <v>803</v>
      </c>
      <c r="D23" s="374" t="s">
        <v>804</v>
      </c>
      <c r="E23" s="380">
        <v>5.1299999999999998E-2</v>
      </c>
      <c r="F23" s="78"/>
    </row>
    <row r="24" spans="1:6" x14ac:dyDescent="0.7">
      <c r="A24" s="379" t="s">
        <v>464</v>
      </c>
      <c r="B24" s="78" t="s">
        <v>796</v>
      </c>
      <c r="C24" s="78" t="s">
        <v>527</v>
      </c>
      <c r="D24" s="374">
        <v>37.299999999999997</v>
      </c>
      <c r="E24" s="380">
        <v>7.6600000000000001E-2</v>
      </c>
      <c r="F24" s="78"/>
    </row>
    <row r="25" spans="1:6" x14ac:dyDescent="0.7">
      <c r="A25" s="379" t="s">
        <v>465</v>
      </c>
      <c r="B25" s="78" t="s">
        <v>796</v>
      </c>
      <c r="C25" s="78" t="s">
        <v>527</v>
      </c>
      <c r="D25" s="374">
        <v>40</v>
      </c>
      <c r="E25" s="380">
        <v>7.6300000000000007E-2</v>
      </c>
      <c r="F25" s="78"/>
    </row>
    <row r="26" spans="1:6" x14ac:dyDescent="0.7">
      <c r="A26" s="379" t="s">
        <v>466</v>
      </c>
      <c r="B26" s="78" t="s">
        <v>800</v>
      </c>
      <c r="C26" s="78" t="s">
        <v>529</v>
      </c>
      <c r="D26" s="374">
        <v>34.799999999999997</v>
      </c>
      <c r="E26" s="380">
        <v>6.6699999999999995E-2</v>
      </c>
      <c r="F26" s="78"/>
    </row>
    <row r="27" spans="1:6" x14ac:dyDescent="0.7">
      <c r="A27" s="379" t="s">
        <v>805</v>
      </c>
      <c r="B27" s="78" t="s">
        <v>802</v>
      </c>
      <c r="C27" s="78" t="s">
        <v>803</v>
      </c>
      <c r="D27" s="374">
        <v>51</v>
      </c>
      <c r="E27" s="380">
        <v>5.28E-2</v>
      </c>
      <c r="F27" s="78"/>
    </row>
    <row r="28" spans="1:6" x14ac:dyDescent="0.7">
      <c r="A28" s="379" t="s">
        <v>468</v>
      </c>
      <c r="B28" s="78" t="s">
        <v>802</v>
      </c>
      <c r="C28" s="78" t="s">
        <v>803</v>
      </c>
      <c r="D28" s="374">
        <v>20.3</v>
      </c>
      <c r="E28" s="380">
        <v>0.04</v>
      </c>
      <c r="F28" s="78"/>
    </row>
    <row r="29" spans="1:6" x14ac:dyDescent="0.7">
      <c r="A29" s="379" t="s">
        <v>469</v>
      </c>
      <c r="B29" s="78" t="s">
        <v>802</v>
      </c>
      <c r="C29" s="78" t="s">
        <v>803</v>
      </c>
      <c r="D29" s="374">
        <v>3.57</v>
      </c>
      <c r="E29" s="380">
        <v>9.64E-2</v>
      </c>
      <c r="F29" s="78"/>
    </row>
    <row r="30" spans="1:6" x14ac:dyDescent="0.7">
      <c r="A30" s="379" t="s">
        <v>470</v>
      </c>
      <c r="B30" s="78" t="s">
        <v>802</v>
      </c>
      <c r="C30" s="78" t="s">
        <v>803</v>
      </c>
      <c r="D30" s="374">
        <v>8.33</v>
      </c>
      <c r="E30" s="380">
        <v>0.154</v>
      </c>
      <c r="F30" s="78"/>
    </row>
    <row r="31" spans="1:6" x14ac:dyDescent="0.7">
      <c r="A31" s="379" t="s">
        <v>471</v>
      </c>
      <c r="B31" s="78"/>
      <c r="C31" s="78"/>
      <c r="D31" s="377" t="s">
        <v>623</v>
      </c>
      <c r="E31" s="382">
        <v>0.06</v>
      </c>
      <c r="F31" s="78"/>
    </row>
    <row r="32" spans="1:6" x14ac:dyDescent="0.7">
      <c r="A32" s="379" t="s">
        <v>472</v>
      </c>
      <c r="B32" s="78"/>
      <c r="C32" s="78"/>
      <c r="D32" s="377" t="s">
        <v>540</v>
      </c>
      <c r="E32" s="382">
        <v>5.7000000000000002E-2</v>
      </c>
      <c r="F32" s="78"/>
    </row>
    <row r="33" spans="1:6" x14ac:dyDescent="0.7">
      <c r="A33" s="379" t="s">
        <v>473</v>
      </c>
      <c r="B33" s="78"/>
      <c r="C33" s="78"/>
      <c r="D33" s="377" t="s">
        <v>623</v>
      </c>
      <c r="E33" s="382">
        <v>5.7000000000000002E-2</v>
      </c>
      <c r="F33" s="78"/>
    </row>
    <row r="34" spans="1:6" x14ac:dyDescent="0.7">
      <c r="A34" s="379" t="s">
        <v>474</v>
      </c>
      <c r="B34" s="78"/>
      <c r="C34" s="78"/>
      <c r="D34" s="377" t="s">
        <v>623</v>
      </c>
      <c r="E34" s="382">
        <v>5.7000000000000002E-2</v>
      </c>
      <c r="F34" s="78"/>
    </row>
    <row r="35" spans="1:6" x14ac:dyDescent="0.7">
      <c r="A35" s="379" t="s">
        <v>475</v>
      </c>
      <c r="B35" s="78"/>
      <c r="C35" s="78"/>
      <c r="D35" s="377" t="s">
        <v>623</v>
      </c>
      <c r="E35" s="383" t="s">
        <v>623</v>
      </c>
      <c r="F35" s="78"/>
    </row>
    <row r="36" spans="1:6" x14ac:dyDescent="0.7">
      <c r="A36" s="379" t="s">
        <v>476</v>
      </c>
      <c r="B36" s="78"/>
      <c r="C36" s="78"/>
      <c r="D36" s="377" t="s">
        <v>623</v>
      </c>
      <c r="E36" s="383" t="s">
        <v>623</v>
      </c>
      <c r="F36" s="78"/>
    </row>
    <row r="37" spans="1:6" x14ac:dyDescent="0.7">
      <c r="A37" s="379" t="s">
        <v>477</v>
      </c>
      <c r="B37" s="78"/>
      <c r="C37" s="78"/>
      <c r="D37" s="377" t="s">
        <v>623</v>
      </c>
      <c r="E37" s="383" t="s">
        <v>623</v>
      </c>
      <c r="F37" s="78"/>
    </row>
    <row r="38" spans="1:6" x14ac:dyDescent="0.7">
      <c r="A38" s="379" t="s">
        <v>478</v>
      </c>
      <c r="B38" s="78"/>
      <c r="C38" s="78"/>
      <c r="D38" s="377" t="s">
        <v>623</v>
      </c>
      <c r="E38" s="383" t="s">
        <v>623</v>
      </c>
      <c r="F38" s="78"/>
    </row>
    <row r="39" spans="1:6" x14ac:dyDescent="0.7">
      <c r="A39" s="379" t="s">
        <v>479</v>
      </c>
      <c r="B39" s="78"/>
      <c r="C39" s="78"/>
      <c r="D39" s="377" t="s">
        <v>623</v>
      </c>
      <c r="E39" s="382">
        <v>2.92</v>
      </c>
      <c r="F39" s="78"/>
    </row>
    <row r="40" spans="1:6" x14ac:dyDescent="0.7">
      <c r="A40" s="379" t="s">
        <v>480</v>
      </c>
      <c r="B40" s="78"/>
      <c r="C40" s="78"/>
      <c r="D40" s="377" t="s">
        <v>623</v>
      </c>
      <c r="E40" s="382">
        <v>2.29</v>
      </c>
      <c r="F40" s="78"/>
    </row>
    <row r="41" spans="1:6" x14ac:dyDescent="0.7">
      <c r="A41" s="379" t="s">
        <v>481</v>
      </c>
      <c r="B41" s="78"/>
      <c r="C41" s="78"/>
      <c r="D41" s="377" t="s">
        <v>623</v>
      </c>
      <c r="E41" s="382">
        <v>1.72</v>
      </c>
      <c r="F41" s="78"/>
    </row>
    <row r="42" spans="1:6" x14ac:dyDescent="0.7">
      <c r="A42" s="379" t="s">
        <v>482</v>
      </c>
      <c r="B42" s="78"/>
      <c r="C42" s="78"/>
      <c r="D42" s="377" t="s">
        <v>623</v>
      </c>
      <c r="E42" s="382">
        <v>2.5499999999999998</v>
      </c>
      <c r="F42" s="78"/>
    </row>
    <row r="43" spans="1:6" x14ac:dyDescent="0.7">
      <c r="A43" s="379" t="s">
        <v>483</v>
      </c>
      <c r="B43" s="78"/>
      <c r="C43" s="78"/>
      <c r="D43" s="377" t="s">
        <v>623</v>
      </c>
      <c r="E43" s="382">
        <v>2.77</v>
      </c>
      <c r="F43" s="78"/>
    </row>
    <row r="44" spans="1:6" x14ac:dyDescent="0.7">
      <c r="A44" s="379" t="s">
        <v>484</v>
      </c>
      <c r="B44" s="78"/>
      <c r="C44" s="78"/>
      <c r="D44" s="377" t="s">
        <v>623</v>
      </c>
      <c r="E44" s="382">
        <v>2.63</v>
      </c>
      <c r="F44" s="78"/>
    </row>
    <row r="45" spans="1:6" x14ac:dyDescent="0.7">
      <c r="A45" s="379" t="s">
        <v>485</v>
      </c>
      <c r="B45" s="78"/>
      <c r="C45" s="78"/>
      <c r="D45" s="377" t="s">
        <v>623</v>
      </c>
      <c r="E45" s="382">
        <v>2.62</v>
      </c>
      <c r="F45" s="78"/>
    </row>
    <row r="46" spans="1:6" x14ac:dyDescent="0.7">
      <c r="A46" s="379" t="s">
        <v>486</v>
      </c>
      <c r="B46" s="78"/>
      <c r="C46" s="78"/>
      <c r="D46" s="377" t="s">
        <v>623</v>
      </c>
      <c r="E46" s="382">
        <v>1.57</v>
      </c>
      <c r="F46" s="78"/>
    </row>
    <row r="47" spans="1:6" x14ac:dyDescent="0.7">
      <c r="A47" s="379" t="s">
        <v>487</v>
      </c>
      <c r="B47" s="78"/>
      <c r="C47" s="78"/>
      <c r="D47" s="377" t="s">
        <v>623</v>
      </c>
      <c r="E47" s="382">
        <v>0.77500000000000002</v>
      </c>
      <c r="F47" s="78"/>
    </row>
    <row r="48" spans="1:6" x14ac:dyDescent="0.7">
      <c r="A48" s="379" t="s">
        <v>488</v>
      </c>
      <c r="B48" s="78"/>
      <c r="C48" s="78"/>
      <c r="D48" s="377" t="s">
        <v>623</v>
      </c>
      <c r="E48" s="382">
        <v>0.502</v>
      </c>
      <c r="F48" s="78"/>
    </row>
    <row r="49" spans="1:6" x14ac:dyDescent="0.7">
      <c r="A49" s="379" t="s">
        <v>573</v>
      </c>
      <c r="B49" s="78"/>
      <c r="C49" s="78"/>
      <c r="D49" s="377" t="s">
        <v>623</v>
      </c>
      <c r="E49" s="382">
        <v>0.42799999999999999</v>
      </c>
      <c r="F49" s="78"/>
    </row>
    <row r="50" spans="1:6" x14ac:dyDescent="0.7">
      <c r="A50" s="379" t="s">
        <v>574</v>
      </c>
      <c r="B50" s="78"/>
      <c r="C50" s="78"/>
      <c r="D50" s="377" t="s">
        <v>623</v>
      </c>
      <c r="E50" s="382">
        <v>0.44900000000000001</v>
      </c>
      <c r="F50" s="78"/>
    </row>
    <row r="51" spans="1:6" x14ac:dyDescent="0.7">
      <c r="A51" s="379" t="s">
        <v>575</v>
      </c>
      <c r="B51" s="78"/>
      <c r="C51" s="78"/>
      <c r="D51" s="377" t="s">
        <v>623</v>
      </c>
      <c r="E51" s="382">
        <v>0.44</v>
      </c>
      <c r="F51" s="78"/>
    </row>
    <row r="52" spans="1:6" x14ac:dyDescent="0.7">
      <c r="A52" s="379" t="s">
        <v>576</v>
      </c>
      <c r="B52" s="78"/>
      <c r="C52" s="78"/>
      <c r="D52" s="377" t="s">
        <v>623</v>
      </c>
      <c r="E52" s="382">
        <v>0.47099999999999997</v>
      </c>
      <c r="F52" s="78"/>
    </row>
    <row r="53" spans="1:6" x14ac:dyDescent="0.7">
      <c r="A53" s="379" t="s">
        <v>489</v>
      </c>
      <c r="B53" s="78"/>
      <c r="C53" s="78"/>
      <c r="D53" s="377" t="s">
        <v>623</v>
      </c>
      <c r="E53" s="382">
        <v>1</v>
      </c>
      <c r="F53" s="78"/>
    </row>
    <row r="54" spans="1:6" x14ac:dyDescent="0.7">
      <c r="A54" s="379" t="s">
        <v>490</v>
      </c>
      <c r="B54" s="78"/>
      <c r="C54" s="78"/>
      <c r="D54" s="377" t="s">
        <v>623</v>
      </c>
      <c r="E54" s="382">
        <v>0.41499999999999998</v>
      </c>
      <c r="F54" s="78"/>
    </row>
    <row r="55" spans="1:6" x14ac:dyDescent="0.7">
      <c r="A55" s="379" t="s">
        <v>544</v>
      </c>
      <c r="B55" s="78"/>
      <c r="C55" s="78"/>
      <c r="D55" s="377" t="s">
        <v>623</v>
      </c>
      <c r="E55" s="382">
        <v>2.2999999999999998</v>
      </c>
      <c r="F55" s="78"/>
    </row>
    <row r="56" spans="1:6" x14ac:dyDescent="0.7">
      <c r="A56" s="379" t="s">
        <v>545</v>
      </c>
      <c r="B56" s="78"/>
      <c r="C56" s="78"/>
      <c r="D56" s="377" t="s">
        <v>623</v>
      </c>
      <c r="E56" s="382">
        <v>2.2999999999999998</v>
      </c>
      <c r="F56" s="78"/>
    </row>
    <row r="57" spans="1:6" x14ac:dyDescent="0.7">
      <c r="A57" s="379" t="s">
        <v>546</v>
      </c>
      <c r="B57" s="78"/>
      <c r="C57" s="78"/>
      <c r="D57" s="377" t="s">
        <v>623</v>
      </c>
      <c r="E57" s="382">
        <v>3</v>
      </c>
      <c r="F57" s="78"/>
    </row>
    <row r="58" spans="1:6" x14ac:dyDescent="0.7">
      <c r="A58" s="379" t="s">
        <v>547</v>
      </c>
      <c r="B58" s="78"/>
      <c r="C58" s="78"/>
      <c r="D58" s="377" t="s">
        <v>623</v>
      </c>
      <c r="E58" s="382">
        <v>3</v>
      </c>
      <c r="F58" s="78"/>
    </row>
    <row r="59" spans="1:6" x14ac:dyDescent="0.7">
      <c r="A59" s="379" t="s">
        <v>548</v>
      </c>
      <c r="B59" s="78"/>
      <c r="C59" s="78"/>
      <c r="D59" s="377" t="s">
        <v>623</v>
      </c>
      <c r="E59" s="382">
        <v>2.8</v>
      </c>
      <c r="F59" s="78"/>
    </row>
    <row r="60" spans="1:6" x14ac:dyDescent="0.7">
      <c r="A60" s="379" t="s">
        <v>549</v>
      </c>
      <c r="B60" s="78"/>
      <c r="C60" s="78"/>
      <c r="D60" s="377" t="s">
        <v>623</v>
      </c>
      <c r="E60" s="382">
        <v>2.2000000000000002</v>
      </c>
      <c r="F60" s="78"/>
    </row>
    <row r="61" spans="1:6" x14ac:dyDescent="0.7">
      <c r="A61" s="379" t="s">
        <v>550</v>
      </c>
      <c r="B61" s="78"/>
      <c r="C61" s="78"/>
      <c r="D61" s="377" t="s">
        <v>623</v>
      </c>
      <c r="E61" s="382">
        <v>0.81</v>
      </c>
      <c r="F61" s="78"/>
    </row>
    <row r="62" spans="1:6" x14ac:dyDescent="0.7">
      <c r="A62" s="379" t="s">
        <v>551</v>
      </c>
      <c r="B62" s="78"/>
      <c r="C62" s="78"/>
      <c r="D62" s="377" t="s">
        <v>623</v>
      </c>
      <c r="E62" s="382">
        <v>2.2999999999999998</v>
      </c>
      <c r="F62" s="78"/>
    </row>
    <row r="63" spans="1:6" x14ac:dyDescent="0.7">
      <c r="A63" s="379" t="s">
        <v>553</v>
      </c>
      <c r="B63" s="78"/>
      <c r="C63" s="78"/>
      <c r="D63" s="377" t="s">
        <v>623</v>
      </c>
      <c r="E63" s="382">
        <v>2.2999999999999998</v>
      </c>
      <c r="F63" s="78"/>
    </row>
    <row r="64" spans="1:6" x14ac:dyDescent="0.7">
      <c r="A64" s="379" t="s">
        <v>571</v>
      </c>
      <c r="B64" s="78"/>
      <c r="C64" s="78"/>
      <c r="D64" s="377" t="s">
        <v>623</v>
      </c>
      <c r="E64" s="382">
        <v>0.76</v>
      </c>
      <c r="F64" s="78"/>
    </row>
    <row r="65" spans="1:6" x14ac:dyDescent="0.7">
      <c r="A65" s="379" t="s">
        <v>572</v>
      </c>
      <c r="B65" s="78"/>
      <c r="C65" s="78"/>
      <c r="D65" s="377" t="s">
        <v>623</v>
      </c>
      <c r="E65" s="382">
        <v>1.1000000000000001</v>
      </c>
      <c r="F65" s="78"/>
    </row>
    <row r="66" spans="1:6" x14ac:dyDescent="0.7">
      <c r="A66" s="379" t="s">
        <v>491</v>
      </c>
      <c r="B66" s="78"/>
      <c r="C66" s="78"/>
      <c r="D66" s="377" t="s">
        <v>623</v>
      </c>
      <c r="E66" s="382">
        <v>1.4E-2</v>
      </c>
      <c r="F66" s="78"/>
    </row>
    <row r="67" spans="1:6" x14ac:dyDescent="0.7">
      <c r="A67" s="379" t="s">
        <v>492</v>
      </c>
      <c r="B67" s="78"/>
      <c r="C67" s="78"/>
      <c r="D67" s="377" t="s">
        <v>623</v>
      </c>
      <c r="E67" s="382">
        <v>3.4</v>
      </c>
      <c r="F67" s="78"/>
    </row>
    <row r="68" spans="1:6" x14ac:dyDescent="0.7">
      <c r="A68" s="379" t="s">
        <v>493</v>
      </c>
      <c r="B68" s="78"/>
      <c r="C68" s="78"/>
      <c r="D68" s="377" t="s">
        <v>623</v>
      </c>
      <c r="E68" s="382">
        <v>5.0000000000000001E-3</v>
      </c>
      <c r="F68" s="78"/>
    </row>
    <row r="69" spans="1:6" x14ac:dyDescent="0.7">
      <c r="A69" s="379" t="s">
        <v>598</v>
      </c>
      <c r="B69" s="78"/>
      <c r="C69" s="78"/>
      <c r="D69" s="377" t="s">
        <v>623</v>
      </c>
      <c r="E69" s="382">
        <v>1</v>
      </c>
      <c r="F69" s="78"/>
    </row>
    <row r="70" spans="1:6" x14ac:dyDescent="0.7">
      <c r="A70" s="384" t="s">
        <v>494</v>
      </c>
      <c r="B70" s="385"/>
      <c r="C70" s="385"/>
      <c r="D70" s="386" t="s">
        <v>623</v>
      </c>
      <c r="E70" s="387" t="s">
        <v>623</v>
      </c>
      <c r="F70" s="78"/>
    </row>
    <row r="71" spans="1:6" x14ac:dyDescent="0.7">
      <c r="A71" s="78"/>
      <c r="B71" s="78"/>
      <c r="C71" s="78"/>
      <c r="D71" s="78"/>
      <c r="E71" s="78"/>
      <c r="F71" s="78"/>
    </row>
  </sheetData>
  <sheetProtection algorithmName="SHA-512" hashValue="z6G4bl8NV1wCQh4WW0Kk5EzCorTIW9LCAOT+30BiTswoyo8Mz1CV5A2z2yjw2Es4bi2pG7N0PLBMGoiUhg9OZw==" saltValue="etVPhNR3LMh4y1GQeVQweA==" spinCount="100000" sheet="1" scenarios="1" formatRows="0" insertRows="0" deleteRows="0"/>
  <phoneticPr fontId="2"/>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B1:CB185"/>
  <sheetViews>
    <sheetView showGridLines="0" view="pageBreakPreview" zoomScale="80" zoomScaleNormal="100" zoomScaleSheetLayoutView="80" workbookViewId="0"/>
  </sheetViews>
  <sheetFormatPr defaultColWidth="8.6875" defaultRowHeight="12" x14ac:dyDescent="0.7"/>
  <cols>
    <col min="1" max="2" width="2.1875" style="5" customWidth="1"/>
    <col min="3" max="3" width="5.6875" style="5" customWidth="1"/>
    <col min="4" max="4" width="8" style="5" customWidth="1"/>
    <col min="5" max="5" width="3.6875" style="5" customWidth="1"/>
    <col min="6" max="6" width="3.5" style="5" customWidth="1"/>
    <col min="7" max="10" width="1.5" style="5" customWidth="1"/>
    <col min="11" max="79" width="2.1875" style="5" customWidth="1"/>
    <col min="80" max="80" width="8.6875" style="5" hidden="1" customWidth="1"/>
    <col min="81" max="82" width="8.6875" style="5" customWidth="1"/>
    <col min="83" max="16384" width="8.6875" style="5"/>
  </cols>
  <sheetData>
    <row r="1" spans="2:80" ht="12" customHeight="1" x14ac:dyDescent="0.7"/>
    <row r="2" spans="2:80" ht="21" customHeight="1" thickBot="1" x14ac:dyDescent="0.75">
      <c r="C2" s="22" t="s">
        <v>0</v>
      </c>
      <c r="D2" s="442">
        <v>1</v>
      </c>
      <c r="E2" s="431"/>
      <c r="F2" s="431"/>
      <c r="G2" s="431"/>
      <c r="H2" s="431"/>
      <c r="I2" s="432"/>
      <c r="J2" s="20"/>
      <c r="K2" s="20"/>
      <c r="L2" s="20"/>
      <c r="AC2" s="231" t="s">
        <v>612</v>
      </c>
      <c r="AD2" s="430">
        <v>45383</v>
      </c>
      <c r="AE2" s="431"/>
      <c r="AF2" s="431"/>
      <c r="AG2" s="431"/>
      <c r="AH2" s="431"/>
      <c r="AI2" s="431"/>
      <c r="AJ2" s="432"/>
      <c r="CB2" s="5" t="s">
        <v>611</v>
      </c>
    </row>
    <row r="3" spans="2:80" ht="12" customHeight="1" thickBot="1" x14ac:dyDescent="0.75">
      <c r="B3" s="22"/>
      <c r="C3" s="23"/>
      <c r="D3" s="20"/>
      <c r="E3" s="20"/>
      <c r="F3" s="20"/>
      <c r="G3" s="20"/>
      <c r="H3" s="20"/>
      <c r="I3" s="20"/>
      <c r="CB3" s="258" t="b">
        <v>0</v>
      </c>
    </row>
    <row r="4" spans="2:80" ht="12" customHeight="1" x14ac:dyDescent="0.7"/>
    <row r="5" spans="2:80" ht="12" customHeight="1" x14ac:dyDescent="0.7"/>
    <row r="6" spans="2:80" ht="12" customHeight="1" x14ac:dyDescent="0.7"/>
    <row r="7" spans="2:80" ht="12" customHeight="1" x14ac:dyDescent="0.7">
      <c r="B7" s="433" t="s">
        <v>972</v>
      </c>
      <c r="C7" s="434"/>
      <c r="D7" s="434"/>
      <c r="E7" s="434"/>
      <c r="F7" s="434"/>
      <c r="G7" s="434"/>
      <c r="H7" s="434"/>
      <c r="I7" s="434"/>
      <c r="J7" s="434"/>
      <c r="K7" s="434"/>
      <c r="L7" s="434"/>
      <c r="M7" s="434"/>
      <c r="N7" s="434"/>
      <c r="O7" s="434"/>
      <c r="P7" s="434"/>
      <c r="Q7" s="434"/>
      <c r="R7" s="434"/>
      <c r="S7" s="434"/>
      <c r="T7" s="434"/>
      <c r="U7" s="434"/>
      <c r="V7" s="434"/>
      <c r="W7" s="434"/>
      <c r="X7" s="434"/>
      <c r="Y7" s="434"/>
      <c r="Z7" s="434"/>
      <c r="AA7" s="434"/>
      <c r="AB7" s="434"/>
      <c r="AC7" s="434"/>
      <c r="AD7" s="434"/>
      <c r="AE7" s="434"/>
      <c r="AF7" s="434"/>
      <c r="AG7" s="434"/>
      <c r="AH7" s="434"/>
      <c r="AI7" s="434"/>
    </row>
    <row r="8" spans="2:80" ht="27" customHeight="1" x14ac:dyDescent="0.7">
      <c r="B8" s="434"/>
      <c r="C8" s="434"/>
      <c r="D8" s="434"/>
      <c r="E8" s="434"/>
      <c r="F8" s="434"/>
      <c r="G8" s="434"/>
      <c r="H8" s="434"/>
      <c r="I8" s="434"/>
      <c r="J8" s="434"/>
      <c r="K8" s="434"/>
      <c r="L8" s="434"/>
      <c r="M8" s="434"/>
      <c r="N8" s="434"/>
      <c r="O8" s="434"/>
      <c r="P8" s="434"/>
      <c r="Q8" s="434"/>
      <c r="R8" s="434"/>
      <c r="S8" s="434"/>
      <c r="T8" s="434"/>
      <c r="U8" s="434"/>
      <c r="V8" s="434"/>
      <c r="W8" s="434"/>
      <c r="X8" s="434"/>
      <c r="Y8" s="434"/>
      <c r="Z8" s="434"/>
      <c r="AA8" s="434"/>
      <c r="AB8" s="434"/>
      <c r="AC8" s="434"/>
      <c r="AD8" s="434"/>
      <c r="AE8" s="434"/>
      <c r="AF8" s="434"/>
      <c r="AG8" s="434"/>
      <c r="AH8" s="434"/>
      <c r="AI8" s="434"/>
    </row>
    <row r="9" spans="2:80" ht="30.6" customHeight="1" x14ac:dyDescent="0.7">
      <c r="B9" s="23"/>
      <c r="C9" s="23"/>
      <c r="D9" s="23"/>
      <c r="H9" s="20"/>
      <c r="I9" s="20"/>
      <c r="M9" s="153" t="s">
        <v>698</v>
      </c>
      <c r="N9" s="154"/>
      <c r="O9" s="154"/>
      <c r="P9" s="154"/>
      <c r="Q9" s="154"/>
      <c r="R9" s="154"/>
      <c r="S9" s="154"/>
      <c r="T9" s="154"/>
      <c r="U9" s="154"/>
    </row>
    <row r="10" spans="2:80" ht="12" customHeight="1" x14ac:dyDescent="0.7">
      <c r="B10" s="23"/>
      <c r="C10" s="23"/>
      <c r="D10" s="23"/>
      <c r="E10" s="20"/>
      <c r="F10" s="20"/>
      <c r="K10" s="112"/>
      <c r="L10" s="112"/>
      <c r="M10" s="112"/>
      <c r="N10" s="112"/>
      <c r="O10" s="112"/>
      <c r="P10" s="112"/>
      <c r="Q10" s="112"/>
      <c r="R10" s="112"/>
      <c r="S10" s="112"/>
      <c r="T10" s="112"/>
      <c r="U10" s="112"/>
      <c r="V10" s="112"/>
      <c r="W10" s="112"/>
      <c r="X10" s="112"/>
      <c r="Y10" s="112"/>
      <c r="Z10" s="112"/>
      <c r="AA10" s="112"/>
    </row>
    <row r="11" spans="2:80" ht="12" customHeight="1" x14ac:dyDescent="0.7">
      <c r="B11" s="145" t="s">
        <v>699</v>
      </c>
      <c r="C11" s="150"/>
      <c r="J11" s="112"/>
      <c r="K11" s="112"/>
      <c r="L11" s="112"/>
      <c r="M11" s="112"/>
      <c r="N11" s="112"/>
      <c r="O11" s="112"/>
      <c r="P11" s="112"/>
      <c r="Q11" s="112"/>
      <c r="R11" s="112"/>
      <c r="S11" s="112"/>
      <c r="T11" s="112"/>
      <c r="U11" s="112"/>
      <c r="V11" s="112"/>
      <c r="W11" s="112"/>
      <c r="X11" s="112"/>
      <c r="Y11" s="112"/>
      <c r="Z11" s="112"/>
      <c r="AA11" s="112"/>
    </row>
    <row r="12" spans="2:80" ht="14" customHeight="1" x14ac:dyDescent="0.7">
      <c r="B12" s="145" t="s">
        <v>1</v>
      </c>
      <c r="C12" s="145"/>
    </row>
    <row r="13" spans="2:80" ht="6.6" customHeight="1" thickBot="1" x14ac:dyDescent="0.75"/>
    <row r="14" spans="2:80" ht="23.75" customHeight="1" x14ac:dyDescent="0.7">
      <c r="C14" s="435" t="s">
        <v>2</v>
      </c>
      <c r="D14" s="436"/>
      <c r="E14" s="436"/>
      <c r="F14" s="436"/>
      <c r="G14" s="436"/>
      <c r="H14" s="436"/>
      <c r="I14" s="436"/>
      <c r="J14" s="436"/>
      <c r="K14" s="446" t="s">
        <v>728</v>
      </c>
      <c r="L14" s="447"/>
      <c r="M14" s="447"/>
      <c r="N14" s="447"/>
      <c r="O14" s="447"/>
      <c r="P14" s="447"/>
      <c r="Q14" s="447"/>
      <c r="R14" s="447"/>
      <c r="S14" s="447"/>
      <c r="T14" s="447"/>
      <c r="U14" s="447"/>
      <c r="V14" s="447"/>
      <c r="W14" s="447"/>
      <c r="X14" s="447"/>
      <c r="Y14" s="447"/>
      <c r="Z14" s="447"/>
      <c r="AA14" s="447"/>
      <c r="AB14" s="447"/>
      <c r="AC14" s="447"/>
      <c r="AD14" s="447"/>
      <c r="AE14" s="447"/>
      <c r="AF14" s="447"/>
      <c r="AG14" s="447"/>
      <c r="AH14" s="448"/>
    </row>
    <row r="15" spans="2:80" ht="48.75" customHeight="1" x14ac:dyDescent="0.7">
      <c r="C15" s="437" t="s">
        <v>772</v>
      </c>
      <c r="D15" s="438"/>
      <c r="E15" s="438"/>
      <c r="F15" s="438"/>
      <c r="G15" s="438"/>
      <c r="H15" s="438"/>
      <c r="I15" s="438"/>
      <c r="J15" s="439"/>
      <c r="K15" s="427" t="s">
        <v>729</v>
      </c>
      <c r="L15" s="428"/>
      <c r="M15" s="428"/>
      <c r="N15" s="428"/>
      <c r="O15" s="428"/>
      <c r="P15" s="428"/>
      <c r="Q15" s="428"/>
      <c r="R15" s="428"/>
      <c r="S15" s="428"/>
      <c r="T15" s="428"/>
      <c r="U15" s="428"/>
      <c r="V15" s="428"/>
      <c r="W15" s="428"/>
      <c r="X15" s="428"/>
      <c r="Y15" s="428"/>
      <c r="Z15" s="428"/>
      <c r="AA15" s="428"/>
      <c r="AB15" s="428"/>
      <c r="AC15" s="428"/>
      <c r="AD15" s="428"/>
      <c r="AE15" s="428"/>
      <c r="AF15" s="428"/>
      <c r="AG15" s="428"/>
      <c r="AH15" s="429"/>
    </row>
    <row r="16" spans="2:80" ht="24" customHeight="1" x14ac:dyDescent="0.7">
      <c r="C16" s="440" t="s">
        <v>717</v>
      </c>
      <c r="D16" s="441"/>
      <c r="E16" s="441"/>
      <c r="F16" s="441"/>
      <c r="G16" s="441"/>
      <c r="H16" s="441"/>
      <c r="I16" s="441"/>
      <c r="J16" s="441"/>
      <c r="K16" s="427" t="s">
        <v>730</v>
      </c>
      <c r="L16" s="428"/>
      <c r="M16" s="428"/>
      <c r="N16" s="428"/>
      <c r="O16" s="428"/>
      <c r="P16" s="428"/>
      <c r="Q16" s="428"/>
      <c r="R16" s="428"/>
      <c r="S16" s="428"/>
      <c r="T16" s="428"/>
      <c r="U16" s="428"/>
      <c r="V16" s="428"/>
      <c r="W16" s="428"/>
      <c r="X16" s="428"/>
      <c r="Y16" s="428"/>
      <c r="Z16" s="428"/>
      <c r="AA16" s="428"/>
      <c r="AB16" s="428"/>
      <c r="AC16" s="428"/>
      <c r="AD16" s="428"/>
      <c r="AE16" s="428"/>
      <c r="AF16" s="428"/>
      <c r="AG16" s="428"/>
      <c r="AH16" s="429"/>
    </row>
    <row r="17" spans="2:34" ht="25.25" customHeight="1" x14ac:dyDescent="0.7">
      <c r="B17" s="20"/>
      <c r="C17" s="410" t="s">
        <v>700</v>
      </c>
      <c r="D17" s="389" t="s">
        <v>764</v>
      </c>
      <c r="E17" s="390"/>
      <c r="F17" s="390"/>
      <c r="G17" s="390"/>
      <c r="H17" s="390"/>
      <c r="I17" s="390"/>
      <c r="J17" s="391"/>
      <c r="K17" s="443" t="s">
        <v>731</v>
      </c>
      <c r="L17" s="444"/>
      <c r="M17" s="444"/>
      <c r="N17" s="444"/>
      <c r="O17" s="444"/>
      <c r="P17" s="444"/>
      <c r="Q17" s="444"/>
      <c r="R17" s="444"/>
      <c r="S17" s="444"/>
      <c r="T17" s="444"/>
      <c r="U17" s="444"/>
      <c r="V17" s="444"/>
      <c r="W17" s="444"/>
      <c r="X17" s="444"/>
      <c r="Y17" s="444"/>
      <c r="Z17" s="444"/>
      <c r="AA17" s="444"/>
      <c r="AB17" s="444"/>
      <c r="AC17" s="444"/>
      <c r="AD17" s="444"/>
      <c r="AE17" s="444"/>
      <c r="AF17" s="444"/>
      <c r="AG17" s="444"/>
      <c r="AH17" s="445"/>
    </row>
    <row r="18" spans="2:34" ht="39" customHeight="1" x14ac:dyDescent="0.7">
      <c r="C18" s="411"/>
      <c r="D18" s="389" t="s">
        <v>813</v>
      </c>
      <c r="E18" s="390"/>
      <c r="F18" s="390"/>
      <c r="G18" s="390"/>
      <c r="H18" s="390"/>
      <c r="I18" s="390"/>
      <c r="J18" s="391"/>
      <c r="K18" s="424" t="s">
        <v>284</v>
      </c>
      <c r="L18" s="425"/>
      <c r="M18" s="425"/>
      <c r="N18" s="425"/>
      <c r="O18" s="425"/>
      <c r="P18" s="425"/>
      <c r="Q18" s="425"/>
      <c r="R18" s="425"/>
      <c r="S18" s="425"/>
      <c r="T18" s="425"/>
      <c r="U18" s="425"/>
      <c r="V18" s="425"/>
      <c r="W18" s="425"/>
      <c r="X18" s="425"/>
      <c r="Y18" s="425"/>
      <c r="Z18" s="425"/>
      <c r="AA18" s="425"/>
      <c r="AB18" s="425"/>
      <c r="AC18" s="425"/>
      <c r="AD18" s="425"/>
      <c r="AE18" s="425"/>
      <c r="AF18" s="425"/>
      <c r="AG18" s="425"/>
      <c r="AH18" s="426"/>
    </row>
    <row r="19" spans="2:34" ht="25.25" customHeight="1" x14ac:dyDescent="0.7">
      <c r="C19" s="411"/>
      <c r="D19" s="413" t="s">
        <v>713</v>
      </c>
      <c r="E19" s="389" t="s">
        <v>701</v>
      </c>
      <c r="F19" s="390"/>
      <c r="G19" s="390"/>
      <c r="H19" s="390"/>
      <c r="I19" s="390"/>
      <c r="J19" s="391"/>
      <c r="K19" s="427" t="s">
        <v>703</v>
      </c>
      <c r="L19" s="428"/>
      <c r="M19" s="428"/>
      <c r="N19" s="428"/>
      <c r="O19" s="428"/>
      <c r="P19" s="428"/>
      <c r="Q19" s="428"/>
      <c r="R19" s="428"/>
      <c r="S19" s="428"/>
      <c r="T19" s="428"/>
      <c r="U19" s="428"/>
      <c r="V19" s="428"/>
      <c r="W19" s="428"/>
      <c r="X19" s="428"/>
      <c r="Y19" s="428"/>
      <c r="Z19" s="428"/>
      <c r="AA19" s="428"/>
      <c r="AB19" s="428"/>
      <c r="AC19" s="428"/>
      <c r="AD19" s="428"/>
      <c r="AE19" s="428"/>
      <c r="AF19" s="428"/>
      <c r="AG19" s="428"/>
      <c r="AH19" s="429"/>
    </row>
    <row r="20" spans="2:34" ht="25.25" customHeight="1" x14ac:dyDescent="0.7">
      <c r="C20" s="411"/>
      <c r="D20" s="413"/>
      <c r="E20" s="463" t="s">
        <v>712</v>
      </c>
      <c r="F20" s="464"/>
      <c r="G20" s="464"/>
      <c r="H20" s="464"/>
      <c r="I20" s="464"/>
      <c r="J20" s="464"/>
      <c r="K20" s="464"/>
      <c r="L20" s="464"/>
      <c r="M20" s="464"/>
      <c r="N20" s="464"/>
      <c r="O20" s="464"/>
      <c r="P20" s="464"/>
      <c r="Q20" s="464"/>
      <c r="R20" s="465"/>
      <c r="S20" s="460">
        <f>SUM(S21:AD25)</f>
        <v>11000</v>
      </c>
      <c r="T20" s="461"/>
      <c r="U20" s="461"/>
      <c r="V20" s="461"/>
      <c r="W20" s="461"/>
      <c r="X20" s="461"/>
      <c r="Y20" s="461"/>
      <c r="Z20" s="461"/>
      <c r="AA20" s="461"/>
      <c r="AB20" s="461"/>
      <c r="AC20" s="461"/>
      <c r="AD20" s="462"/>
      <c r="AE20" s="454" t="s">
        <v>704</v>
      </c>
      <c r="AF20" s="455"/>
      <c r="AG20" s="455"/>
      <c r="AH20" s="456"/>
    </row>
    <row r="21" spans="2:34" ht="25.25" customHeight="1" x14ac:dyDescent="0.7">
      <c r="C21" s="411"/>
      <c r="D21" s="413"/>
      <c r="E21" s="229"/>
      <c r="F21" s="227"/>
      <c r="G21" s="398" t="s">
        <v>702</v>
      </c>
      <c r="H21" s="399"/>
      <c r="I21" s="399"/>
      <c r="J21" s="400"/>
      <c r="K21" s="415" t="s">
        <v>703</v>
      </c>
      <c r="L21" s="416"/>
      <c r="M21" s="416"/>
      <c r="N21" s="416"/>
      <c r="O21" s="416"/>
      <c r="P21" s="416"/>
      <c r="Q21" s="416"/>
      <c r="R21" s="417"/>
      <c r="S21" s="466">
        <v>11000</v>
      </c>
      <c r="T21" s="467"/>
      <c r="U21" s="467"/>
      <c r="V21" s="467"/>
      <c r="W21" s="467"/>
      <c r="X21" s="467"/>
      <c r="Y21" s="467"/>
      <c r="Z21" s="467"/>
      <c r="AA21" s="467"/>
      <c r="AB21" s="467"/>
      <c r="AC21" s="467"/>
      <c r="AD21" s="468"/>
      <c r="AE21" s="454" t="s">
        <v>704</v>
      </c>
      <c r="AF21" s="455"/>
      <c r="AG21" s="455"/>
      <c r="AH21" s="456"/>
    </row>
    <row r="22" spans="2:34" ht="25.25" customHeight="1" x14ac:dyDescent="0.7">
      <c r="B22" s="26"/>
      <c r="C22" s="411"/>
      <c r="D22" s="413"/>
      <c r="E22" s="229"/>
      <c r="F22" s="227"/>
      <c r="G22" s="401"/>
      <c r="H22" s="402"/>
      <c r="I22" s="402"/>
      <c r="J22" s="403"/>
      <c r="K22" s="469" t="s">
        <v>4</v>
      </c>
      <c r="L22" s="470"/>
      <c r="M22" s="470"/>
      <c r="N22" s="470"/>
      <c r="O22" s="470"/>
      <c r="P22" s="470"/>
      <c r="Q22" s="470"/>
      <c r="R22" s="470"/>
      <c r="S22" s="392"/>
      <c r="T22" s="393"/>
      <c r="U22" s="393"/>
      <c r="V22" s="393"/>
      <c r="W22" s="393"/>
      <c r="X22" s="393"/>
      <c r="Y22" s="393"/>
      <c r="Z22" s="393"/>
      <c r="AA22" s="393"/>
      <c r="AB22" s="393"/>
      <c r="AC22" s="393"/>
      <c r="AD22" s="394"/>
      <c r="AE22" s="454" t="s">
        <v>704</v>
      </c>
      <c r="AF22" s="455"/>
      <c r="AG22" s="455"/>
      <c r="AH22" s="456"/>
    </row>
    <row r="23" spans="2:34" ht="25.25" customHeight="1" x14ac:dyDescent="0.7">
      <c r="B23" s="26"/>
      <c r="C23" s="411"/>
      <c r="D23" s="413"/>
      <c r="E23" s="229"/>
      <c r="F23" s="227"/>
      <c r="G23" s="401"/>
      <c r="H23" s="402"/>
      <c r="I23" s="402"/>
      <c r="J23" s="403"/>
      <c r="K23" s="415" t="s">
        <v>705</v>
      </c>
      <c r="L23" s="416"/>
      <c r="M23" s="416"/>
      <c r="N23" s="416"/>
      <c r="O23" s="416"/>
      <c r="P23" s="416"/>
      <c r="Q23" s="416"/>
      <c r="R23" s="417"/>
      <c r="S23" s="392"/>
      <c r="T23" s="393"/>
      <c r="U23" s="393"/>
      <c r="V23" s="393"/>
      <c r="W23" s="393"/>
      <c r="X23" s="393"/>
      <c r="Y23" s="393"/>
      <c r="Z23" s="393"/>
      <c r="AA23" s="393"/>
      <c r="AB23" s="393"/>
      <c r="AC23" s="393"/>
      <c r="AD23" s="394"/>
      <c r="AE23" s="454" t="s">
        <v>704</v>
      </c>
      <c r="AF23" s="455"/>
      <c r="AG23" s="455"/>
      <c r="AH23" s="456"/>
    </row>
    <row r="24" spans="2:34" ht="25.25" customHeight="1" x14ac:dyDescent="0.7">
      <c r="C24" s="411"/>
      <c r="D24" s="413"/>
      <c r="E24" s="229"/>
      <c r="F24" s="227"/>
      <c r="G24" s="401"/>
      <c r="H24" s="402"/>
      <c r="I24" s="402"/>
      <c r="J24" s="403"/>
      <c r="K24" s="415" t="s">
        <v>5</v>
      </c>
      <c r="L24" s="416"/>
      <c r="M24" s="416"/>
      <c r="N24" s="416"/>
      <c r="O24" s="416"/>
      <c r="P24" s="416"/>
      <c r="Q24" s="416"/>
      <c r="R24" s="417"/>
      <c r="S24" s="392"/>
      <c r="T24" s="393"/>
      <c r="U24" s="393"/>
      <c r="V24" s="393"/>
      <c r="W24" s="393"/>
      <c r="X24" s="393"/>
      <c r="Y24" s="393"/>
      <c r="Z24" s="393"/>
      <c r="AA24" s="393"/>
      <c r="AB24" s="393"/>
      <c r="AC24" s="393"/>
      <c r="AD24" s="394"/>
      <c r="AE24" s="454" t="s">
        <v>704</v>
      </c>
      <c r="AF24" s="455"/>
      <c r="AG24" s="455"/>
      <c r="AH24" s="456"/>
    </row>
    <row r="25" spans="2:34" ht="25.25" customHeight="1" thickBot="1" x14ac:dyDescent="0.75">
      <c r="C25" s="412"/>
      <c r="D25" s="414"/>
      <c r="E25" s="230"/>
      <c r="F25" s="228"/>
      <c r="G25" s="404"/>
      <c r="H25" s="405"/>
      <c r="I25" s="405"/>
      <c r="J25" s="406"/>
      <c r="K25" s="418" t="s">
        <v>6</v>
      </c>
      <c r="L25" s="419"/>
      <c r="M25" s="419"/>
      <c r="N25" s="419"/>
      <c r="O25" s="419"/>
      <c r="P25" s="419"/>
      <c r="Q25" s="419"/>
      <c r="R25" s="420"/>
      <c r="S25" s="421"/>
      <c r="T25" s="422"/>
      <c r="U25" s="422"/>
      <c r="V25" s="422"/>
      <c r="W25" s="422"/>
      <c r="X25" s="422"/>
      <c r="Y25" s="422"/>
      <c r="Z25" s="422"/>
      <c r="AA25" s="422"/>
      <c r="AB25" s="422"/>
      <c r="AC25" s="422"/>
      <c r="AD25" s="423"/>
      <c r="AE25" s="457" t="s">
        <v>704</v>
      </c>
      <c r="AF25" s="458"/>
      <c r="AG25" s="458"/>
      <c r="AH25" s="459"/>
    </row>
    <row r="26" spans="2:34" ht="15.6" customHeight="1" x14ac:dyDescent="0.7">
      <c r="C26" s="23"/>
      <c r="D26" s="23"/>
      <c r="E26" s="23"/>
      <c r="F26" s="23"/>
      <c r="G26" s="23"/>
      <c r="H26" s="23"/>
      <c r="I26" s="23"/>
    </row>
    <row r="27" spans="2:34" ht="23.75" customHeight="1" thickBot="1" x14ac:dyDescent="0.75">
      <c r="B27" s="145" t="s">
        <v>3</v>
      </c>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row>
    <row r="28" spans="2:34" ht="24.6" customHeight="1" x14ac:dyDescent="0.7">
      <c r="C28" s="407" t="s">
        <v>706</v>
      </c>
      <c r="D28" s="408"/>
      <c r="E28" s="408"/>
      <c r="F28" s="408"/>
      <c r="G28" s="408"/>
      <c r="H28" s="408"/>
      <c r="I28" s="408"/>
      <c r="J28" s="408"/>
      <c r="K28" s="408"/>
      <c r="L28" s="408"/>
      <c r="M28" s="409"/>
      <c r="N28" s="449" t="s">
        <v>707</v>
      </c>
      <c r="O28" s="408"/>
      <c r="P28" s="408"/>
      <c r="Q28" s="408"/>
      <c r="R28" s="408"/>
      <c r="S28" s="408"/>
      <c r="T28" s="408"/>
      <c r="U28" s="408"/>
      <c r="V28" s="408"/>
      <c r="W28" s="408"/>
      <c r="X28" s="408"/>
      <c r="Y28" s="408"/>
      <c r="Z28" s="408"/>
      <c r="AA28" s="408"/>
      <c r="AB28" s="408"/>
      <c r="AC28" s="408"/>
      <c r="AD28" s="408"/>
      <c r="AE28" s="408"/>
      <c r="AF28" s="408"/>
      <c r="AG28" s="408"/>
      <c r="AH28" s="450"/>
    </row>
    <row r="29" spans="2:34" ht="26.75" customHeight="1" x14ac:dyDescent="0.7">
      <c r="C29" s="451" t="s">
        <v>732</v>
      </c>
      <c r="D29" s="452"/>
      <c r="E29" s="452"/>
      <c r="F29" s="452"/>
      <c r="G29" s="452"/>
      <c r="H29" s="452"/>
      <c r="I29" s="452"/>
      <c r="J29" s="452"/>
      <c r="K29" s="452"/>
      <c r="L29" s="452"/>
      <c r="M29" s="453"/>
      <c r="N29" s="474" t="s">
        <v>733</v>
      </c>
      <c r="O29" s="452"/>
      <c r="P29" s="452"/>
      <c r="Q29" s="452"/>
      <c r="R29" s="452"/>
      <c r="S29" s="452"/>
      <c r="T29" s="452"/>
      <c r="U29" s="452"/>
      <c r="V29" s="452"/>
      <c r="W29" s="452"/>
      <c r="X29" s="452"/>
      <c r="Y29" s="452"/>
      <c r="Z29" s="452"/>
      <c r="AA29" s="452"/>
      <c r="AB29" s="452"/>
      <c r="AC29" s="452"/>
      <c r="AD29" s="452"/>
      <c r="AE29" s="452"/>
      <c r="AF29" s="452"/>
      <c r="AG29" s="452"/>
      <c r="AH29" s="475"/>
    </row>
    <row r="30" spans="2:34" ht="24" customHeight="1" x14ac:dyDescent="0.7">
      <c r="C30" s="471"/>
      <c r="D30" s="472"/>
      <c r="E30" s="472"/>
      <c r="F30" s="472"/>
      <c r="G30" s="472"/>
      <c r="H30" s="472"/>
      <c r="I30" s="472"/>
      <c r="J30" s="472"/>
      <c r="K30" s="472"/>
      <c r="L30" s="472"/>
      <c r="M30" s="473"/>
      <c r="N30" s="476"/>
      <c r="O30" s="472"/>
      <c r="P30" s="472"/>
      <c r="Q30" s="472"/>
      <c r="R30" s="472"/>
      <c r="S30" s="472"/>
      <c r="T30" s="472"/>
      <c r="U30" s="472"/>
      <c r="V30" s="472"/>
      <c r="W30" s="472"/>
      <c r="X30" s="472"/>
      <c r="Y30" s="472"/>
      <c r="Z30" s="472"/>
      <c r="AA30" s="472"/>
      <c r="AB30" s="472"/>
      <c r="AC30" s="472"/>
      <c r="AD30" s="472"/>
      <c r="AE30" s="472"/>
      <c r="AF30" s="472"/>
      <c r="AG30" s="472"/>
      <c r="AH30" s="477"/>
    </row>
    <row r="31" spans="2:34" ht="24" customHeight="1" x14ac:dyDescent="0.7">
      <c r="C31" s="471"/>
      <c r="D31" s="472"/>
      <c r="E31" s="472"/>
      <c r="F31" s="472"/>
      <c r="G31" s="472"/>
      <c r="H31" s="472"/>
      <c r="I31" s="472"/>
      <c r="J31" s="472"/>
      <c r="K31" s="472"/>
      <c r="L31" s="472"/>
      <c r="M31" s="473"/>
      <c r="N31" s="476"/>
      <c r="O31" s="472"/>
      <c r="P31" s="472"/>
      <c r="Q31" s="472"/>
      <c r="R31" s="472"/>
      <c r="S31" s="472"/>
      <c r="T31" s="472"/>
      <c r="U31" s="472"/>
      <c r="V31" s="472"/>
      <c r="W31" s="472"/>
      <c r="X31" s="472"/>
      <c r="Y31" s="472"/>
      <c r="Z31" s="472"/>
      <c r="AA31" s="472"/>
      <c r="AB31" s="472"/>
      <c r="AC31" s="472"/>
      <c r="AD31" s="472"/>
      <c r="AE31" s="472"/>
      <c r="AF31" s="472"/>
      <c r="AG31" s="472"/>
      <c r="AH31" s="477"/>
    </row>
    <row r="32" spans="2:34" ht="24" customHeight="1" x14ac:dyDescent="0.7">
      <c r="C32" s="471"/>
      <c r="D32" s="472"/>
      <c r="E32" s="472"/>
      <c r="F32" s="472"/>
      <c r="G32" s="472"/>
      <c r="H32" s="472"/>
      <c r="I32" s="472"/>
      <c r="J32" s="472"/>
      <c r="K32" s="472"/>
      <c r="L32" s="472"/>
      <c r="M32" s="473"/>
      <c r="N32" s="476"/>
      <c r="O32" s="472"/>
      <c r="P32" s="472"/>
      <c r="Q32" s="472"/>
      <c r="R32" s="472"/>
      <c r="S32" s="472"/>
      <c r="T32" s="472"/>
      <c r="U32" s="472"/>
      <c r="V32" s="472"/>
      <c r="W32" s="472"/>
      <c r="X32" s="472"/>
      <c r="Y32" s="472"/>
      <c r="Z32" s="472"/>
      <c r="AA32" s="472"/>
      <c r="AB32" s="472"/>
      <c r="AC32" s="472"/>
      <c r="AD32" s="472"/>
      <c r="AE32" s="472"/>
      <c r="AF32" s="472"/>
      <c r="AG32" s="472"/>
      <c r="AH32" s="477"/>
    </row>
    <row r="33" spans="2:34" ht="24" customHeight="1" thickBot="1" x14ac:dyDescent="0.75">
      <c r="C33" s="395"/>
      <c r="D33" s="396"/>
      <c r="E33" s="396"/>
      <c r="F33" s="396"/>
      <c r="G33" s="396"/>
      <c r="H33" s="396"/>
      <c r="I33" s="396"/>
      <c r="J33" s="396"/>
      <c r="K33" s="396"/>
      <c r="L33" s="396"/>
      <c r="M33" s="397"/>
      <c r="N33" s="478"/>
      <c r="O33" s="396"/>
      <c r="P33" s="396"/>
      <c r="Q33" s="396"/>
      <c r="R33" s="396"/>
      <c r="S33" s="396"/>
      <c r="T33" s="396"/>
      <c r="U33" s="396"/>
      <c r="V33" s="396"/>
      <c r="W33" s="396"/>
      <c r="X33" s="396"/>
      <c r="Y33" s="396"/>
      <c r="Z33" s="396"/>
      <c r="AA33" s="396"/>
      <c r="AB33" s="396"/>
      <c r="AC33" s="396"/>
      <c r="AD33" s="396"/>
      <c r="AE33" s="396"/>
      <c r="AF33" s="396"/>
      <c r="AG33" s="396"/>
      <c r="AH33" s="479"/>
    </row>
    <row r="34" spans="2:34" ht="15.6" customHeight="1" x14ac:dyDescent="0.7">
      <c r="B34" s="232"/>
      <c r="C34" s="233"/>
      <c r="D34" s="233"/>
      <c r="E34" s="233"/>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3"/>
      <c r="AG34" s="233"/>
      <c r="AH34" s="233"/>
    </row>
    <row r="35" spans="2:34" ht="24" customHeight="1" thickBot="1" x14ac:dyDescent="0.75">
      <c r="B35" s="145" t="s">
        <v>708</v>
      </c>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row>
    <row r="36" spans="2:34" ht="24" customHeight="1" x14ac:dyDescent="0.7">
      <c r="C36" s="407" t="s">
        <v>709</v>
      </c>
      <c r="D36" s="408"/>
      <c r="E36" s="408"/>
      <c r="F36" s="408"/>
      <c r="G36" s="408"/>
      <c r="H36" s="408"/>
      <c r="I36" s="408"/>
      <c r="J36" s="408"/>
      <c r="K36" s="408"/>
      <c r="L36" s="408"/>
      <c r="M36" s="409"/>
      <c r="N36" s="449" t="s">
        <v>710</v>
      </c>
      <c r="O36" s="408"/>
      <c r="P36" s="408"/>
      <c r="Q36" s="408"/>
      <c r="R36" s="408"/>
      <c r="S36" s="408"/>
      <c r="T36" s="408"/>
      <c r="U36" s="408"/>
      <c r="V36" s="408"/>
      <c r="W36" s="408"/>
      <c r="X36" s="408"/>
      <c r="Y36" s="408"/>
      <c r="Z36" s="408"/>
      <c r="AA36" s="408"/>
      <c r="AB36" s="408"/>
      <c r="AC36" s="408"/>
      <c r="AD36" s="408"/>
      <c r="AE36" s="408"/>
      <c r="AF36" s="408"/>
      <c r="AG36" s="408"/>
      <c r="AH36" s="450"/>
    </row>
    <row r="37" spans="2:34" ht="33.6" customHeight="1" x14ac:dyDescent="0.7">
      <c r="C37" s="451" t="s">
        <v>734</v>
      </c>
      <c r="D37" s="452"/>
      <c r="E37" s="452"/>
      <c r="F37" s="452"/>
      <c r="G37" s="452"/>
      <c r="H37" s="452"/>
      <c r="I37" s="452"/>
      <c r="J37" s="452"/>
      <c r="K37" s="452"/>
      <c r="L37" s="452"/>
      <c r="M37" s="453"/>
      <c r="N37" s="474" t="s">
        <v>735</v>
      </c>
      <c r="O37" s="452"/>
      <c r="P37" s="452"/>
      <c r="Q37" s="452"/>
      <c r="R37" s="452"/>
      <c r="S37" s="452"/>
      <c r="T37" s="452"/>
      <c r="U37" s="452"/>
      <c r="V37" s="452"/>
      <c r="W37" s="452"/>
      <c r="X37" s="452"/>
      <c r="Y37" s="452"/>
      <c r="Z37" s="452"/>
      <c r="AA37" s="452"/>
      <c r="AB37" s="452"/>
      <c r="AC37" s="452"/>
      <c r="AD37" s="452"/>
      <c r="AE37" s="452"/>
      <c r="AF37" s="452"/>
      <c r="AG37" s="452"/>
      <c r="AH37" s="475"/>
    </row>
    <row r="38" spans="2:34" ht="24" customHeight="1" x14ac:dyDescent="0.7">
      <c r="C38" s="471"/>
      <c r="D38" s="472"/>
      <c r="E38" s="472"/>
      <c r="F38" s="472"/>
      <c r="G38" s="472"/>
      <c r="H38" s="472"/>
      <c r="I38" s="472"/>
      <c r="J38" s="472"/>
      <c r="K38" s="472"/>
      <c r="L38" s="472"/>
      <c r="M38" s="473"/>
      <c r="N38" s="476"/>
      <c r="O38" s="472"/>
      <c r="P38" s="472"/>
      <c r="Q38" s="472"/>
      <c r="R38" s="472"/>
      <c r="S38" s="472"/>
      <c r="T38" s="472"/>
      <c r="U38" s="472"/>
      <c r="V38" s="472"/>
      <c r="W38" s="472"/>
      <c r="X38" s="472"/>
      <c r="Y38" s="472"/>
      <c r="Z38" s="472"/>
      <c r="AA38" s="472"/>
      <c r="AB38" s="472"/>
      <c r="AC38" s="472"/>
      <c r="AD38" s="472"/>
      <c r="AE38" s="472"/>
      <c r="AF38" s="472"/>
      <c r="AG38" s="472"/>
      <c r="AH38" s="477"/>
    </row>
    <row r="39" spans="2:34" ht="24" customHeight="1" x14ac:dyDescent="0.7">
      <c r="C39" s="471"/>
      <c r="D39" s="472"/>
      <c r="E39" s="472"/>
      <c r="F39" s="472"/>
      <c r="G39" s="472"/>
      <c r="H39" s="472"/>
      <c r="I39" s="472"/>
      <c r="J39" s="472"/>
      <c r="K39" s="472"/>
      <c r="L39" s="472"/>
      <c r="M39" s="473"/>
      <c r="N39" s="476"/>
      <c r="O39" s="472"/>
      <c r="P39" s="472"/>
      <c r="Q39" s="472"/>
      <c r="R39" s="472"/>
      <c r="S39" s="472"/>
      <c r="T39" s="472"/>
      <c r="U39" s="472"/>
      <c r="V39" s="472"/>
      <c r="W39" s="472"/>
      <c r="X39" s="472"/>
      <c r="Y39" s="472"/>
      <c r="Z39" s="472"/>
      <c r="AA39" s="472"/>
      <c r="AB39" s="472"/>
      <c r="AC39" s="472"/>
      <c r="AD39" s="472"/>
      <c r="AE39" s="472"/>
      <c r="AF39" s="472"/>
      <c r="AG39" s="472"/>
      <c r="AH39" s="477"/>
    </row>
    <row r="40" spans="2:34" ht="24" customHeight="1" x14ac:dyDescent="0.7">
      <c r="C40" s="471"/>
      <c r="D40" s="472"/>
      <c r="E40" s="472"/>
      <c r="F40" s="472"/>
      <c r="G40" s="472"/>
      <c r="H40" s="472"/>
      <c r="I40" s="472"/>
      <c r="J40" s="472"/>
      <c r="K40" s="472"/>
      <c r="L40" s="472"/>
      <c r="M40" s="473"/>
      <c r="N40" s="476"/>
      <c r="O40" s="472"/>
      <c r="P40" s="472"/>
      <c r="Q40" s="472"/>
      <c r="R40" s="472"/>
      <c r="S40" s="472"/>
      <c r="T40" s="472"/>
      <c r="U40" s="472"/>
      <c r="V40" s="472"/>
      <c r="W40" s="472"/>
      <c r="X40" s="472"/>
      <c r="Y40" s="472"/>
      <c r="Z40" s="472"/>
      <c r="AA40" s="472"/>
      <c r="AB40" s="472"/>
      <c r="AC40" s="472"/>
      <c r="AD40" s="472"/>
      <c r="AE40" s="472"/>
      <c r="AF40" s="472"/>
      <c r="AG40" s="472"/>
      <c r="AH40" s="477"/>
    </row>
    <row r="41" spans="2:34" ht="24" customHeight="1" x14ac:dyDescent="0.7">
      <c r="C41" s="471"/>
      <c r="D41" s="472"/>
      <c r="E41" s="472"/>
      <c r="F41" s="472"/>
      <c r="G41" s="472"/>
      <c r="H41" s="472"/>
      <c r="I41" s="472"/>
      <c r="J41" s="472"/>
      <c r="K41" s="472"/>
      <c r="L41" s="472"/>
      <c r="M41" s="473"/>
      <c r="N41" s="476"/>
      <c r="O41" s="472"/>
      <c r="P41" s="472"/>
      <c r="Q41" s="472"/>
      <c r="R41" s="472"/>
      <c r="S41" s="472"/>
      <c r="T41" s="472"/>
      <c r="U41" s="472"/>
      <c r="V41" s="472"/>
      <c r="W41" s="472"/>
      <c r="X41" s="472"/>
      <c r="Y41" s="472"/>
      <c r="Z41" s="472"/>
      <c r="AA41" s="472"/>
      <c r="AB41" s="472"/>
      <c r="AC41" s="472"/>
      <c r="AD41" s="472"/>
      <c r="AE41" s="472"/>
      <c r="AF41" s="472"/>
      <c r="AG41" s="472"/>
      <c r="AH41" s="477"/>
    </row>
    <row r="42" spans="2:34" ht="24" customHeight="1" x14ac:dyDescent="0.7">
      <c r="C42" s="471"/>
      <c r="D42" s="472"/>
      <c r="E42" s="472"/>
      <c r="F42" s="472"/>
      <c r="G42" s="472"/>
      <c r="H42" s="472"/>
      <c r="I42" s="472"/>
      <c r="J42" s="472"/>
      <c r="K42" s="472"/>
      <c r="L42" s="472"/>
      <c r="M42" s="473"/>
      <c r="N42" s="476"/>
      <c r="O42" s="472"/>
      <c r="P42" s="472"/>
      <c r="Q42" s="472"/>
      <c r="R42" s="472"/>
      <c r="S42" s="472"/>
      <c r="T42" s="472"/>
      <c r="U42" s="472"/>
      <c r="V42" s="472"/>
      <c r="W42" s="472"/>
      <c r="X42" s="472"/>
      <c r="Y42" s="472"/>
      <c r="Z42" s="472"/>
      <c r="AA42" s="472"/>
      <c r="AB42" s="472"/>
      <c r="AC42" s="472"/>
      <c r="AD42" s="472"/>
      <c r="AE42" s="472"/>
      <c r="AF42" s="472"/>
      <c r="AG42" s="472"/>
      <c r="AH42" s="477"/>
    </row>
    <row r="43" spans="2:34" ht="24" customHeight="1" thickBot="1" x14ac:dyDescent="0.75">
      <c r="C43" s="395"/>
      <c r="D43" s="396"/>
      <c r="E43" s="396"/>
      <c r="F43" s="396"/>
      <c r="G43" s="396"/>
      <c r="H43" s="396"/>
      <c r="I43" s="396"/>
      <c r="J43" s="396"/>
      <c r="K43" s="396"/>
      <c r="L43" s="396"/>
      <c r="M43" s="397"/>
      <c r="N43" s="478"/>
      <c r="O43" s="396"/>
      <c r="P43" s="396"/>
      <c r="Q43" s="396"/>
      <c r="R43" s="396"/>
      <c r="S43" s="396"/>
      <c r="T43" s="396"/>
      <c r="U43" s="396"/>
      <c r="V43" s="396"/>
      <c r="W43" s="396"/>
      <c r="X43" s="396"/>
      <c r="Y43" s="396"/>
      <c r="Z43" s="396"/>
      <c r="AA43" s="396"/>
      <c r="AB43" s="396"/>
      <c r="AC43" s="396"/>
      <c r="AD43" s="396"/>
      <c r="AE43" s="396"/>
      <c r="AF43" s="396"/>
      <c r="AG43" s="396"/>
      <c r="AH43" s="479"/>
    </row>
    <row r="44" spans="2:34" ht="17.75" customHeight="1" x14ac:dyDescent="0.7">
      <c r="C44" s="145" t="s">
        <v>711</v>
      </c>
    </row>
    <row r="45" spans="2:34" ht="12" customHeight="1" x14ac:dyDescent="0.7"/>
    <row r="46" spans="2:34" ht="12" customHeight="1" x14ac:dyDescent="0.7"/>
    <row r="47" spans="2:34" ht="12" customHeight="1" x14ac:dyDescent="0.7">
      <c r="C47" s="20"/>
      <c r="D47" s="20"/>
      <c r="E47" s="20"/>
      <c r="F47" s="20"/>
      <c r="G47" s="20"/>
      <c r="H47" s="20"/>
      <c r="I47" s="20"/>
    </row>
    <row r="48" spans="2:34" ht="12" customHeight="1" x14ac:dyDescent="0.7">
      <c r="D48" s="20"/>
      <c r="E48" s="20"/>
      <c r="F48" s="20"/>
      <c r="G48" s="20"/>
      <c r="H48" s="20"/>
      <c r="I48" s="20"/>
    </row>
    <row r="49" ht="12" customHeight="1" x14ac:dyDescent="0.7"/>
    <row r="50" ht="12" customHeight="1" x14ac:dyDescent="0.7"/>
    <row r="51" ht="12" customHeight="1" x14ac:dyDescent="0.7"/>
    <row r="52" ht="12" customHeight="1" x14ac:dyDescent="0.7"/>
    <row r="53" ht="12" customHeight="1" x14ac:dyDescent="0.7"/>
    <row r="54" ht="12" customHeight="1" x14ac:dyDescent="0.7"/>
    <row r="55" ht="12" customHeight="1" x14ac:dyDescent="0.7"/>
    <row r="56" ht="12" customHeight="1" x14ac:dyDescent="0.7"/>
    <row r="57" ht="12" customHeight="1" x14ac:dyDescent="0.7"/>
    <row r="58" ht="12" customHeight="1" x14ac:dyDescent="0.7"/>
    <row r="59" ht="12" customHeight="1" x14ac:dyDescent="0.7"/>
    <row r="60" ht="12" customHeight="1" x14ac:dyDescent="0.7"/>
    <row r="61" ht="12" customHeight="1" x14ac:dyDescent="0.7"/>
    <row r="62" ht="12" customHeight="1" x14ac:dyDescent="0.7"/>
    <row r="63" ht="12" customHeight="1" x14ac:dyDescent="0.7"/>
    <row r="64" ht="12" customHeight="1" x14ac:dyDescent="0.7"/>
    <row r="65" ht="12" customHeight="1" x14ac:dyDescent="0.7"/>
    <row r="66" ht="12" customHeight="1" x14ac:dyDescent="0.7"/>
    <row r="67" ht="12" customHeight="1" x14ac:dyDescent="0.7"/>
    <row r="68" ht="12" customHeight="1" x14ac:dyDescent="0.7"/>
    <row r="69" ht="12" customHeight="1" x14ac:dyDescent="0.7"/>
    <row r="70" ht="12" customHeight="1" x14ac:dyDescent="0.7"/>
    <row r="71" ht="12" customHeight="1" x14ac:dyDescent="0.7"/>
    <row r="72" ht="12" customHeight="1" x14ac:dyDescent="0.7"/>
    <row r="73" ht="12" customHeight="1" x14ac:dyDescent="0.7"/>
    <row r="74" ht="12" customHeight="1" x14ac:dyDescent="0.7"/>
    <row r="75" ht="12" customHeight="1" x14ac:dyDescent="0.7"/>
    <row r="76" ht="12" customHeight="1" x14ac:dyDescent="0.7"/>
    <row r="77" ht="12" customHeight="1" x14ac:dyDescent="0.7"/>
    <row r="78" ht="12" customHeight="1" x14ac:dyDescent="0.7"/>
    <row r="79" ht="12" customHeight="1" x14ac:dyDescent="0.7"/>
    <row r="80" ht="12" customHeight="1" x14ac:dyDescent="0.7"/>
    <row r="81" ht="12" customHeight="1" x14ac:dyDescent="0.7"/>
    <row r="82" ht="12" customHeight="1" x14ac:dyDescent="0.7"/>
    <row r="83" ht="12" customHeight="1" x14ac:dyDescent="0.7"/>
    <row r="84" ht="12" customHeight="1" x14ac:dyDescent="0.7"/>
    <row r="85" ht="12" customHeight="1" x14ac:dyDescent="0.7"/>
    <row r="86" ht="12" customHeight="1" x14ac:dyDescent="0.7"/>
    <row r="87" ht="12" customHeight="1" x14ac:dyDescent="0.7"/>
    <row r="88" ht="12" customHeight="1" x14ac:dyDescent="0.7"/>
    <row r="89" ht="12" customHeight="1" x14ac:dyDescent="0.7"/>
    <row r="90" ht="12" customHeight="1" x14ac:dyDescent="0.7"/>
    <row r="91" ht="12" customHeight="1" x14ac:dyDescent="0.7"/>
    <row r="92" ht="12" customHeight="1" x14ac:dyDescent="0.7"/>
    <row r="93" ht="12" customHeight="1" x14ac:dyDescent="0.7"/>
    <row r="94" ht="12" customHeight="1" x14ac:dyDescent="0.7"/>
    <row r="95" ht="12" customHeight="1" x14ac:dyDescent="0.7"/>
    <row r="96" ht="12" customHeight="1" x14ac:dyDescent="0.7"/>
    <row r="97" ht="12" customHeight="1" x14ac:dyDescent="0.7"/>
    <row r="98" ht="12" customHeight="1" x14ac:dyDescent="0.7"/>
    <row r="99" ht="12" customHeight="1" x14ac:dyDescent="0.7"/>
    <row r="100" ht="12" customHeight="1" x14ac:dyDescent="0.7"/>
    <row r="101" ht="12" customHeight="1" x14ac:dyDescent="0.7"/>
    <row r="102" ht="12" customHeight="1" x14ac:dyDescent="0.7"/>
    <row r="103" ht="12" customHeight="1" x14ac:dyDescent="0.7"/>
    <row r="104" ht="12" customHeight="1" x14ac:dyDescent="0.7"/>
    <row r="105" ht="12" customHeight="1" x14ac:dyDescent="0.7"/>
    <row r="106" ht="12" customHeight="1" x14ac:dyDescent="0.7"/>
    <row r="107" ht="12" customHeight="1" x14ac:dyDescent="0.7"/>
    <row r="108" ht="12" customHeight="1" x14ac:dyDescent="0.7"/>
    <row r="109" ht="12" customHeight="1" x14ac:dyDescent="0.7"/>
    <row r="110" ht="12" customHeight="1" x14ac:dyDescent="0.7"/>
    <row r="111" ht="12" customHeight="1" x14ac:dyDescent="0.7"/>
    <row r="112" ht="12" customHeight="1" x14ac:dyDescent="0.7"/>
    <row r="113" ht="12" customHeight="1" x14ac:dyDescent="0.7"/>
    <row r="114" ht="12" customHeight="1" x14ac:dyDescent="0.7"/>
    <row r="115" ht="12" customHeight="1" x14ac:dyDescent="0.7"/>
    <row r="116" ht="12" customHeight="1" x14ac:dyDescent="0.7"/>
    <row r="117" ht="12" customHeight="1" x14ac:dyDescent="0.7"/>
    <row r="118" ht="12" customHeight="1" x14ac:dyDescent="0.7"/>
    <row r="119" ht="12" customHeight="1" x14ac:dyDescent="0.7"/>
    <row r="120" ht="12" customHeight="1" x14ac:dyDescent="0.7"/>
    <row r="121" ht="12" customHeight="1" x14ac:dyDescent="0.7"/>
    <row r="122" ht="12" customHeight="1" x14ac:dyDescent="0.7"/>
    <row r="123" ht="12" customHeight="1" x14ac:dyDescent="0.7"/>
    <row r="124" ht="12" customHeight="1" x14ac:dyDescent="0.7"/>
    <row r="125" ht="12" customHeight="1" x14ac:dyDescent="0.7"/>
    <row r="126" ht="12" customHeight="1" x14ac:dyDescent="0.7"/>
    <row r="127" ht="12" customHeight="1" x14ac:dyDescent="0.7"/>
    <row r="128" ht="12" customHeight="1" x14ac:dyDescent="0.7"/>
    <row r="129" ht="12" customHeight="1" x14ac:dyDescent="0.7"/>
    <row r="130" ht="12" customHeight="1" x14ac:dyDescent="0.7"/>
    <row r="131" ht="12" customHeight="1" x14ac:dyDescent="0.7"/>
    <row r="132" ht="12" customHeight="1" x14ac:dyDescent="0.7"/>
    <row r="133" ht="12" customHeight="1" x14ac:dyDescent="0.7"/>
    <row r="134" ht="12" customHeight="1" x14ac:dyDescent="0.7"/>
    <row r="135" ht="12" customHeight="1" x14ac:dyDescent="0.7"/>
    <row r="136" ht="12" customHeight="1" x14ac:dyDescent="0.7"/>
    <row r="137" ht="12" customHeight="1" x14ac:dyDescent="0.7"/>
    <row r="138" ht="12" customHeight="1" x14ac:dyDescent="0.7"/>
    <row r="139" ht="12" customHeight="1" x14ac:dyDescent="0.7"/>
    <row r="140" ht="12" customHeight="1" x14ac:dyDescent="0.7"/>
    <row r="141" ht="12" customHeight="1" x14ac:dyDescent="0.7"/>
    <row r="142" ht="12" customHeight="1" x14ac:dyDescent="0.7"/>
    <row r="143" ht="12" customHeight="1" x14ac:dyDescent="0.7"/>
    <row r="144" ht="12" customHeight="1" x14ac:dyDescent="0.7"/>
    <row r="145" ht="12" customHeight="1" x14ac:dyDescent="0.7"/>
    <row r="146" ht="12" customHeight="1" x14ac:dyDescent="0.7"/>
    <row r="147" ht="12" customHeight="1" x14ac:dyDescent="0.7"/>
    <row r="148" ht="12" customHeight="1" x14ac:dyDescent="0.7"/>
    <row r="149" ht="12" customHeight="1" x14ac:dyDescent="0.7"/>
    <row r="150" ht="12" customHeight="1" x14ac:dyDescent="0.7"/>
    <row r="151" ht="12" customHeight="1" x14ac:dyDescent="0.7"/>
    <row r="152" ht="12" customHeight="1" x14ac:dyDescent="0.7"/>
    <row r="153" ht="12" customHeight="1" x14ac:dyDescent="0.7"/>
    <row r="154" ht="12" customHeight="1" x14ac:dyDescent="0.7"/>
    <row r="155" ht="12" customHeight="1" x14ac:dyDescent="0.7"/>
    <row r="156" ht="12" customHeight="1" x14ac:dyDescent="0.7"/>
    <row r="157" ht="12" customHeight="1" x14ac:dyDescent="0.7"/>
    <row r="158" ht="12" customHeight="1" x14ac:dyDescent="0.7"/>
    <row r="159" ht="12" customHeight="1" x14ac:dyDescent="0.7"/>
    <row r="160" ht="12" customHeight="1" x14ac:dyDescent="0.7"/>
    <row r="161" ht="12" customHeight="1" x14ac:dyDescent="0.7"/>
    <row r="162" ht="12" customHeight="1" x14ac:dyDescent="0.7"/>
    <row r="163" ht="12" customHeight="1" x14ac:dyDescent="0.7"/>
    <row r="164" ht="12" customHeight="1" x14ac:dyDescent="0.7"/>
    <row r="165" ht="12" customHeight="1" x14ac:dyDescent="0.7"/>
    <row r="166" ht="12" customHeight="1" x14ac:dyDescent="0.7"/>
    <row r="167" ht="12" customHeight="1" x14ac:dyDescent="0.7"/>
    <row r="168" ht="12" customHeight="1" x14ac:dyDescent="0.7"/>
    <row r="169" ht="12" customHeight="1" x14ac:dyDescent="0.7"/>
    <row r="170" ht="12" customHeight="1" x14ac:dyDescent="0.7"/>
    <row r="171" ht="12" customHeight="1" x14ac:dyDescent="0.7"/>
    <row r="172" ht="12" customHeight="1" x14ac:dyDescent="0.7"/>
    <row r="173" ht="12" customHeight="1" x14ac:dyDescent="0.7"/>
    <row r="174" ht="12" customHeight="1" x14ac:dyDescent="0.7"/>
    <row r="175" ht="12" customHeight="1" x14ac:dyDescent="0.7"/>
    <row r="176" ht="12" customHeight="1" x14ac:dyDescent="0.7"/>
    <row r="177" ht="12" customHeight="1" x14ac:dyDescent="0.7"/>
    <row r="178" ht="12" customHeight="1" x14ac:dyDescent="0.7"/>
    <row r="179" ht="12" customHeight="1" x14ac:dyDescent="0.7"/>
    <row r="180" ht="12" customHeight="1" x14ac:dyDescent="0.7"/>
    <row r="181" ht="12" customHeight="1" x14ac:dyDescent="0.7"/>
    <row r="182" ht="12" customHeight="1" x14ac:dyDescent="0.7"/>
    <row r="183" ht="12" customHeight="1" x14ac:dyDescent="0.7"/>
    <row r="184" ht="12" customHeight="1" x14ac:dyDescent="0.7"/>
    <row r="185" ht="12" customHeight="1" x14ac:dyDescent="0.7"/>
  </sheetData>
  <sheetProtection algorithmName="SHA-512" hashValue="JUaXY8myPHJAhS9XV1QsZxkeHAdPxoIf5YHNfe9VBPoQgy7VXw+ATAQoKF3pkbFStf8V2mm5u+vRqGbD/NzvZg==" saltValue="byvT9EHoI4aw71uYW0cOXQ==" spinCount="100000" sheet="1" scenarios="1" formatRows="0" insertRows="0" deleteRows="0"/>
  <mergeCells count="64">
    <mergeCell ref="C36:M36"/>
    <mergeCell ref="N36:AH36"/>
    <mergeCell ref="C37:M37"/>
    <mergeCell ref="N37:AH37"/>
    <mergeCell ref="C42:M42"/>
    <mergeCell ref="N42:AH42"/>
    <mergeCell ref="N43:AH43"/>
    <mergeCell ref="C41:M41"/>
    <mergeCell ref="N41:AH41"/>
    <mergeCell ref="C38:M38"/>
    <mergeCell ref="N38:AH38"/>
    <mergeCell ref="C40:M40"/>
    <mergeCell ref="N40:AH40"/>
    <mergeCell ref="C39:M39"/>
    <mergeCell ref="N39:AH39"/>
    <mergeCell ref="C32:M32"/>
    <mergeCell ref="C33:M33"/>
    <mergeCell ref="N29:AH29"/>
    <mergeCell ref="N32:AH32"/>
    <mergeCell ref="N33:AH33"/>
    <mergeCell ref="C31:M31"/>
    <mergeCell ref="N31:AH31"/>
    <mergeCell ref="C30:M30"/>
    <mergeCell ref="N30:AH30"/>
    <mergeCell ref="N28:AH28"/>
    <mergeCell ref="C29:M29"/>
    <mergeCell ref="AE24:AH24"/>
    <mergeCell ref="AE25:AH25"/>
    <mergeCell ref="S20:AD20"/>
    <mergeCell ref="AE20:AH20"/>
    <mergeCell ref="E20:R20"/>
    <mergeCell ref="S21:AD21"/>
    <mergeCell ref="K21:R21"/>
    <mergeCell ref="AE21:AH21"/>
    <mergeCell ref="AE22:AH22"/>
    <mergeCell ref="AE23:AH23"/>
    <mergeCell ref="K22:R22"/>
    <mergeCell ref="D17:J17"/>
    <mergeCell ref="K17:AH17"/>
    <mergeCell ref="K14:AH14"/>
    <mergeCell ref="K15:AH15"/>
    <mergeCell ref="K16:AH16"/>
    <mergeCell ref="AD2:AJ2"/>
    <mergeCell ref="B7:AI8"/>
    <mergeCell ref="C14:J14"/>
    <mergeCell ref="C15:J15"/>
    <mergeCell ref="C16:J16"/>
    <mergeCell ref="D2:I2"/>
    <mergeCell ref="E19:J19"/>
    <mergeCell ref="S22:AD22"/>
    <mergeCell ref="C43:M43"/>
    <mergeCell ref="G21:J25"/>
    <mergeCell ref="C28:M28"/>
    <mergeCell ref="C17:C25"/>
    <mergeCell ref="D19:D25"/>
    <mergeCell ref="K23:R23"/>
    <mergeCell ref="K24:R24"/>
    <mergeCell ref="K25:R25"/>
    <mergeCell ref="S25:AD25"/>
    <mergeCell ref="S24:AD24"/>
    <mergeCell ref="S23:AD23"/>
    <mergeCell ref="D18:J18"/>
    <mergeCell ref="K18:AH18"/>
    <mergeCell ref="K19:AH19"/>
  </mergeCells>
  <phoneticPr fontId="2"/>
  <conditionalFormatting sqref="D2 K14:AH19 S20:AD25 C29:AH33 C37:AH43">
    <cfRule type="expression" dxfId="19" priority="14">
      <formula>$CB$3=TRUE</formula>
    </cfRule>
  </conditionalFormatting>
  <conditionalFormatting sqref="AD2">
    <cfRule type="expression" dxfId="18" priority="1">
      <formula>$CB$3=TRUE</formula>
    </cfRule>
  </conditionalFormatting>
  <dataValidations count="2">
    <dataValidation allowBlank="1" showDropDown="1" showInputMessage="1" showErrorMessage="1" sqref="B22" xr:uid="{00000000-0002-0000-0100-000000000000}"/>
    <dataValidation type="list" allowBlank="1" showInputMessage="1" showErrorMessage="1" sqref="K17:AH17" xr:uid="{00000000-0002-0000-0100-000001000000}">
      <formula1>"工場,事業場"</formula1>
    </dataValidation>
  </dataValidations>
  <pageMargins left="0.59055118110236227" right="0.59055118110236227" top="0.39370078740157483" bottom="0.39370078740157483" header="0.31496062992125984" footer="0.31496062992125984"/>
  <pageSetup paperSize="9" scale="74" orientation="portrait" r:id="rId1"/>
  <headerFooter>
    <oddFooter>&amp;L&amp;8sf03h8&amp;R&amp;6r51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locked="0" defaultSize="0" autoFill="0" autoLine="0" autoPict="0">
                <anchor moveWithCells="1">
                  <from>
                    <xdr:col>28</xdr:col>
                    <xdr:colOff>23813</xdr:colOff>
                    <xdr:row>4</xdr:row>
                    <xdr:rowOff>23813</xdr:rowOff>
                  </from>
                  <to>
                    <xdr:col>35</xdr:col>
                    <xdr:colOff>176213</xdr:colOff>
                    <xdr:row>5</xdr:row>
                    <xdr:rowOff>100013</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非表示_産業分類!$C$4:$C$539</xm:f>
          </x14:formula1>
          <xm:sqref>K18:AH18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BA65"/>
  <sheetViews>
    <sheetView showGridLines="0" view="pageBreakPreview" zoomScale="80" zoomScaleNormal="100" zoomScaleSheetLayoutView="80" workbookViewId="0"/>
  </sheetViews>
  <sheetFormatPr defaultColWidth="8.6875" defaultRowHeight="12" x14ac:dyDescent="0.7"/>
  <cols>
    <col min="1" max="4" width="2.5" style="5" customWidth="1"/>
    <col min="5" max="5" width="3" style="5" customWidth="1"/>
    <col min="6" max="18" width="2.5" style="5" customWidth="1"/>
    <col min="19" max="20" width="4.625" style="5" customWidth="1"/>
    <col min="21" max="37" width="2.5" style="5" customWidth="1"/>
    <col min="38" max="52" width="8.6875" style="5"/>
    <col min="53" max="53" width="0" style="5" hidden="1" customWidth="1"/>
    <col min="54" max="16384" width="8.6875" style="5"/>
  </cols>
  <sheetData>
    <row r="1" spans="1:53" ht="12" customHeight="1" x14ac:dyDescent="0.7">
      <c r="A1" s="37"/>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row>
    <row r="2" spans="1:53" ht="14.25" x14ac:dyDescent="0.7">
      <c r="A2" s="30"/>
      <c r="B2" s="36" t="s">
        <v>398</v>
      </c>
      <c r="C2" s="34" t="s">
        <v>397</v>
      </c>
      <c r="D2" s="34"/>
    </row>
    <row r="3" spans="1:53" ht="12" hidden="1" customHeight="1" x14ac:dyDescent="0.7">
      <c r="A3" s="30"/>
    </row>
    <row r="4" spans="1:53" ht="12" hidden="1" customHeight="1" x14ac:dyDescent="0.7">
      <c r="A4" s="30"/>
      <c r="B4" s="528"/>
      <c r="C4" s="528"/>
      <c r="D4" s="528"/>
      <c r="E4" s="528"/>
      <c r="F4" s="528"/>
      <c r="G4" s="528"/>
      <c r="H4" s="515"/>
      <c r="I4" s="515"/>
      <c r="J4" s="515"/>
      <c r="K4" s="515"/>
      <c r="L4" s="515"/>
      <c r="M4" s="515"/>
      <c r="N4" s="517"/>
      <c r="O4" s="517"/>
      <c r="P4" s="517"/>
      <c r="Q4" s="517"/>
      <c r="R4" s="517"/>
      <c r="S4" s="517"/>
      <c r="T4" s="517"/>
      <c r="U4" s="517"/>
      <c r="V4" s="517"/>
      <c r="W4" s="517"/>
      <c r="X4" s="517"/>
      <c r="Y4" s="517"/>
      <c r="Z4" s="517"/>
      <c r="AA4" s="517"/>
      <c r="AB4" s="517"/>
      <c r="AC4" s="517"/>
      <c r="AD4" s="517"/>
      <c r="AE4" s="517"/>
      <c r="AF4" s="517"/>
      <c r="AG4" s="517"/>
      <c r="AH4" s="517"/>
      <c r="AI4" s="517"/>
      <c r="AJ4" s="517"/>
    </row>
    <row r="5" spans="1:53" ht="12" customHeight="1" thickBot="1" x14ac:dyDescent="0.75">
      <c r="A5" s="30"/>
      <c r="B5" s="529"/>
      <c r="C5" s="529"/>
      <c r="D5" s="529"/>
      <c r="E5" s="529"/>
      <c r="F5" s="529"/>
      <c r="G5" s="529"/>
      <c r="H5" s="516"/>
      <c r="I5" s="516"/>
      <c r="J5" s="516"/>
      <c r="K5" s="516"/>
      <c r="L5" s="516"/>
      <c r="M5" s="516"/>
      <c r="N5" s="518"/>
      <c r="O5" s="518"/>
      <c r="P5" s="518"/>
      <c r="Q5" s="518"/>
      <c r="R5" s="518"/>
      <c r="S5" s="518"/>
      <c r="T5" s="518"/>
      <c r="U5" s="518"/>
      <c r="V5" s="518"/>
      <c r="W5" s="518"/>
      <c r="X5" s="518"/>
      <c r="Y5" s="518"/>
      <c r="Z5" s="518"/>
      <c r="AA5" s="518"/>
      <c r="AB5" s="518"/>
      <c r="AC5" s="518"/>
      <c r="AD5" s="518"/>
      <c r="AE5" s="518"/>
      <c r="AF5" s="518"/>
      <c r="AG5" s="518"/>
      <c r="AH5" s="518"/>
      <c r="AI5" s="518"/>
      <c r="AJ5" s="518"/>
      <c r="BA5" s="5" t="s">
        <v>611</v>
      </c>
    </row>
    <row r="6" spans="1:53" ht="18.600000000000001" customHeight="1" thickBot="1" x14ac:dyDescent="0.75">
      <c r="A6" s="30"/>
      <c r="B6" s="519" t="s">
        <v>399</v>
      </c>
      <c r="C6" s="520"/>
      <c r="D6" s="520"/>
      <c r="E6" s="520"/>
      <c r="F6" s="520"/>
      <c r="G6" s="520"/>
      <c r="H6" s="521"/>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9"/>
      <c r="BA6" s="258" t="b">
        <v>0</v>
      </c>
    </row>
    <row r="7" spans="1:53" ht="12" customHeight="1" x14ac:dyDescent="0.7">
      <c r="A7" s="30"/>
      <c r="B7" s="44"/>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1"/>
    </row>
    <row r="8" spans="1:53" ht="12" customHeight="1" x14ac:dyDescent="0.7">
      <c r="A8" s="30"/>
      <c r="B8" s="44"/>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1"/>
    </row>
    <row r="9" spans="1:53" ht="12" customHeight="1" x14ac:dyDescent="0.7">
      <c r="A9" s="30"/>
      <c r="B9" s="44"/>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1"/>
    </row>
    <row r="10" spans="1:53" ht="12" customHeight="1" x14ac:dyDescent="0.7">
      <c r="A10" s="30"/>
      <c r="B10" s="44"/>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1"/>
    </row>
    <row r="11" spans="1:53" ht="12" customHeight="1" x14ac:dyDescent="0.7">
      <c r="A11" s="30"/>
      <c r="B11" s="44"/>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1"/>
    </row>
    <row r="12" spans="1:53" ht="12" customHeight="1" x14ac:dyDescent="0.7">
      <c r="A12" s="30"/>
      <c r="B12" s="44"/>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1"/>
    </row>
    <row r="13" spans="1:53" ht="12" customHeight="1" x14ac:dyDescent="0.7">
      <c r="A13" s="30"/>
      <c r="B13" s="44"/>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1"/>
    </row>
    <row r="14" spans="1:53" ht="12" customHeight="1" x14ac:dyDescent="0.7">
      <c r="A14" s="30"/>
      <c r="B14" s="44"/>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1"/>
    </row>
    <row r="15" spans="1:53" ht="12" customHeight="1" x14ac:dyDescent="0.7">
      <c r="A15" s="30"/>
      <c r="B15" s="44"/>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1"/>
    </row>
    <row r="16" spans="1:53" ht="12" customHeight="1" x14ac:dyDescent="0.7">
      <c r="A16" s="30"/>
      <c r="B16" s="44"/>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1"/>
    </row>
    <row r="17" spans="1:36" ht="12" customHeight="1" x14ac:dyDescent="0.7">
      <c r="A17" s="30"/>
      <c r="B17" s="44"/>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1"/>
    </row>
    <row r="18" spans="1:36" ht="12" customHeight="1" x14ac:dyDescent="0.7">
      <c r="A18" s="30"/>
      <c r="B18" s="44"/>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1"/>
    </row>
    <row r="19" spans="1:36" ht="12" customHeight="1" x14ac:dyDescent="0.7">
      <c r="A19" s="30"/>
      <c r="B19" s="44"/>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1"/>
    </row>
    <row r="20" spans="1:36" ht="12" customHeight="1" x14ac:dyDescent="0.7">
      <c r="A20" s="30"/>
      <c r="B20" s="44"/>
      <c r="C20" s="40"/>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1"/>
    </row>
    <row r="21" spans="1:36" ht="12" customHeight="1" x14ac:dyDescent="0.7">
      <c r="A21" s="30"/>
      <c r="B21" s="44"/>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1"/>
    </row>
    <row r="22" spans="1:36" ht="12" customHeight="1" x14ac:dyDescent="0.7">
      <c r="A22" s="30"/>
      <c r="B22" s="44"/>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1"/>
    </row>
    <row r="23" spans="1:36" ht="12" customHeight="1" x14ac:dyDescent="0.7">
      <c r="A23" s="30"/>
      <c r="B23" s="44"/>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1"/>
    </row>
    <row r="24" spans="1:36" ht="12" customHeight="1" x14ac:dyDescent="0.7">
      <c r="A24" s="30"/>
      <c r="B24" s="44"/>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1"/>
    </row>
    <row r="25" spans="1:36" ht="12" customHeight="1" x14ac:dyDescent="0.7">
      <c r="A25" s="30"/>
      <c r="B25" s="44"/>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1"/>
    </row>
    <row r="26" spans="1:36" ht="12" customHeight="1" x14ac:dyDescent="0.7">
      <c r="A26" s="30"/>
      <c r="B26" s="44"/>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1"/>
    </row>
    <row r="27" spans="1:36" ht="12" customHeight="1" x14ac:dyDescent="0.7">
      <c r="A27" s="30"/>
      <c r="B27" s="44"/>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1"/>
    </row>
    <row r="28" spans="1:36" ht="12" customHeight="1" x14ac:dyDescent="0.7">
      <c r="A28" s="30"/>
      <c r="B28" s="44"/>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1"/>
    </row>
    <row r="29" spans="1:36" ht="12" customHeight="1" x14ac:dyDescent="0.7">
      <c r="A29" s="30"/>
      <c r="B29" s="44"/>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1"/>
    </row>
    <row r="30" spans="1:36" ht="12" customHeight="1" x14ac:dyDescent="0.7">
      <c r="A30" s="30"/>
      <c r="B30" s="44"/>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1"/>
    </row>
    <row r="31" spans="1:36" ht="12" customHeight="1" x14ac:dyDescent="0.7">
      <c r="A31" s="30"/>
      <c r="B31" s="44"/>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1"/>
    </row>
    <row r="32" spans="1:36" ht="12" customHeight="1" x14ac:dyDescent="0.7">
      <c r="A32" s="30"/>
      <c r="B32" s="44"/>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1"/>
    </row>
    <row r="33" spans="1:36" ht="12" customHeight="1" x14ac:dyDescent="0.7">
      <c r="A33" s="30"/>
      <c r="B33" s="44"/>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1"/>
    </row>
    <row r="34" spans="1:36" ht="12" customHeight="1" x14ac:dyDescent="0.7">
      <c r="A34" s="30"/>
      <c r="B34" s="44"/>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1"/>
    </row>
    <row r="35" spans="1:36" ht="12" customHeight="1" x14ac:dyDescent="0.7">
      <c r="A35" s="30"/>
      <c r="B35" s="44"/>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1"/>
    </row>
    <row r="36" spans="1:36" ht="12" customHeight="1" x14ac:dyDescent="0.7">
      <c r="A36" s="30"/>
      <c r="B36" s="44"/>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1"/>
    </row>
    <row r="37" spans="1:36" ht="12" customHeight="1" x14ac:dyDescent="0.7">
      <c r="A37" s="30"/>
      <c r="B37" s="44"/>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1"/>
    </row>
    <row r="38" spans="1:36" ht="12" customHeight="1" x14ac:dyDescent="0.7">
      <c r="A38" s="30"/>
      <c r="B38" s="44"/>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1"/>
    </row>
    <row r="39" spans="1:36" ht="12" customHeight="1" x14ac:dyDescent="0.7">
      <c r="A39" s="30"/>
      <c r="B39" s="44"/>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1"/>
    </row>
    <row r="40" spans="1:36" ht="12" customHeight="1" x14ac:dyDescent="0.7">
      <c r="A40" s="30"/>
      <c r="B40" s="44"/>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1"/>
    </row>
    <row r="41" spans="1:36" ht="12" customHeight="1" x14ac:dyDescent="0.7">
      <c r="A41" s="30"/>
      <c r="B41" s="44"/>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1"/>
    </row>
    <row r="42" spans="1:36" ht="12" customHeight="1" x14ac:dyDescent="0.7">
      <c r="A42" s="30"/>
      <c r="B42" s="44"/>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1"/>
    </row>
    <row r="43" spans="1:36" ht="12" customHeight="1" x14ac:dyDescent="0.7">
      <c r="A43" s="30"/>
      <c r="B43" s="44"/>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1"/>
    </row>
    <row r="44" spans="1:36" ht="12" customHeight="1" x14ac:dyDescent="0.7">
      <c r="A44" s="30"/>
      <c r="B44" s="44"/>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1"/>
    </row>
    <row r="45" spans="1:36" ht="12" customHeight="1" x14ac:dyDescent="0.7">
      <c r="A45" s="30"/>
      <c r="B45" s="44"/>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1"/>
    </row>
    <row r="46" spans="1:36" ht="12" customHeight="1" x14ac:dyDescent="0.7">
      <c r="A46" s="30"/>
      <c r="B46" s="44"/>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1"/>
    </row>
    <row r="47" spans="1:36" ht="12" customHeight="1" x14ac:dyDescent="0.7">
      <c r="A47" s="30"/>
      <c r="B47" s="44"/>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1"/>
    </row>
    <row r="48" spans="1:36" ht="12" customHeight="1" x14ac:dyDescent="0.7">
      <c r="A48" s="30"/>
      <c r="B48" s="44"/>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1"/>
    </row>
    <row r="49" spans="1:36" ht="12" customHeight="1" thickBot="1" x14ac:dyDescent="0.75">
      <c r="A49" s="30"/>
      <c r="B49" s="45"/>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3"/>
    </row>
    <row r="50" spans="1:36" ht="12" customHeight="1" x14ac:dyDescent="0.7">
      <c r="A50" s="30"/>
      <c r="B50" s="522" t="s">
        <v>391</v>
      </c>
      <c r="C50" s="523"/>
      <c r="D50" s="523"/>
      <c r="E50" s="523"/>
      <c r="F50" s="523"/>
      <c r="G50" s="523"/>
      <c r="H50" s="523"/>
      <c r="I50" s="524"/>
      <c r="J50" s="530" t="s">
        <v>736</v>
      </c>
      <c r="K50" s="530"/>
      <c r="L50" s="530"/>
      <c r="M50" s="530"/>
      <c r="N50" s="530"/>
      <c r="O50" s="530"/>
      <c r="P50" s="530"/>
      <c r="Q50" s="530"/>
      <c r="R50" s="530"/>
      <c r="S50" s="530"/>
      <c r="T50" s="530"/>
      <c r="U50" s="530"/>
      <c r="V50" s="530"/>
      <c r="W50" s="530"/>
      <c r="X50" s="530"/>
      <c r="Y50" s="530"/>
      <c r="Z50" s="530"/>
      <c r="AA50" s="530"/>
      <c r="AB50" s="530"/>
      <c r="AC50" s="530"/>
      <c r="AD50" s="530"/>
      <c r="AE50" s="530"/>
      <c r="AF50" s="530"/>
      <c r="AG50" s="530"/>
      <c r="AH50" s="530"/>
      <c r="AI50" s="530"/>
      <c r="AJ50" s="531"/>
    </row>
    <row r="51" spans="1:36" ht="12" customHeight="1" x14ac:dyDescent="0.7">
      <c r="A51" s="30"/>
      <c r="B51" s="525"/>
      <c r="C51" s="526"/>
      <c r="D51" s="526"/>
      <c r="E51" s="526"/>
      <c r="F51" s="526"/>
      <c r="G51" s="526"/>
      <c r="H51" s="526"/>
      <c r="I51" s="527"/>
      <c r="J51" s="486"/>
      <c r="K51" s="486"/>
      <c r="L51" s="486"/>
      <c r="M51" s="486"/>
      <c r="N51" s="486"/>
      <c r="O51" s="486"/>
      <c r="P51" s="486"/>
      <c r="Q51" s="486"/>
      <c r="R51" s="486"/>
      <c r="S51" s="486"/>
      <c r="T51" s="486"/>
      <c r="U51" s="486"/>
      <c r="V51" s="486"/>
      <c r="W51" s="486"/>
      <c r="X51" s="486"/>
      <c r="Y51" s="486"/>
      <c r="Z51" s="486"/>
      <c r="AA51" s="486"/>
      <c r="AB51" s="486"/>
      <c r="AC51" s="486"/>
      <c r="AD51" s="486"/>
      <c r="AE51" s="486"/>
      <c r="AF51" s="486"/>
      <c r="AG51" s="486"/>
      <c r="AH51" s="486"/>
      <c r="AI51" s="486"/>
      <c r="AJ51" s="487"/>
    </row>
    <row r="52" spans="1:36" ht="38" customHeight="1" x14ac:dyDescent="0.7">
      <c r="A52" s="30"/>
      <c r="B52" s="532" t="s">
        <v>392</v>
      </c>
      <c r="C52" s="533"/>
      <c r="D52" s="533"/>
      <c r="E52" s="533"/>
      <c r="F52" s="533"/>
      <c r="G52" s="533"/>
      <c r="H52" s="533"/>
      <c r="I52" s="534"/>
      <c r="J52" s="486" t="s">
        <v>737</v>
      </c>
      <c r="K52" s="486"/>
      <c r="L52" s="486"/>
      <c r="M52" s="486"/>
      <c r="N52" s="486"/>
      <c r="O52" s="486"/>
      <c r="P52" s="486"/>
      <c r="Q52" s="486"/>
      <c r="R52" s="486"/>
      <c r="S52" s="486"/>
      <c r="T52" s="486"/>
      <c r="U52" s="486"/>
      <c r="V52" s="486"/>
      <c r="W52" s="486"/>
      <c r="X52" s="486"/>
      <c r="Y52" s="486"/>
      <c r="Z52" s="486"/>
      <c r="AA52" s="486"/>
      <c r="AB52" s="486"/>
      <c r="AC52" s="486"/>
      <c r="AD52" s="486"/>
      <c r="AE52" s="486"/>
      <c r="AF52" s="486"/>
      <c r="AG52" s="486"/>
      <c r="AH52" s="486"/>
      <c r="AI52" s="486"/>
      <c r="AJ52" s="487"/>
    </row>
    <row r="53" spans="1:36" ht="38" customHeight="1" x14ac:dyDescent="0.7">
      <c r="A53" s="30"/>
      <c r="B53" s="525"/>
      <c r="C53" s="526"/>
      <c r="D53" s="526"/>
      <c r="E53" s="526"/>
      <c r="F53" s="526"/>
      <c r="G53" s="526"/>
      <c r="H53" s="526"/>
      <c r="I53" s="527"/>
      <c r="J53" s="486"/>
      <c r="K53" s="486"/>
      <c r="L53" s="486"/>
      <c r="M53" s="486"/>
      <c r="N53" s="486"/>
      <c r="O53" s="486"/>
      <c r="P53" s="486"/>
      <c r="Q53" s="486"/>
      <c r="R53" s="486"/>
      <c r="S53" s="486"/>
      <c r="T53" s="486"/>
      <c r="U53" s="486"/>
      <c r="V53" s="486"/>
      <c r="W53" s="486"/>
      <c r="X53" s="486"/>
      <c r="Y53" s="486"/>
      <c r="Z53" s="486"/>
      <c r="AA53" s="486"/>
      <c r="AB53" s="486"/>
      <c r="AC53" s="486"/>
      <c r="AD53" s="486"/>
      <c r="AE53" s="486"/>
      <c r="AF53" s="486"/>
      <c r="AG53" s="486"/>
      <c r="AH53" s="486"/>
      <c r="AI53" s="486"/>
      <c r="AJ53" s="487"/>
    </row>
    <row r="54" spans="1:36" ht="15" customHeight="1" x14ac:dyDescent="0.7">
      <c r="A54" s="30"/>
      <c r="B54" s="494" t="s">
        <v>773</v>
      </c>
      <c r="C54" s="495"/>
      <c r="D54" s="495"/>
      <c r="E54" s="496"/>
      <c r="F54" s="510" t="s">
        <v>687</v>
      </c>
      <c r="G54" s="496"/>
      <c r="H54" s="506" t="s">
        <v>738</v>
      </c>
      <c r="I54" s="507"/>
      <c r="J54" s="484" t="s">
        <v>393</v>
      </c>
      <c r="K54" s="484"/>
      <c r="L54" s="484"/>
      <c r="M54" s="484"/>
      <c r="N54" s="482"/>
      <c r="O54" s="482"/>
      <c r="P54" s="482"/>
      <c r="Q54" s="482"/>
      <c r="R54" s="482"/>
      <c r="S54" s="482"/>
      <c r="T54" s="482"/>
      <c r="U54" s="482"/>
      <c r="V54" s="482"/>
      <c r="W54" s="482"/>
      <c r="X54" s="482"/>
      <c r="Y54" s="482"/>
      <c r="Z54" s="482"/>
      <c r="AA54" s="482"/>
      <c r="AB54" s="482"/>
      <c r="AC54" s="482"/>
      <c r="AD54" s="482"/>
      <c r="AE54" s="482"/>
      <c r="AF54" s="482"/>
      <c r="AG54" s="482"/>
      <c r="AH54" s="482"/>
      <c r="AI54" s="482"/>
      <c r="AJ54" s="483"/>
    </row>
    <row r="55" spans="1:36" ht="15" customHeight="1" x14ac:dyDescent="0.7">
      <c r="A55" s="30"/>
      <c r="B55" s="497"/>
      <c r="C55" s="498"/>
      <c r="D55" s="498"/>
      <c r="E55" s="499"/>
      <c r="F55" s="514"/>
      <c r="G55" s="502"/>
      <c r="H55" s="512"/>
      <c r="I55" s="513"/>
      <c r="J55" s="484"/>
      <c r="K55" s="484"/>
      <c r="L55" s="484"/>
      <c r="M55" s="484"/>
      <c r="N55" s="482"/>
      <c r="O55" s="482"/>
      <c r="P55" s="482"/>
      <c r="Q55" s="482"/>
      <c r="R55" s="482"/>
      <c r="S55" s="482"/>
      <c r="T55" s="482"/>
      <c r="U55" s="482"/>
      <c r="V55" s="482"/>
      <c r="W55" s="482"/>
      <c r="X55" s="482"/>
      <c r="Y55" s="482"/>
      <c r="Z55" s="482"/>
      <c r="AA55" s="482"/>
      <c r="AB55" s="482"/>
      <c r="AC55" s="482"/>
      <c r="AD55" s="482"/>
      <c r="AE55" s="482"/>
      <c r="AF55" s="482"/>
      <c r="AG55" s="482"/>
      <c r="AH55" s="482"/>
      <c r="AI55" s="482"/>
      <c r="AJ55" s="483"/>
    </row>
    <row r="56" spans="1:36" ht="15" customHeight="1" x14ac:dyDescent="0.7">
      <c r="A56" s="30"/>
      <c r="B56" s="497"/>
      <c r="C56" s="498"/>
      <c r="D56" s="498"/>
      <c r="E56" s="499"/>
      <c r="F56" s="510" t="s">
        <v>688</v>
      </c>
      <c r="G56" s="496"/>
      <c r="H56" s="506" t="s">
        <v>739</v>
      </c>
      <c r="I56" s="507"/>
      <c r="J56" s="484" t="s">
        <v>393</v>
      </c>
      <c r="K56" s="484"/>
      <c r="L56" s="484"/>
      <c r="M56" s="484"/>
      <c r="N56" s="486" t="s">
        <v>975</v>
      </c>
      <c r="O56" s="486"/>
      <c r="P56" s="486"/>
      <c r="Q56" s="486"/>
      <c r="R56" s="486"/>
      <c r="S56" s="486"/>
      <c r="T56" s="486"/>
      <c r="U56" s="486"/>
      <c r="V56" s="486"/>
      <c r="W56" s="486"/>
      <c r="X56" s="486"/>
      <c r="Y56" s="486"/>
      <c r="Z56" s="486"/>
      <c r="AA56" s="486"/>
      <c r="AB56" s="486"/>
      <c r="AC56" s="486"/>
      <c r="AD56" s="486"/>
      <c r="AE56" s="486"/>
      <c r="AF56" s="486"/>
      <c r="AG56" s="486"/>
      <c r="AH56" s="486"/>
      <c r="AI56" s="486"/>
      <c r="AJ56" s="487"/>
    </row>
    <row r="57" spans="1:36" ht="15" customHeight="1" x14ac:dyDescent="0.7">
      <c r="A57" s="30"/>
      <c r="B57" s="500"/>
      <c r="C57" s="501"/>
      <c r="D57" s="501"/>
      <c r="E57" s="502"/>
      <c r="F57" s="514"/>
      <c r="G57" s="502"/>
      <c r="H57" s="512"/>
      <c r="I57" s="513"/>
      <c r="J57" s="484"/>
      <c r="K57" s="484"/>
      <c r="L57" s="484"/>
      <c r="M57" s="484"/>
      <c r="N57" s="486"/>
      <c r="O57" s="486"/>
      <c r="P57" s="486"/>
      <c r="Q57" s="486"/>
      <c r="R57" s="486"/>
      <c r="S57" s="486"/>
      <c r="T57" s="486"/>
      <c r="U57" s="486"/>
      <c r="V57" s="486"/>
      <c r="W57" s="486"/>
      <c r="X57" s="486"/>
      <c r="Y57" s="486"/>
      <c r="Z57" s="486"/>
      <c r="AA57" s="486"/>
      <c r="AB57" s="486"/>
      <c r="AC57" s="486"/>
      <c r="AD57" s="486"/>
      <c r="AE57" s="486"/>
      <c r="AF57" s="486"/>
      <c r="AG57" s="486"/>
      <c r="AH57" s="486"/>
      <c r="AI57" s="486"/>
      <c r="AJ57" s="487"/>
    </row>
    <row r="58" spans="1:36" ht="16.25" customHeight="1" x14ac:dyDescent="0.7">
      <c r="A58" s="30"/>
      <c r="B58" s="494" t="s">
        <v>400</v>
      </c>
      <c r="C58" s="495"/>
      <c r="D58" s="495"/>
      <c r="E58" s="496"/>
      <c r="F58" s="510" t="s">
        <v>689</v>
      </c>
      <c r="G58" s="496"/>
      <c r="H58" s="506" t="s">
        <v>739</v>
      </c>
      <c r="I58" s="507"/>
      <c r="J58" s="484" t="s">
        <v>395</v>
      </c>
      <c r="K58" s="484"/>
      <c r="L58" s="484"/>
      <c r="M58" s="484"/>
      <c r="N58" s="480" t="s">
        <v>740</v>
      </c>
      <c r="O58" s="480"/>
      <c r="P58" s="484" t="s">
        <v>814</v>
      </c>
      <c r="Q58" s="484"/>
      <c r="R58" s="484"/>
      <c r="S58" s="480" t="s">
        <v>974</v>
      </c>
      <c r="T58" s="480"/>
      <c r="U58" s="484" t="s">
        <v>396</v>
      </c>
      <c r="V58" s="484"/>
      <c r="W58" s="484"/>
      <c r="X58" s="488" t="s">
        <v>815</v>
      </c>
      <c r="Y58" s="489"/>
      <c r="Z58" s="489"/>
      <c r="AA58" s="489"/>
      <c r="AB58" s="489"/>
      <c r="AC58" s="489"/>
      <c r="AD58" s="489"/>
      <c r="AE58" s="489"/>
      <c r="AF58" s="489"/>
      <c r="AG58" s="489"/>
      <c r="AH58" s="489"/>
      <c r="AI58" s="489"/>
      <c r="AJ58" s="490"/>
    </row>
    <row r="59" spans="1:36" ht="16.25" customHeight="1" x14ac:dyDescent="0.7">
      <c r="A59" s="30"/>
      <c r="B59" s="497"/>
      <c r="C59" s="498"/>
      <c r="D59" s="498"/>
      <c r="E59" s="499"/>
      <c r="F59" s="514"/>
      <c r="G59" s="502"/>
      <c r="H59" s="512"/>
      <c r="I59" s="513"/>
      <c r="J59" s="484"/>
      <c r="K59" s="484"/>
      <c r="L59" s="484"/>
      <c r="M59" s="484"/>
      <c r="N59" s="480"/>
      <c r="O59" s="480"/>
      <c r="P59" s="484"/>
      <c r="Q59" s="484"/>
      <c r="R59" s="484"/>
      <c r="S59" s="480"/>
      <c r="T59" s="480"/>
      <c r="U59" s="484"/>
      <c r="V59" s="484"/>
      <c r="W59" s="484"/>
      <c r="X59" s="491"/>
      <c r="Y59" s="492"/>
      <c r="Z59" s="492"/>
      <c r="AA59" s="492"/>
      <c r="AB59" s="492"/>
      <c r="AC59" s="492"/>
      <c r="AD59" s="492"/>
      <c r="AE59" s="492"/>
      <c r="AF59" s="492"/>
      <c r="AG59" s="492"/>
      <c r="AH59" s="492"/>
      <c r="AI59" s="492"/>
      <c r="AJ59" s="493"/>
    </row>
    <row r="60" spans="1:36" ht="16.25" customHeight="1" x14ac:dyDescent="0.7">
      <c r="A60" s="30"/>
      <c r="B60" s="497"/>
      <c r="C60" s="498"/>
      <c r="D60" s="498"/>
      <c r="E60" s="499"/>
      <c r="F60" s="510" t="s">
        <v>690</v>
      </c>
      <c r="G60" s="496"/>
      <c r="H60" s="506" t="s">
        <v>739</v>
      </c>
      <c r="I60" s="507"/>
      <c r="J60" s="484" t="s">
        <v>395</v>
      </c>
      <c r="K60" s="484"/>
      <c r="L60" s="484"/>
      <c r="M60" s="484"/>
      <c r="N60" s="480" t="s">
        <v>740</v>
      </c>
      <c r="O60" s="480"/>
      <c r="P60" s="484" t="s">
        <v>814</v>
      </c>
      <c r="Q60" s="484"/>
      <c r="R60" s="484"/>
      <c r="S60" s="480" t="s">
        <v>974</v>
      </c>
      <c r="T60" s="480"/>
      <c r="U60" s="484" t="s">
        <v>396</v>
      </c>
      <c r="V60" s="484"/>
      <c r="W60" s="484"/>
      <c r="X60" s="488" t="s">
        <v>816</v>
      </c>
      <c r="Y60" s="489"/>
      <c r="Z60" s="489"/>
      <c r="AA60" s="489"/>
      <c r="AB60" s="489"/>
      <c r="AC60" s="489"/>
      <c r="AD60" s="489"/>
      <c r="AE60" s="489"/>
      <c r="AF60" s="489"/>
      <c r="AG60" s="489"/>
      <c r="AH60" s="489"/>
      <c r="AI60" s="489"/>
      <c r="AJ60" s="490"/>
    </row>
    <row r="61" spans="1:36" ht="16.25" customHeight="1" thickBot="1" x14ac:dyDescent="0.75">
      <c r="A61" s="30"/>
      <c r="B61" s="503"/>
      <c r="C61" s="504"/>
      <c r="D61" s="504"/>
      <c r="E61" s="505"/>
      <c r="F61" s="511"/>
      <c r="G61" s="505"/>
      <c r="H61" s="508"/>
      <c r="I61" s="509"/>
      <c r="J61" s="485"/>
      <c r="K61" s="485"/>
      <c r="L61" s="485"/>
      <c r="M61" s="485"/>
      <c r="N61" s="481"/>
      <c r="O61" s="481"/>
      <c r="P61" s="485"/>
      <c r="Q61" s="485"/>
      <c r="R61" s="485"/>
      <c r="S61" s="481"/>
      <c r="T61" s="481"/>
      <c r="U61" s="485"/>
      <c r="V61" s="485"/>
      <c r="W61" s="485"/>
      <c r="X61" s="491"/>
      <c r="Y61" s="492"/>
      <c r="Z61" s="492"/>
      <c r="AA61" s="492"/>
      <c r="AB61" s="492"/>
      <c r="AC61" s="492"/>
      <c r="AD61" s="492"/>
      <c r="AE61" s="492"/>
      <c r="AF61" s="492"/>
      <c r="AG61" s="492"/>
      <c r="AH61" s="492"/>
      <c r="AI61" s="492"/>
      <c r="AJ61" s="493"/>
    </row>
    <row r="62" spans="1:36" ht="12" customHeight="1" x14ac:dyDescent="0.7">
      <c r="A62" s="30"/>
      <c r="B62" s="5" t="s">
        <v>724</v>
      </c>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row>
    <row r="63" spans="1:36" ht="12" customHeight="1" x14ac:dyDescent="0.7">
      <c r="A63" s="30"/>
      <c r="B63" s="5" t="s">
        <v>725</v>
      </c>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row>
    <row r="64" spans="1:36" ht="12" customHeight="1" x14ac:dyDescent="0.7">
      <c r="A64" s="30"/>
      <c r="B64" s="5" t="s">
        <v>718</v>
      </c>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row>
    <row r="65" spans="1:37" ht="12" customHeight="1" x14ac:dyDescent="0.7">
      <c r="A65" s="31"/>
      <c r="B65" s="32"/>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3"/>
    </row>
  </sheetData>
  <sheetProtection algorithmName="SHA-512" hashValue="COPl0g5tgO5Q4vrAKdRt36wBIpVXkyCXiNimmLYw+E1jXSIn86kCtJBXGLvqb8+5uMEO+Hu/zHFxfx2ykdNSpQ==" saltValue="aoShQvvEGjisEPX3R9CYtg==" spinCount="100000" sheet="1" scenarios="1" formatRows="0" insertRows="0" deleteRows="0"/>
  <mergeCells count="35">
    <mergeCell ref="J52:AJ53"/>
    <mergeCell ref="J4:M5"/>
    <mergeCell ref="N4:AJ5"/>
    <mergeCell ref="B6:H6"/>
    <mergeCell ref="H4:I5"/>
    <mergeCell ref="B50:I51"/>
    <mergeCell ref="B4:G5"/>
    <mergeCell ref="J50:AJ51"/>
    <mergeCell ref="B52:I53"/>
    <mergeCell ref="B54:E57"/>
    <mergeCell ref="B58:E61"/>
    <mergeCell ref="H60:I61"/>
    <mergeCell ref="F60:G61"/>
    <mergeCell ref="J54:M55"/>
    <mergeCell ref="J56:M57"/>
    <mergeCell ref="J58:M59"/>
    <mergeCell ref="J60:M61"/>
    <mergeCell ref="H54:I55"/>
    <mergeCell ref="H56:I57"/>
    <mergeCell ref="H58:I59"/>
    <mergeCell ref="F54:G55"/>
    <mergeCell ref="F56:G57"/>
    <mergeCell ref="F58:G59"/>
    <mergeCell ref="N58:O59"/>
    <mergeCell ref="N60:O61"/>
    <mergeCell ref="N54:AJ55"/>
    <mergeCell ref="P58:R59"/>
    <mergeCell ref="P60:R61"/>
    <mergeCell ref="N56:AJ57"/>
    <mergeCell ref="S58:T59"/>
    <mergeCell ref="U58:W59"/>
    <mergeCell ref="X58:AJ59"/>
    <mergeCell ref="S60:T61"/>
    <mergeCell ref="U60:W61"/>
    <mergeCell ref="X60:AJ61"/>
  </mergeCells>
  <phoneticPr fontId="2"/>
  <conditionalFormatting sqref="I6:AJ6 B7:AJ49 J50:AJ53 H54 N54 H56 N56 H58 N58 H60 N60">
    <cfRule type="expression" dxfId="17" priority="5">
      <formula>$BA$6=TRUE</formula>
    </cfRule>
  </conditionalFormatting>
  <conditionalFormatting sqref="S58 X58:AJ61 S60">
    <cfRule type="expression" dxfId="16" priority="1">
      <formula>$BA$6=TRUE</formula>
    </cfRule>
  </conditionalFormatting>
  <dataValidations count="3">
    <dataValidation type="list" allowBlank="1" showInputMessage="1" showErrorMessage="1" sqref="H56 H58 H54 H60" xr:uid="{00000000-0002-0000-0200-000000000000}">
      <formula1>"有,無"</formula1>
    </dataValidation>
    <dataValidation type="list" allowBlank="1" showInputMessage="1" showErrorMessage="1" sqref="N58 N60" xr:uid="{00000000-0002-0000-0200-000001000000}">
      <formula1>"A,B"</formula1>
    </dataValidation>
    <dataValidation type="list" allowBlank="1" showInputMessage="1" showErrorMessage="1" sqref="S58:T61" xr:uid="{50FA8500-1864-43CB-A96B-A7CE86FE5F85}">
      <formula1>"控除する,控除しない"</formula1>
    </dataValidation>
  </dataValidations>
  <pageMargins left="0.59055118110236215" right="0.59055118110236215" top="0.39370078740157483" bottom="0.39370078740157483" header="0.31496062992125984" footer="0.31496062992125984"/>
  <pageSetup paperSize="9" scale="85" orientation="portrait" r:id="rId1"/>
  <ignoredErrors>
    <ignoredError sqref="B2"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locked="0" defaultSize="0" autoFill="0" autoLine="0" autoPict="0">
                <anchor moveWithCells="1">
                  <from>
                    <xdr:col>11</xdr:col>
                    <xdr:colOff>152400</xdr:colOff>
                    <xdr:row>0</xdr:row>
                    <xdr:rowOff>104775</xdr:rowOff>
                  </from>
                  <to>
                    <xdr:col>18</xdr:col>
                    <xdr:colOff>214313</xdr:colOff>
                    <xdr:row>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CD196"/>
  <sheetViews>
    <sheetView showGridLines="0" view="pageBreakPreview" zoomScale="80" zoomScaleNormal="100" zoomScaleSheetLayoutView="80" workbookViewId="0"/>
  </sheetViews>
  <sheetFormatPr defaultColWidth="8.6875" defaultRowHeight="12" x14ac:dyDescent="0.7"/>
  <cols>
    <col min="1" max="23" width="2.1875" style="5" customWidth="1"/>
    <col min="24" max="31" width="3.1875" style="5" customWidth="1"/>
    <col min="32" max="37" width="3.6875" style="5" customWidth="1"/>
    <col min="38" max="80" width="2.1875" style="5" customWidth="1"/>
    <col min="81" max="81" width="5.1875" style="5" customWidth="1"/>
    <col min="82" max="82" width="8.6875" style="5" hidden="1" customWidth="1"/>
    <col min="83" max="83" width="8.6875" style="5" customWidth="1"/>
    <col min="84" max="16384" width="8.6875" style="5"/>
  </cols>
  <sheetData>
    <row r="1" spans="2:82" ht="12.4" thickBot="1" x14ac:dyDescent="0.75">
      <c r="CD1" s="21" t="s">
        <v>611</v>
      </c>
    </row>
    <row r="2" spans="2:82" ht="14.65" thickBot="1" x14ac:dyDescent="0.75">
      <c r="B2" s="36" t="s">
        <v>409</v>
      </c>
      <c r="C2" s="35" t="s">
        <v>408</v>
      </c>
      <c r="D2" s="34"/>
      <c r="E2" s="20"/>
      <c r="F2" s="20"/>
      <c r="G2" s="20"/>
      <c r="CD2" s="258" t="b">
        <v>0</v>
      </c>
    </row>
    <row r="3" spans="2:82" ht="12" customHeight="1" x14ac:dyDescent="0.7">
      <c r="F3" s="20"/>
      <c r="G3" s="20"/>
    </row>
    <row r="4" spans="2:82" ht="17.75" customHeight="1" thickBot="1" x14ac:dyDescent="0.75">
      <c r="B4" s="20" t="s">
        <v>401</v>
      </c>
      <c r="C4" s="20"/>
      <c r="D4" s="20"/>
      <c r="E4" s="20"/>
      <c r="F4" s="20"/>
      <c r="G4" s="20"/>
    </row>
    <row r="5" spans="2:82" ht="13.25" customHeight="1" x14ac:dyDescent="0.7">
      <c r="B5" s="537" t="s">
        <v>402</v>
      </c>
      <c r="C5" s="538"/>
      <c r="D5" s="538"/>
      <c r="E5" s="538"/>
      <c r="F5" s="541" t="s">
        <v>741</v>
      </c>
      <c r="G5" s="541"/>
      <c r="H5" s="541"/>
      <c r="I5" s="541"/>
      <c r="J5" s="541"/>
      <c r="K5" s="541"/>
      <c r="L5" s="541"/>
      <c r="M5" s="541"/>
      <c r="N5" s="541"/>
      <c r="O5" s="541"/>
      <c r="P5" s="538" t="s">
        <v>403</v>
      </c>
      <c r="Q5" s="538"/>
      <c r="R5" s="538"/>
      <c r="S5" s="538"/>
      <c r="T5" s="541" t="s">
        <v>742</v>
      </c>
      <c r="U5" s="541"/>
      <c r="V5" s="541"/>
      <c r="W5" s="541"/>
      <c r="X5" s="541"/>
      <c r="Y5" s="541"/>
      <c r="Z5" s="541"/>
      <c r="AA5" s="541"/>
      <c r="AB5" s="541"/>
      <c r="AC5" s="541"/>
      <c r="AD5" s="541"/>
      <c r="AE5" s="541"/>
      <c r="AF5" s="541"/>
      <c r="AG5" s="541"/>
      <c r="AH5" s="541"/>
      <c r="AI5" s="541"/>
      <c r="AJ5" s="541"/>
      <c r="AK5" s="543"/>
    </row>
    <row r="6" spans="2:82" ht="13.25" customHeight="1" thickBot="1" x14ac:dyDescent="0.75">
      <c r="B6" s="539"/>
      <c r="C6" s="540"/>
      <c r="D6" s="540"/>
      <c r="E6" s="540"/>
      <c r="F6" s="542"/>
      <c r="G6" s="542"/>
      <c r="H6" s="542"/>
      <c r="I6" s="542"/>
      <c r="J6" s="542"/>
      <c r="K6" s="542"/>
      <c r="L6" s="542"/>
      <c r="M6" s="542"/>
      <c r="N6" s="542"/>
      <c r="O6" s="542"/>
      <c r="P6" s="540"/>
      <c r="Q6" s="540"/>
      <c r="R6" s="540"/>
      <c r="S6" s="540"/>
      <c r="T6" s="542"/>
      <c r="U6" s="542"/>
      <c r="V6" s="542"/>
      <c r="W6" s="542"/>
      <c r="X6" s="542"/>
      <c r="Y6" s="542"/>
      <c r="Z6" s="542"/>
      <c r="AA6" s="542"/>
      <c r="AB6" s="542"/>
      <c r="AC6" s="542"/>
      <c r="AD6" s="542"/>
      <c r="AE6" s="542"/>
      <c r="AF6" s="542"/>
      <c r="AG6" s="542"/>
      <c r="AH6" s="542"/>
      <c r="AI6" s="542"/>
      <c r="AJ6" s="542"/>
      <c r="AK6" s="544"/>
    </row>
    <row r="7" spans="2:82" ht="12" customHeight="1" x14ac:dyDescent="0.7"/>
    <row r="8" spans="2:82" ht="17" customHeight="1" thickBot="1" x14ac:dyDescent="0.75">
      <c r="B8" s="20" t="s">
        <v>404</v>
      </c>
    </row>
    <row r="9" spans="2:82" ht="19.25" customHeight="1" x14ac:dyDescent="0.7">
      <c r="B9" s="545" t="s">
        <v>405</v>
      </c>
      <c r="C9" s="546"/>
      <c r="D9" s="546"/>
      <c r="E9" s="546"/>
      <c r="F9" s="546"/>
      <c r="G9" s="546"/>
      <c r="H9" s="546"/>
      <c r="I9" s="546"/>
      <c r="J9" s="546"/>
      <c r="K9" s="546"/>
      <c r="L9" s="547" t="s">
        <v>406</v>
      </c>
      <c r="M9" s="546"/>
      <c r="N9" s="546"/>
      <c r="O9" s="546"/>
      <c r="P9" s="546"/>
      <c r="Q9" s="546"/>
      <c r="R9" s="546"/>
      <c r="S9" s="546"/>
      <c r="T9" s="546"/>
      <c r="U9" s="546"/>
      <c r="V9" s="546"/>
      <c r="W9" s="546"/>
      <c r="X9" s="546"/>
      <c r="Y9" s="546"/>
      <c r="Z9" s="546"/>
      <c r="AA9" s="546"/>
      <c r="AB9" s="546"/>
      <c r="AC9" s="546"/>
      <c r="AD9" s="546"/>
      <c r="AE9" s="546"/>
      <c r="AF9" s="546"/>
      <c r="AG9" s="546"/>
      <c r="AH9" s="546"/>
      <c r="AI9" s="546"/>
      <c r="AJ9" s="546"/>
      <c r="AK9" s="548"/>
    </row>
    <row r="10" spans="2:82" ht="29" customHeight="1" thickBot="1" x14ac:dyDescent="0.75">
      <c r="B10" s="535" t="s">
        <v>743</v>
      </c>
      <c r="C10" s="536"/>
      <c r="D10" s="536"/>
      <c r="E10" s="536"/>
      <c r="F10" s="536"/>
      <c r="G10" s="536"/>
      <c r="H10" s="536"/>
      <c r="I10" s="536"/>
      <c r="J10" s="536"/>
      <c r="K10" s="536"/>
      <c r="L10" s="549" t="s">
        <v>786</v>
      </c>
      <c r="M10" s="536"/>
      <c r="N10" s="536"/>
      <c r="O10" s="536"/>
      <c r="P10" s="536"/>
      <c r="Q10" s="536"/>
      <c r="R10" s="536"/>
      <c r="S10" s="536"/>
      <c r="T10" s="536"/>
      <c r="U10" s="536"/>
      <c r="V10" s="536"/>
      <c r="W10" s="536"/>
      <c r="X10" s="536"/>
      <c r="Y10" s="536"/>
      <c r="Z10" s="536"/>
      <c r="AA10" s="536"/>
      <c r="AB10" s="536"/>
      <c r="AC10" s="536"/>
      <c r="AD10" s="536"/>
      <c r="AE10" s="536"/>
      <c r="AF10" s="536"/>
      <c r="AG10" s="536"/>
      <c r="AH10" s="536"/>
      <c r="AI10" s="536"/>
      <c r="AJ10" s="536"/>
      <c r="AK10" s="550"/>
    </row>
    <row r="11" spans="2:82" ht="12" customHeight="1" x14ac:dyDescent="0.7">
      <c r="C11" s="28"/>
    </row>
    <row r="12" spans="2:82" ht="18" customHeight="1" thickBot="1" x14ac:dyDescent="0.75">
      <c r="B12" s="20" t="s">
        <v>407</v>
      </c>
      <c r="C12" s="28"/>
    </row>
    <row r="13" spans="2:82" ht="12" customHeight="1" x14ac:dyDescent="0.7">
      <c r="B13" s="101"/>
      <c r="C13" s="102"/>
      <c r="D13" s="102"/>
      <c r="E13" s="102"/>
      <c r="F13" s="102"/>
      <c r="G13" s="102"/>
      <c r="H13" s="102"/>
      <c r="I13" s="102"/>
      <c r="J13" s="102"/>
      <c r="K13" s="102"/>
      <c r="L13" s="102"/>
      <c r="M13" s="102"/>
      <c r="N13" s="102"/>
      <c r="O13" s="102"/>
      <c r="P13" s="102"/>
      <c r="Q13" s="102"/>
      <c r="R13" s="102"/>
      <c r="S13" s="102"/>
      <c r="T13" s="102"/>
      <c r="U13" s="102"/>
      <c r="V13" s="102"/>
      <c r="W13" s="102"/>
      <c r="X13" s="102"/>
      <c r="Y13" s="102"/>
      <c r="Z13" s="102"/>
      <c r="AA13" s="102"/>
      <c r="AB13" s="102"/>
      <c r="AC13" s="102"/>
      <c r="AD13" s="102"/>
      <c r="AE13" s="102"/>
      <c r="AF13" s="102"/>
      <c r="AG13" s="102"/>
      <c r="AH13" s="102"/>
      <c r="AI13" s="102"/>
      <c r="AJ13" s="102"/>
      <c r="AK13" s="103"/>
    </row>
    <row r="14" spans="2:82" ht="12" customHeight="1" x14ac:dyDescent="0.7">
      <c r="B14" s="104"/>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9"/>
    </row>
    <row r="15" spans="2:82" ht="12" customHeight="1" x14ac:dyDescent="0.7">
      <c r="B15" s="104"/>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9"/>
    </row>
    <row r="16" spans="2:82" ht="12" customHeight="1" x14ac:dyDescent="0.7">
      <c r="B16" s="104"/>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9"/>
    </row>
    <row r="17" spans="2:37" ht="12" customHeight="1" x14ac:dyDescent="0.7">
      <c r="B17" s="104"/>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9"/>
    </row>
    <row r="18" spans="2:37" ht="12" customHeight="1" x14ac:dyDescent="0.7">
      <c r="B18" s="104"/>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9"/>
    </row>
    <row r="19" spans="2:37" ht="12" customHeight="1" x14ac:dyDescent="0.7">
      <c r="B19" s="104"/>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9"/>
    </row>
    <row r="20" spans="2:37" ht="12" customHeight="1" x14ac:dyDescent="0.7">
      <c r="B20" s="104"/>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9"/>
    </row>
    <row r="21" spans="2:37" ht="12" customHeight="1" x14ac:dyDescent="0.7">
      <c r="B21" s="104"/>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9"/>
    </row>
    <row r="22" spans="2:37" ht="12" customHeight="1" x14ac:dyDescent="0.7">
      <c r="B22" s="104"/>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9"/>
    </row>
    <row r="23" spans="2:37" ht="12" customHeight="1" x14ac:dyDescent="0.7">
      <c r="B23" s="104"/>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9"/>
    </row>
    <row r="24" spans="2:37" ht="12" customHeight="1" x14ac:dyDescent="0.7">
      <c r="B24" s="104"/>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9"/>
    </row>
    <row r="25" spans="2:37" ht="12" customHeight="1" x14ac:dyDescent="0.7">
      <c r="B25" s="104"/>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9"/>
    </row>
    <row r="26" spans="2:37" ht="12" customHeight="1" x14ac:dyDescent="0.7">
      <c r="B26" s="104"/>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9"/>
    </row>
    <row r="27" spans="2:37" ht="12" customHeight="1" x14ac:dyDescent="0.7">
      <c r="B27" s="104"/>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9"/>
    </row>
    <row r="28" spans="2:37" ht="12" customHeight="1" x14ac:dyDescent="0.7">
      <c r="B28" s="104"/>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9"/>
    </row>
    <row r="29" spans="2:37" ht="12" customHeight="1" x14ac:dyDescent="0.7">
      <c r="B29" s="104"/>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9"/>
    </row>
    <row r="30" spans="2:37" ht="12" customHeight="1" x14ac:dyDescent="0.7">
      <c r="B30" s="104"/>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9"/>
    </row>
    <row r="31" spans="2:37" ht="12" customHeight="1" x14ac:dyDescent="0.7">
      <c r="B31" s="104"/>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9"/>
    </row>
    <row r="32" spans="2:37" ht="12" customHeight="1" x14ac:dyDescent="0.7">
      <c r="B32" s="104"/>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9"/>
    </row>
    <row r="33" spans="2:37" ht="12" customHeight="1" x14ac:dyDescent="0.7">
      <c r="B33" s="104"/>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9"/>
    </row>
    <row r="34" spans="2:37" ht="12" customHeight="1" x14ac:dyDescent="0.7">
      <c r="B34" s="104"/>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9"/>
    </row>
    <row r="35" spans="2:37" ht="12" customHeight="1" x14ac:dyDescent="0.7">
      <c r="B35" s="104"/>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9"/>
    </row>
    <row r="36" spans="2:37" ht="12" customHeight="1" x14ac:dyDescent="0.7">
      <c r="B36" s="104"/>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9"/>
    </row>
    <row r="37" spans="2:37" ht="12" customHeight="1" x14ac:dyDescent="0.7">
      <c r="B37" s="104"/>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9"/>
    </row>
    <row r="38" spans="2:37" ht="12" customHeight="1" x14ac:dyDescent="0.7">
      <c r="B38" s="104"/>
      <c r="C38" s="38"/>
      <c r="D38" s="38"/>
      <c r="E38" s="38"/>
      <c r="F38" s="38"/>
      <c r="G38" s="38"/>
      <c r="H38" s="38"/>
      <c r="I38" s="38"/>
      <c r="J38" s="38"/>
      <c r="K38" s="38"/>
      <c r="L38" s="38"/>
      <c r="M38" s="38"/>
      <c r="N38" s="105"/>
      <c r="O38" s="38"/>
      <c r="P38" s="38"/>
      <c r="Q38" s="38"/>
      <c r="R38" s="38"/>
      <c r="S38" s="38"/>
      <c r="T38" s="38"/>
      <c r="U38" s="38"/>
      <c r="V38" s="38"/>
      <c r="W38" s="38"/>
      <c r="X38" s="38"/>
      <c r="Y38" s="38"/>
      <c r="Z38" s="38"/>
      <c r="AA38" s="38"/>
      <c r="AB38" s="38"/>
      <c r="AC38" s="38"/>
      <c r="AD38" s="38"/>
      <c r="AE38" s="38"/>
      <c r="AF38" s="38"/>
      <c r="AG38" s="38"/>
      <c r="AH38" s="38"/>
      <c r="AI38" s="38"/>
      <c r="AJ38" s="38"/>
      <c r="AK38" s="39"/>
    </row>
    <row r="39" spans="2:37" ht="12" customHeight="1" x14ac:dyDescent="0.7">
      <c r="B39" s="104"/>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9"/>
    </row>
    <row r="40" spans="2:37" ht="12" customHeight="1" x14ac:dyDescent="0.7">
      <c r="B40" s="104"/>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9"/>
    </row>
    <row r="41" spans="2:37" ht="12" customHeight="1" x14ac:dyDescent="0.7">
      <c r="B41" s="104"/>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9"/>
    </row>
    <row r="42" spans="2:37" ht="12" customHeight="1" x14ac:dyDescent="0.7">
      <c r="B42" s="104"/>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9"/>
    </row>
    <row r="43" spans="2:37" ht="12" customHeight="1" x14ac:dyDescent="0.7">
      <c r="B43" s="104"/>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9"/>
    </row>
    <row r="44" spans="2:37" ht="12" customHeight="1" x14ac:dyDescent="0.7">
      <c r="B44" s="104"/>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9"/>
    </row>
    <row r="45" spans="2:37" ht="12" customHeight="1" x14ac:dyDescent="0.7">
      <c r="B45" s="104"/>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9"/>
    </row>
    <row r="46" spans="2:37" ht="12" customHeight="1" x14ac:dyDescent="0.7">
      <c r="B46" s="104"/>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9"/>
    </row>
    <row r="47" spans="2:37" ht="12" customHeight="1" x14ac:dyDescent="0.7">
      <c r="B47" s="104"/>
      <c r="C47" s="38"/>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9"/>
    </row>
    <row r="48" spans="2:37" ht="12" customHeight="1" x14ac:dyDescent="0.7">
      <c r="B48" s="104"/>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9"/>
    </row>
    <row r="49" spans="2:37" ht="12" customHeight="1" x14ac:dyDescent="0.7">
      <c r="B49" s="104"/>
      <c r="C49" s="38"/>
      <c r="D49" s="38"/>
      <c r="E49" s="106"/>
      <c r="F49" s="106"/>
      <c r="G49" s="106"/>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9"/>
    </row>
    <row r="50" spans="2:37" ht="12" customHeight="1" x14ac:dyDescent="0.7">
      <c r="B50" s="104"/>
      <c r="C50" s="38"/>
      <c r="D50" s="38"/>
      <c r="E50" s="106"/>
      <c r="F50" s="106"/>
      <c r="G50" s="106"/>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9"/>
    </row>
    <row r="51" spans="2:37" ht="12" customHeight="1" x14ac:dyDescent="0.7">
      <c r="B51" s="104"/>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9"/>
    </row>
    <row r="52" spans="2:37" ht="12" customHeight="1" x14ac:dyDescent="0.7">
      <c r="B52" s="104"/>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9"/>
    </row>
    <row r="53" spans="2:37" ht="12" customHeight="1" x14ac:dyDescent="0.7">
      <c r="B53" s="104"/>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9"/>
    </row>
    <row r="54" spans="2:37" ht="12" customHeight="1" x14ac:dyDescent="0.7">
      <c r="B54" s="104"/>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9"/>
    </row>
    <row r="55" spans="2:37" ht="12" customHeight="1" x14ac:dyDescent="0.7">
      <c r="B55" s="104"/>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9"/>
    </row>
    <row r="56" spans="2:37" ht="12" customHeight="1" x14ac:dyDescent="0.7">
      <c r="B56" s="104"/>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9"/>
    </row>
    <row r="57" spans="2:37" ht="12" customHeight="1" x14ac:dyDescent="0.7">
      <c r="B57" s="104"/>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9"/>
    </row>
    <row r="58" spans="2:37" ht="12" customHeight="1" x14ac:dyDescent="0.7">
      <c r="B58" s="104"/>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9"/>
    </row>
    <row r="59" spans="2:37" ht="12" customHeight="1" x14ac:dyDescent="0.7">
      <c r="B59" s="104"/>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9"/>
    </row>
    <row r="60" spans="2:37" ht="12" customHeight="1" x14ac:dyDescent="0.7">
      <c r="B60" s="104"/>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9"/>
    </row>
    <row r="61" spans="2:37" ht="12" customHeight="1" thickBot="1" x14ac:dyDescent="0.75">
      <c r="B61" s="107"/>
      <c r="C61" s="108"/>
      <c r="D61" s="108"/>
      <c r="E61" s="108"/>
      <c r="F61" s="108"/>
      <c r="G61" s="108"/>
      <c r="H61" s="108"/>
      <c r="I61" s="108"/>
      <c r="J61" s="108"/>
      <c r="K61" s="108"/>
      <c r="L61" s="108"/>
      <c r="M61" s="108"/>
      <c r="N61" s="108"/>
      <c r="O61" s="108"/>
      <c r="P61" s="108"/>
      <c r="Q61" s="108"/>
      <c r="R61" s="108"/>
      <c r="S61" s="108"/>
      <c r="T61" s="108"/>
      <c r="U61" s="108"/>
      <c r="V61" s="108"/>
      <c r="W61" s="108"/>
      <c r="X61" s="108"/>
      <c r="Y61" s="108"/>
      <c r="Z61" s="108"/>
      <c r="AA61" s="108"/>
      <c r="AB61" s="108"/>
      <c r="AC61" s="108"/>
      <c r="AD61" s="108"/>
      <c r="AE61" s="108"/>
      <c r="AF61" s="108"/>
      <c r="AG61" s="108"/>
      <c r="AH61" s="108"/>
      <c r="AI61" s="108"/>
      <c r="AJ61" s="108"/>
      <c r="AK61" s="109"/>
    </row>
    <row r="62" spans="2:37" ht="12" customHeight="1" x14ac:dyDescent="0.7">
      <c r="B62" s="10" t="s">
        <v>714</v>
      </c>
      <c r="C62" s="110"/>
      <c r="D62" s="110"/>
    </row>
    <row r="63" spans="2:37" ht="12" customHeight="1" x14ac:dyDescent="0.7">
      <c r="B63" s="10" t="s">
        <v>695</v>
      </c>
      <c r="C63" s="110"/>
      <c r="D63" s="110"/>
    </row>
    <row r="64" spans="2:37" ht="12" customHeight="1" x14ac:dyDescent="0.7"/>
    <row r="65" ht="12" customHeight="1" x14ac:dyDescent="0.7"/>
    <row r="66" ht="12" customHeight="1" x14ac:dyDescent="0.7"/>
    <row r="67" ht="12" customHeight="1" x14ac:dyDescent="0.7"/>
    <row r="68" ht="12" customHeight="1" x14ac:dyDescent="0.7"/>
    <row r="69" ht="12" customHeight="1" x14ac:dyDescent="0.7"/>
    <row r="70" ht="12" customHeight="1" x14ac:dyDescent="0.7"/>
    <row r="71" ht="12" customHeight="1" x14ac:dyDescent="0.7"/>
    <row r="72" ht="12" customHeight="1" x14ac:dyDescent="0.7"/>
    <row r="73" ht="12" customHeight="1" x14ac:dyDescent="0.7"/>
    <row r="74" ht="12" customHeight="1" x14ac:dyDescent="0.7"/>
    <row r="75" ht="12" customHeight="1" x14ac:dyDescent="0.7"/>
    <row r="76" ht="12" customHeight="1" x14ac:dyDescent="0.7"/>
    <row r="77" ht="12" customHeight="1" x14ac:dyDescent="0.7"/>
    <row r="78" ht="12" customHeight="1" x14ac:dyDescent="0.7"/>
    <row r="79" ht="12" customHeight="1" x14ac:dyDescent="0.7"/>
    <row r="80" ht="12" customHeight="1" x14ac:dyDescent="0.7"/>
    <row r="81" ht="12" customHeight="1" x14ac:dyDescent="0.7"/>
    <row r="82" ht="12" customHeight="1" x14ac:dyDescent="0.7"/>
    <row r="83" ht="12" customHeight="1" x14ac:dyDescent="0.7"/>
    <row r="84" ht="12" customHeight="1" x14ac:dyDescent="0.7"/>
    <row r="85" ht="12" customHeight="1" x14ac:dyDescent="0.7"/>
    <row r="86" ht="12" customHeight="1" x14ac:dyDescent="0.7"/>
    <row r="87" ht="12" customHeight="1" x14ac:dyDescent="0.7"/>
    <row r="88" ht="12" customHeight="1" x14ac:dyDescent="0.7"/>
    <row r="89" ht="12" customHeight="1" x14ac:dyDescent="0.7"/>
    <row r="90" ht="12" customHeight="1" x14ac:dyDescent="0.7"/>
    <row r="91" ht="12" customHeight="1" x14ac:dyDescent="0.7"/>
    <row r="92" ht="12" customHeight="1" x14ac:dyDescent="0.7"/>
    <row r="93" ht="12" customHeight="1" x14ac:dyDescent="0.7"/>
    <row r="94" ht="12" customHeight="1" x14ac:dyDescent="0.7"/>
    <row r="95" ht="12" customHeight="1" x14ac:dyDescent="0.7"/>
    <row r="96" ht="12" customHeight="1" x14ac:dyDescent="0.7"/>
    <row r="97" ht="12" customHeight="1" x14ac:dyDescent="0.7"/>
    <row r="98" ht="12" customHeight="1" x14ac:dyDescent="0.7"/>
    <row r="99" ht="12" customHeight="1" x14ac:dyDescent="0.7"/>
    <row r="100" ht="12" customHeight="1" x14ac:dyDescent="0.7"/>
    <row r="101" ht="12" customHeight="1" x14ac:dyDescent="0.7"/>
    <row r="102" ht="12" customHeight="1" x14ac:dyDescent="0.7"/>
    <row r="103" ht="12" customHeight="1" x14ac:dyDescent="0.7"/>
    <row r="104" ht="12" customHeight="1" x14ac:dyDescent="0.7"/>
    <row r="105" ht="12" customHeight="1" x14ac:dyDescent="0.7"/>
    <row r="106" ht="12" customHeight="1" x14ac:dyDescent="0.7"/>
    <row r="107" ht="12" customHeight="1" x14ac:dyDescent="0.7"/>
    <row r="108" ht="12" customHeight="1" x14ac:dyDescent="0.7"/>
    <row r="109" ht="12" customHeight="1" x14ac:dyDescent="0.7"/>
    <row r="110" ht="12" customHeight="1" x14ac:dyDescent="0.7"/>
    <row r="111" ht="12" customHeight="1" x14ac:dyDescent="0.7"/>
    <row r="112" ht="12" customHeight="1" x14ac:dyDescent="0.7"/>
    <row r="113" ht="12" customHeight="1" x14ac:dyDescent="0.7"/>
    <row r="114" ht="12" customHeight="1" x14ac:dyDescent="0.7"/>
    <row r="115" ht="12" customHeight="1" x14ac:dyDescent="0.7"/>
    <row r="116" ht="12" customHeight="1" x14ac:dyDescent="0.7"/>
    <row r="117" ht="12" customHeight="1" x14ac:dyDescent="0.7"/>
    <row r="118" ht="12" customHeight="1" x14ac:dyDescent="0.7"/>
    <row r="119" ht="12" customHeight="1" x14ac:dyDescent="0.7"/>
    <row r="120" ht="12" customHeight="1" x14ac:dyDescent="0.7"/>
    <row r="121" ht="12" customHeight="1" x14ac:dyDescent="0.7"/>
    <row r="122" ht="12" customHeight="1" x14ac:dyDescent="0.7"/>
    <row r="123" ht="12" customHeight="1" x14ac:dyDescent="0.7"/>
    <row r="124" ht="12" customHeight="1" x14ac:dyDescent="0.7"/>
    <row r="125" ht="12" customHeight="1" x14ac:dyDescent="0.7"/>
    <row r="126" ht="12" customHeight="1" x14ac:dyDescent="0.7"/>
    <row r="127" ht="12" customHeight="1" x14ac:dyDescent="0.7"/>
    <row r="128" ht="12" customHeight="1" x14ac:dyDescent="0.7"/>
    <row r="129" ht="12" customHeight="1" x14ac:dyDescent="0.7"/>
    <row r="130" ht="12" customHeight="1" x14ac:dyDescent="0.7"/>
    <row r="131" ht="12" customHeight="1" x14ac:dyDescent="0.7"/>
    <row r="132" ht="12" customHeight="1" x14ac:dyDescent="0.7"/>
    <row r="133" ht="12" customHeight="1" x14ac:dyDescent="0.7"/>
    <row r="134" ht="12" customHeight="1" x14ac:dyDescent="0.7"/>
    <row r="135" ht="12" customHeight="1" x14ac:dyDescent="0.7"/>
    <row r="136" ht="12" customHeight="1" x14ac:dyDescent="0.7"/>
    <row r="137" ht="12" customHeight="1" x14ac:dyDescent="0.7"/>
    <row r="138" ht="12" customHeight="1" x14ac:dyDescent="0.7"/>
    <row r="139" ht="12" customHeight="1" x14ac:dyDescent="0.7"/>
    <row r="140" ht="12" customHeight="1" x14ac:dyDescent="0.7"/>
    <row r="141" ht="12" customHeight="1" x14ac:dyDescent="0.7"/>
    <row r="142" ht="12" customHeight="1" x14ac:dyDescent="0.7"/>
    <row r="143" ht="12" customHeight="1" x14ac:dyDescent="0.7"/>
    <row r="144" ht="12" customHeight="1" x14ac:dyDescent="0.7"/>
    <row r="145" ht="12" customHeight="1" x14ac:dyDescent="0.7"/>
    <row r="146" ht="12" customHeight="1" x14ac:dyDescent="0.7"/>
    <row r="147" ht="12" customHeight="1" x14ac:dyDescent="0.7"/>
    <row r="148" ht="12" customHeight="1" x14ac:dyDescent="0.7"/>
    <row r="149" ht="12" customHeight="1" x14ac:dyDescent="0.7"/>
    <row r="150" ht="12" customHeight="1" x14ac:dyDescent="0.7"/>
    <row r="151" ht="12" customHeight="1" x14ac:dyDescent="0.7"/>
    <row r="152" ht="12" customHeight="1" x14ac:dyDescent="0.7"/>
    <row r="153" ht="12" customHeight="1" x14ac:dyDescent="0.7"/>
    <row r="154" ht="12" customHeight="1" x14ac:dyDescent="0.7"/>
    <row r="155" ht="12" customHeight="1" x14ac:dyDescent="0.7"/>
    <row r="156" ht="12" customHeight="1" x14ac:dyDescent="0.7"/>
    <row r="157" ht="12" customHeight="1" x14ac:dyDescent="0.7"/>
    <row r="158" ht="12" customHeight="1" x14ac:dyDescent="0.7"/>
    <row r="159" ht="12" customHeight="1" x14ac:dyDescent="0.7"/>
    <row r="160" ht="12" customHeight="1" x14ac:dyDescent="0.7"/>
    <row r="161" ht="12" customHeight="1" x14ac:dyDescent="0.7"/>
    <row r="162" ht="12" customHeight="1" x14ac:dyDescent="0.7"/>
    <row r="163" ht="12" customHeight="1" x14ac:dyDescent="0.7"/>
    <row r="164" ht="12" customHeight="1" x14ac:dyDescent="0.7"/>
    <row r="165" ht="12" customHeight="1" x14ac:dyDescent="0.7"/>
    <row r="166" ht="12" customHeight="1" x14ac:dyDescent="0.7"/>
    <row r="167" ht="12" customHeight="1" x14ac:dyDescent="0.7"/>
    <row r="168" ht="12" customHeight="1" x14ac:dyDescent="0.7"/>
    <row r="169" ht="12" customHeight="1" x14ac:dyDescent="0.7"/>
    <row r="170" ht="12" customHeight="1" x14ac:dyDescent="0.7"/>
    <row r="171" ht="12" customHeight="1" x14ac:dyDescent="0.7"/>
    <row r="172" ht="12" customHeight="1" x14ac:dyDescent="0.7"/>
    <row r="173" ht="12" customHeight="1" x14ac:dyDescent="0.7"/>
    <row r="174" ht="12" customHeight="1" x14ac:dyDescent="0.7"/>
    <row r="175" ht="12" customHeight="1" x14ac:dyDescent="0.7"/>
    <row r="176" ht="12" customHeight="1" x14ac:dyDescent="0.7"/>
    <row r="177" ht="12" customHeight="1" x14ac:dyDescent="0.7"/>
    <row r="178" ht="12" customHeight="1" x14ac:dyDescent="0.7"/>
    <row r="179" ht="12" customHeight="1" x14ac:dyDescent="0.7"/>
    <row r="180" ht="12" customHeight="1" x14ac:dyDescent="0.7"/>
    <row r="181" ht="12" customHeight="1" x14ac:dyDescent="0.7"/>
    <row r="182" ht="12" customHeight="1" x14ac:dyDescent="0.7"/>
    <row r="183" ht="12" customHeight="1" x14ac:dyDescent="0.7"/>
    <row r="184" ht="12" customHeight="1" x14ac:dyDescent="0.7"/>
    <row r="185" ht="12" customHeight="1" x14ac:dyDescent="0.7"/>
    <row r="186" ht="12" customHeight="1" x14ac:dyDescent="0.7"/>
    <row r="187" ht="12" customHeight="1" x14ac:dyDescent="0.7"/>
    <row r="188" ht="12" customHeight="1" x14ac:dyDescent="0.7"/>
    <row r="189" ht="12" customHeight="1" x14ac:dyDescent="0.7"/>
    <row r="190" ht="12" customHeight="1" x14ac:dyDescent="0.7"/>
    <row r="191" ht="12" customHeight="1" x14ac:dyDescent="0.7"/>
    <row r="192" ht="12" customHeight="1" x14ac:dyDescent="0.7"/>
    <row r="193" ht="12" customHeight="1" x14ac:dyDescent="0.7"/>
    <row r="194" ht="12" customHeight="1" x14ac:dyDescent="0.7"/>
    <row r="195" ht="12" customHeight="1" x14ac:dyDescent="0.7"/>
    <row r="196" ht="12" customHeight="1" x14ac:dyDescent="0.7"/>
  </sheetData>
  <sheetProtection algorithmName="SHA-512" hashValue="CpErIygX209QuDhI7kWMWLdUKIgkcC4bjzhTXsTeRbQ2idOXg5IIwI1ckYqa8KaPaZmAo4WwK/05zWnCQUNrtw==" saltValue="Wj4xF4MA7fc2442f2vfVWA==" spinCount="100000" sheet="1" scenarios="1" formatRows="0" insertRows="0" deleteRows="0"/>
  <mergeCells count="8">
    <mergeCell ref="B10:K10"/>
    <mergeCell ref="B5:E6"/>
    <mergeCell ref="F5:O6"/>
    <mergeCell ref="P5:S6"/>
    <mergeCell ref="T5:AK6"/>
    <mergeCell ref="B9:K9"/>
    <mergeCell ref="L9:AK9"/>
    <mergeCell ref="L10:AK10"/>
  </mergeCells>
  <phoneticPr fontId="2"/>
  <conditionalFormatting sqref="B10:L10">
    <cfRule type="expression" dxfId="15" priority="1">
      <formula>$CD$2=TRUE</formula>
    </cfRule>
  </conditionalFormatting>
  <conditionalFormatting sqref="F5 T5 B13:AK61">
    <cfRule type="expression" dxfId="14" priority="92">
      <formula>$CD$2=TRUE</formula>
    </cfRule>
  </conditionalFormatting>
  <pageMargins left="0.59055118110236215" right="0.59055118110236215" top="0.39370078740157483" bottom="0.39370078740157483" header="0.31496062992125984" footer="0.31496062992125984"/>
  <pageSetup paperSize="9" scale="77" orientation="portrait" r:id="rId1"/>
  <ignoredErrors>
    <ignoredError sqref="B2"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locked="0" defaultSize="0" autoFill="0" autoLine="0" autoPict="0">
                <anchor moveWithCells="1">
                  <from>
                    <xdr:col>7</xdr:col>
                    <xdr:colOff>138113</xdr:colOff>
                    <xdr:row>0</xdr:row>
                    <xdr:rowOff>138113</xdr:rowOff>
                  </from>
                  <to>
                    <xdr:col>15</xdr:col>
                    <xdr:colOff>114300</xdr:colOff>
                    <xdr:row>2</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1:BY197"/>
  <sheetViews>
    <sheetView showGridLines="0" view="pageBreakPreview" zoomScale="80" zoomScaleNormal="100" zoomScaleSheetLayoutView="80" workbookViewId="0"/>
  </sheetViews>
  <sheetFormatPr defaultColWidth="8.6875" defaultRowHeight="12" x14ac:dyDescent="0.7"/>
  <cols>
    <col min="1" max="2" width="2.1875" style="5" customWidth="1"/>
    <col min="3" max="3" width="15" style="5" customWidth="1"/>
    <col min="4" max="4" width="27.625" style="5" customWidth="1"/>
    <col min="5" max="5" width="6.6875" style="5" customWidth="1"/>
    <col min="6" max="6" width="11.1875" style="5" customWidth="1"/>
    <col min="7" max="7" width="4.625" style="5" customWidth="1"/>
    <col min="8" max="8" width="27.625" style="5" customWidth="1"/>
    <col min="9" max="9" width="4.625" style="5" customWidth="1"/>
    <col min="10" max="10" width="37" style="5" customWidth="1"/>
    <col min="11" max="27" width="2.1875" style="5" customWidth="1"/>
    <col min="28" max="28" width="5.125" style="5" customWidth="1"/>
    <col min="29" max="29" width="9" style="5" hidden="1" customWidth="1"/>
    <col min="30" max="70" width="2.1875" style="5" customWidth="1"/>
    <col min="71" max="72" width="8.6875" style="5"/>
    <col min="73" max="73" width="6.125" style="5" customWidth="1"/>
    <col min="74" max="74" width="8.6875" style="5"/>
    <col min="75" max="75" width="4.625" style="5" customWidth="1"/>
    <col min="76" max="76" width="10.125" style="5" customWidth="1"/>
    <col min="77" max="77" width="6.5" style="5" customWidth="1"/>
    <col min="78" max="16384" width="8.6875" style="5"/>
  </cols>
  <sheetData>
    <row r="1" spans="2:29" ht="12" customHeight="1" thickBot="1" x14ac:dyDescent="0.75"/>
    <row r="2" spans="2:29" ht="14.65" thickBot="1" x14ac:dyDescent="0.75">
      <c r="B2" s="36" t="s">
        <v>438</v>
      </c>
      <c r="C2" s="63" t="s">
        <v>437</v>
      </c>
      <c r="D2" s="46"/>
      <c r="F2" s="351" t="s">
        <v>812</v>
      </c>
      <c r="AC2" s="5" t="s">
        <v>611</v>
      </c>
    </row>
    <row r="3" spans="2:29" ht="12" customHeight="1" thickBot="1" x14ac:dyDescent="0.75">
      <c r="AC3" s="258" t="b">
        <v>0</v>
      </c>
    </row>
    <row r="4" spans="2:29" ht="15" customHeight="1" x14ac:dyDescent="0.7">
      <c r="B4" s="557"/>
      <c r="C4" s="558" t="s">
        <v>410</v>
      </c>
      <c r="D4" s="561" t="s">
        <v>394</v>
      </c>
      <c r="E4" s="551" t="s">
        <v>419</v>
      </c>
      <c r="F4" s="567" t="s">
        <v>411</v>
      </c>
      <c r="G4" s="551" t="s">
        <v>697</v>
      </c>
      <c r="H4" s="552"/>
      <c r="I4" s="561" t="s">
        <v>412</v>
      </c>
      <c r="J4" s="564" t="s">
        <v>413</v>
      </c>
    </row>
    <row r="5" spans="2:29" ht="12" customHeight="1" x14ac:dyDescent="0.7">
      <c r="B5" s="557"/>
      <c r="C5" s="559"/>
      <c r="D5" s="562"/>
      <c r="E5" s="553"/>
      <c r="F5" s="568"/>
      <c r="G5" s="553"/>
      <c r="H5" s="554"/>
      <c r="I5" s="562"/>
      <c r="J5" s="565"/>
    </row>
    <row r="6" spans="2:29" ht="13.25" customHeight="1" thickBot="1" x14ac:dyDescent="0.75">
      <c r="B6" s="557"/>
      <c r="C6" s="560"/>
      <c r="D6" s="563"/>
      <c r="E6" s="555"/>
      <c r="F6" s="569"/>
      <c r="G6" s="555"/>
      <c r="H6" s="556"/>
      <c r="I6" s="563"/>
      <c r="J6" s="566"/>
    </row>
    <row r="7" spans="2:29" ht="24" customHeight="1" x14ac:dyDescent="0.7">
      <c r="B7" s="244"/>
      <c r="C7" s="272">
        <v>1</v>
      </c>
      <c r="D7" s="274" t="s">
        <v>744</v>
      </c>
      <c r="E7" s="280" t="s">
        <v>748</v>
      </c>
      <c r="F7" s="276" t="s">
        <v>417</v>
      </c>
      <c r="G7" s="47"/>
      <c r="H7" s="221" t="str">
        <f>IFERROR(VLOOKUP(G7,$BX$98:$BY$100,2,FALSE),"←記号を選択してください")</f>
        <v>←記号を選択してください</v>
      </c>
      <c r="I7" s="48"/>
      <c r="J7" s="168"/>
    </row>
    <row r="8" spans="2:29" ht="24" customHeight="1" x14ac:dyDescent="0.7">
      <c r="B8" s="244"/>
      <c r="C8" s="273">
        <v>2</v>
      </c>
      <c r="D8" s="275" t="s">
        <v>745</v>
      </c>
      <c r="E8" s="281" t="s">
        <v>749</v>
      </c>
      <c r="F8" s="277" t="s">
        <v>417</v>
      </c>
      <c r="G8" s="50"/>
      <c r="H8" s="223" t="str">
        <f t="shared" ref="H8:H19" si="0">IFERROR(VLOOKUP(G8,$BX$98:$BY$100,2,FALSE),"←記号を選択してください")</f>
        <v>←記号を選択してください</v>
      </c>
      <c r="I8" s="278" t="s">
        <v>417</v>
      </c>
      <c r="J8" s="279" t="s">
        <v>750</v>
      </c>
    </row>
    <row r="9" spans="2:29" ht="24" customHeight="1" x14ac:dyDescent="0.7">
      <c r="B9" s="244"/>
      <c r="C9" s="273">
        <v>3</v>
      </c>
      <c r="D9" s="275" t="s">
        <v>746</v>
      </c>
      <c r="E9" s="281" t="s">
        <v>749</v>
      </c>
      <c r="F9" s="277" t="s">
        <v>425</v>
      </c>
      <c r="G9" s="50"/>
      <c r="H9" s="223" t="str">
        <f t="shared" si="0"/>
        <v>←記号を選択してください</v>
      </c>
      <c r="I9" s="51"/>
      <c r="J9" s="64"/>
    </row>
    <row r="10" spans="2:29" ht="24" customHeight="1" x14ac:dyDescent="0.7">
      <c r="B10" s="244"/>
      <c r="C10" s="273">
        <v>4</v>
      </c>
      <c r="D10" s="275" t="s">
        <v>747</v>
      </c>
      <c r="E10" s="281" t="s">
        <v>749</v>
      </c>
      <c r="F10" s="277" t="s">
        <v>417</v>
      </c>
      <c r="G10" s="50"/>
      <c r="H10" s="223" t="str">
        <f t="shared" si="0"/>
        <v>←記号を選択してください</v>
      </c>
      <c r="I10" s="51"/>
      <c r="J10" s="64"/>
    </row>
    <row r="11" spans="2:29" ht="24" customHeight="1" x14ac:dyDescent="0.7">
      <c r="B11" s="244"/>
      <c r="C11" s="235"/>
      <c r="D11" s="66"/>
      <c r="E11" s="49"/>
      <c r="F11" s="222"/>
      <c r="G11" s="50"/>
      <c r="H11" s="223" t="str">
        <f t="shared" si="0"/>
        <v>←記号を選択してください</v>
      </c>
      <c r="I11" s="51"/>
      <c r="J11" s="64"/>
    </row>
    <row r="12" spans="2:29" ht="24" customHeight="1" x14ac:dyDescent="0.7">
      <c r="B12" s="244"/>
      <c r="C12" s="235"/>
      <c r="D12" s="66"/>
      <c r="E12" s="49"/>
      <c r="F12" s="222"/>
      <c r="G12" s="50"/>
      <c r="H12" s="223" t="str">
        <f t="shared" si="0"/>
        <v>←記号を選択してください</v>
      </c>
      <c r="I12" s="51"/>
      <c r="J12" s="64"/>
    </row>
    <row r="13" spans="2:29" ht="24" customHeight="1" x14ac:dyDescent="0.7">
      <c r="B13" s="244"/>
      <c r="C13" s="235"/>
      <c r="D13" s="66"/>
      <c r="E13" s="49"/>
      <c r="F13" s="222"/>
      <c r="G13" s="50"/>
      <c r="H13" s="223" t="str">
        <f t="shared" si="0"/>
        <v>←記号を選択してください</v>
      </c>
      <c r="I13" s="51"/>
      <c r="J13" s="64"/>
    </row>
    <row r="14" spans="2:29" ht="24" customHeight="1" x14ac:dyDescent="0.7">
      <c r="B14" s="244"/>
      <c r="C14" s="235"/>
      <c r="D14" s="66"/>
      <c r="E14" s="49"/>
      <c r="F14" s="222"/>
      <c r="G14" s="50"/>
      <c r="H14" s="223" t="str">
        <f t="shared" si="0"/>
        <v>←記号を選択してください</v>
      </c>
      <c r="I14" s="51"/>
      <c r="J14" s="64"/>
    </row>
    <row r="15" spans="2:29" ht="24" customHeight="1" x14ac:dyDescent="0.7">
      <c r="B15" s="244"/>
      <c r="C15" s="235"/>
      <c r="D15" s="66"/>
      <c r="E15" s="49"/>
      <c r="F15" s="222"/>
      <c r="G15" s="50"/>
      <c r="H15" s="223" t="str">
        <f t="shared" si="0"/>
        <v>←記号を選択してください</v>
      </c>
      <c r="I15" s="51"/>
      <c r="J15" s="64"/>
    </row>
    <row r="16" spans="2:29" ht="24" customHeight="1" x14ac:dyDescent="0.7">
      <c r="B16" s="244"/>
      <c r="C16" s="235"/>
      <c r="D16" s="66"/>
      <c r="E16" s="49"/>
      <c r="F16" s="222"/>
      <c r="G16" s="50"/>
      <c r="H16" s="223" t="str">
        <f t="shared" si="0"/>
        <v>←記号を選択してください</v>
      </c>
      <c r="I16" s="51"/>
      <c r="J16" s="64"/>
    </row>
    <row r="17" spans="2:10" ht="24" customHeight="1" x14ac:dyDescent="0.7">
      <c r="B17" s="244"/>
      <c r="C17" s="235"/>
      <c r="D17" s="66"/>
      <c r="E17" s="49"/>
      <c r="F17" s="222"/>
      <c r="G17" s="50"/>
      <c r="H17" s="223" t="str">
        <f t="shared" si="0"/>
        <v>←記号を選択してください</v>
      </c>
      <c r="I17" s="51"/>
      <c r="J17" s="64"/>
    </row>
    <row r="18" spans="2:10" ht="24" customHeight="1" x14ac:dyDescent="0.7">
      <c r="B18" s="244"/>
      <c r="C18" s="235"/>
      <c r="D18" s="66"/>
      <c r="E18" s="49"/>
      <c r="F18" s="222"/>
      <c r="G18" s="50"/>
      <c r="H18" s="223" t="str">
        <f t="shared" si="0"/>
        <v>←記号を選択してください</v>
      </c>
      <c r="I18" s="51"/>
      <c r="J18" s="64"/>
    </row>
    <row r="19" spans="2:10" ht="24" customHeight="1" thickBot="1" x14ac:dyDescent="0.75">
      <c r="B19" s="244"/>
      <c r="C19" s="236"/>
      <c r="D19" s="67"/>
      <c r="E19" s="53"/>
      <c r="F19" s="224"/>
      <c r="G19" s="54"/>
      <c r="H19" s="225" t="str">
        <f t="shared" si="0"/>
        <v>←記号を選択してください</v>
      </c>
      <c r="I19" s="55"/>
      <c r="J19" s="65"/>
    </row>
    <row r="20" spans="2:10" ht="12" customHeight="1" x14ac:dyDescent="0.7"/>
    <row r="21" spans="2:10" ht="12" customHeight="1" x14ac:dyDescent="0.7">
      <c r="B21" s="9" t="s">
        <v>430</v>
      </c>
      <c r="C21" s="5" t="s">
        <v>647</v>
      </c>
    </row>
    <row r="22" spans="2:10" ht="12" customHeight="1" x14ac:dyDescent="0.7">
      <c r="B22" s="9"/>
      <c r="C22" s="5" t="s">
        <v>431</v>
      </c>
    </row>
    <row r="23" spans="2:10" ht="12" customHeight="1" x14ac:dyDescent="0.7">
      <c r="B23" s="9" t="s">
        <v>432</v>
      </c>
      <c r="C23" s="5" t="s">
        <v>648</v>
      </c>
    </row>
    <row r="24" spans="2:10" ht="12" customHeight="1" x14ac:dyDescent="0.7">
      <c r="B24" s="9"/>
      <c r="C24" s="5" t="s">
        <v>508</v>
      </c>
      <c r="D24" s="151"/>
    </row>
    <row r="25" spans="2:10" ht="12" customHeight="1" x14ac:dyDescent="0.7">
      <c r="B25" s="9"/>
      <c r="C25" s="5" t="s">
        <v>509</v>
      </c>
      <c r="D25" s="151"/>
    </row>
    <row r="26" spans="2:10" ht="12" customHeight="1" x14ac:dyDescent="0.7">
      <c r="B26" s="9" t="s">
        <v>433</v>
      </c>
      <c r="C26" s="152" t="s">
        <v>649</v>
      </c>
    </row>
    <row r="27" spans="2:10" ht="12" customHeight="1" x14ac:dyDescent="0.7">
      <c r="B27" s="9"/>
      <c r="C27" s="27" t="s">
        <v>645</v>
      </c>
    </row>
    <row r="28" spans="2:10" ht="12" customHeight="1" x14ac:dyDescent="0.7">
      <c r="B28" s="9" t="s">
        <v>434</v>
      </c>
      <c r="C28" s="5" t="s">
        <v>646</v>
      </c>
    </row>
    <row r="29" spans="2:10" ht="12" customHeight="1" x14ac:dyDescent="0.7">
      <c r="B29" s="9"/>
      <c r="C29" s="5" t="s">
        <v>510</v>
      </c>
    </row>
    <row r="30" spans="2:10" ht="12" customHeight="1" x14ac:dyDescent="0.7">
      <c r="B30" s="9" t="s">
        <v>435</v>
      </c>
      <c r="C30" s="5" t="s">
        <v>511</v>
      </c>
    </row>
    <row r="31" spans="2:10" ht="12" customHeight="1" x14ac:dyDescent="0.7">
      <c r="B31" s="9" t="s">
        <v>436</v>
      </c>
      <c r="C31" s="140" t="s">
        <v>787</v>
      </c>
    </row>
    <row r="32" spans="2:10" ht="12" customHeight="1" x14ac:dyDescent="0.7"/>
    <row r="33" ht="12" customHeight="1" x14ac:dyDescent="0.7"/>
    <row r="34" ht="12" customHeight="1" x14ac:dyDescent="0.7"/>
    <row r="35" ht="12" customHeight="1" x14ac:dyDescent="0.7"/>
    <row r="36" ht="12" customHeight="1" x14ac:dyDescent="0.7"/>
    <row r="37" ht="12" customHeight="1" x14ac:dyDescent="0.7"/>
    <row r="38" ht="12" customHeight="1" x14ac:dyDescent="0.7"/>
    <row r="39" ht="12" customHeight="1" x14ac:dyDescent="0.7"/>
    <row r="40" ht="12" customHeight="1" x14ac:dyDescent="0.7"/>
    <row r="41" ht="12" customHeight="1" x14ac:dyDescent="0.7"/>
    <row r="42" ht="12" customHeight="1" x14ac:dyDescent="0.7"/>
    <row r="43" ht="12" customHeight="1" x14ac:dyDescent="0.7"/>
    <row r="44" ht="12" customHeight="1" x14ac:dyDescent="0.7"/>
    <row r="45" ht="12" customHeight="1" x14ac:dyDescent="0.7"/>
    <row r="46" ht="12" customHeight="1" x14ac:dyDescent="0.7"/>
    <row r="47" ht="12" customHeight="1" x14ac:dyDescent="0.7"/>
    <row r="48" ht="12" customHeight="1" x14ac:dyDescent="0.7"/>
    <row r="49" ht="12" customHeight="1" x14ac:dyDescent="0.7"/>
    <row r="50" ht="12" customHeight="1" x14ac:dyDescent="0.7"/>
    <row r="51" ht="12" customHeight="1" x14ac:dyDescent="0.7"/>
    <row r="52" ht="12" customHeight="1" x14ac:dyDescent="0.7"/>
    <row r="53" ht="12" customHeight="1" x14ac:dyDescent="0.7"/>
    <row r="54" ht="12" customHeight="1" x14ac:dyDescent="0.7"/>
    <row r="55" ht="12" customHeight="1" x14ac:dyDescent="0.7"/>
    <row r="56" ht="12" customHeight="1" x14ac:dyDescent="0.7"/>
    <row r="57" ht="12" customHeight="1" x14ac:dyDescent="0.7"/>
    <row r="58" ht="12" customHeight="1" x14ac:dyDescent="0.7"/>
    <row r="59" ht="12" customHeight="1" x14ac:dyDescent="0.7"/>
    <row r="60" ht="12" customHeight="1" x14ac:dyDescent="0.7"/>
    <row r="61" ht="12" customHeight="1" x14ac:dyDescent="0.7"/>
    <row r="62" ht="12" customHeight="1" x14ac:dyDescent="0.7"/>
    <row r="63" ht="12" customHeight="1" x14ac:dyDescent="0.7"/>
    <row r="64" ht="12" customHeight="1" x14ac:dyDescent="0.7"/>
    <row r="65" ht="12" customHeight="1" x14ac:dyDescent="0.7"/>
    <row r="66" ht="12" customHeight="1" x14ac:dyDescent="0.7"/>
    <row r="67" ht="12" customHeight="1" x14ac:dyDescent="0.7"/>
    <row r="68" ht="12" customHeight="1" x14ac:dyDescent="0.7"/>
    <row r="69" ht="12" customHeight="1" x14ac:dyDescent="0.7"/>
    <row r="70" ht="12" customHeight="1" x14ac:dyDescent="0.7"/>
    <row r="71" ht="12" customHeight="1" x14ac:dyDescent="0.7"/>
    <row r="72" ht="12" customHeight="1" x14ac:dyDescent="0.7"/>
    <row r="73" ht="12" customHeight="1" x14ac:dyDescent="0.7"/>
    <row r="74" ht="12" customHeight="1" x14ac:dyDescent="0.7"/>
    <row r="75" ht="12" customHeight="1" x14ac:dyDescent="0.7"/>
    <row r="76" ht="12" customHeight="1" x14ac:dyDescent="0.7"/>
    <row r="77" ht="12" customHeight="1" x14ac:dyDescent="0.7"/>
    <row r="78" ht="12" customHeight="1" x14ac:dyDescent="0.7"/>
    <row r="79" ht="12" customHeight="1" x14ac:dyDescent="0.7"/>
    <row r="80" ht="12" customHeight="1" x14ac:dyDescent="0.7"/>
    <row r="81" ht="12" customHeight="1" x14ac:dyDescent="0.7"/>
    <row r="82" ht="12" customHeight="1" x14ac:dyDescent="0.7"/>
    <row r="83" ht="12" customHeight="1" x14ac:dyDescent="0.7"/>
    <row r="84" ht="12" customHeight="1" x14ac:dyDescent="0.7"/>
    <row r="85" ht="12" customHeight="1" x14ac:dyDescent="0.7"/>
    <row r="86" ht="12" customHeight="1" x14ac:dyDescent="0.7"/>
    <row r="87" ht="12" customHeight="1" x14ac:dyDescent="0.7"/>
    <row r="88" ht="12" customHeight="1" x14ac:dyDescent="0.7"/>
    <row r="89" ht="12" customHeight="1" x14ac:dyDescent="0.7"/>
    <row r="90" ht="12" customHeight="1" x14ac:dyDescent="0.7"/>
    <row r="91" ht="12" customHeight="1" x14ac:dyDescent="0.7"/>
    <row r="92" ht="12" customHeight="1" x14ac:dyDescent="0.7"/>
    <row r="93" ht="12" customHeight="1" x14ac:dyDescent="0.7"/>
    <row r="94" ht="12" customHeight="1" x14ac:dyDescent="0.7"/>
    <row r="95" ht="12" customHeight="1" x14ac:dyDescent="0.7"/>
    <row r="96" ht="12" customHeight="1" x14ac:dyDescent="0.7"/>
    <row r="97" spans="72:77" ht="12" customHeight="1" thickBot="1" x14ac:dyDescent="0.75">
      <c r="BT97" s="5" t="s">
        <v>421</v>
      </c>
      <c r="BU97" s="250"/>
      <c r="BV97" s="5" t="s">
        <v>422</v>
      </c>
      <c r="BX97" s="5" t="s">
        <v>423</v>
      </c>
    </row>
    <row r="98" spans="72:77" ht="12" customHeight="1" x14ac:dyDescent="0.7">
      <c r="BT98" s="24" t="s">
        <v>414</v>
      </c>
      <c r="BU98" s="250"/>
      <c r="BV98" s="24" t="s">
        <v>417</v>
      </c>
      <c r="BX98" s="56" t="s">
        <v>428</v>
      </c>
      <c r="BY98" s="57" t="s">
        <v>426</v>
      </c>
    </row>
    <row r="99" spans="72:77" ht="12" customHeight="1" x14ac:dyDescent="0.7">
      <c r="BT99" s="58" t="s">
        <v>415</v>
      </c>
      <c r="BV99" s="251" t="s">
        <v>425</v>
      </c>
      <c r="BX99" s="59" t="s">
        <v>424</v>
      </c>
      <c r="BY99" s="60" t="s">
        <v>427</v>
      </c>
    </row>
    <row r="100" spans="72:77" ht="12" customHeight="1" thickBot="1" x14ac:dyDescent="0.75">
      <c r="BT100" s="58" t="s">
        <v>420</v>
      </c>
      <c r="BV100" s="25" t="s">
        <v>418</v>
      </c>
      <c r="BX100" s="61" t="s">
        <v>429</v>
      </c>
      <c r="BY100" s="62" t="s">
        <v>686</v>
      </c>
    </row>
    <row r="101" spans="72:77" ht="12" customHeight="1" thickBot="1" x14ac:dyDescent="0.75">
      <c r="BT101" s="25" t="s">
        <v>416</v>
      </c>
    </row>
    <row r="102" spans="72:77" ht="12" customHeight="1" x14ac:dyDescent="0.7"/>
    <row r="103" spans="72:77" ht="12" customHeight="1" x14ac:dyDescent="0.7"/>
    <row r="104" spans="72:77" ht="12" customHeight="1" x14ac:dyDescent="0.7"/>
    <row r="105" spans="72:77" ht="12" customHeight="1" x14ac:dyDescent="0.7"/>
    <row r="106" spans="72:77" ht="12" customHeight="1" x14ac:dyDescent="0.7"/>
    <row r="107" spans="72:77" ht="12" customHeight="1" x14ac:dyDescent="0.7"/>
    <row r="108" spans="72:77" ht="12" customHeight="1" x14ac:dyDescent="0.7"/>
    <row r="109" spans="72:77" ht="12" customHeight="1" x14ac:dyDescent="0.7"/>
    <row r="110" spans="72:77" ht="12" customHeight="1" x14ac:dyDescent="0.7"/>
    <row r="111" spans="72:77" ht="12" customHeight="1" x14ac:dyDescent="0.7"/>
    <row r="112" spans="72:77" ht="12" customHeight="1" x14ac:dyDescent="0.7"/>
    <row r="113" ht="12" customHeight="1" x14ac:dyDescent="0.7"/>
    <row r="114" ht="12" customHeight="1" x14ac:dyDescent="0.7"/>
    <row r="115" ht="12" customHeight="1" x14ac:dyDescent="0.7"/>
    <row r="116" ht="12" customHeight="1" x14ac:dyDescent="0.7"/>
    <row r="117" ht="12" customHeight="1" x14ac:dyDescent="0.7"/>
    <row r="118" ht="12" customHeight="1" x14ac:dyDescent="0.7"/>
    <row r="119" ht="12" customHeight="1" x14ac:dyDescent="0.7"/>
    <row r="120" ht="12" customHeight="1" x14ac:dyDescent="0.7"/>
    <row r="121" ht="12" customHeight="1" x14ac:dyDescent="0.7"/>
    <row r="122" ht="12" customHeight="1" x14ac:dyDescent="0.7"/>
    <row r="123" ht="12" customHeight="1" x14ac:dyDescent="0.7"/>
    <row r="124" ht="12" customHeight="1" x14ac:dyDescent="0.7"/>
    <row r="125" ht="12" customHeight="1" x14ac:dyDescent="0.7"/>
    <row r="126" ht="12" customHeight="1" x14ac:dyDescent="0.7"/>
    <row r="127" ht="12" customHeight="1" x14ac:dyDescent="0.7"/>
    <row r="128" ht="12" customHeight="1" x14ac:dyDescent="0.7"/>
    <row r="129" ht="12" customHeight="1" x14ac:dyDescent="0.7"/>
    <row r="130" ht="12" customHeight="1" x14ac:dyDescent="0.7"/>
    <row r="131" ht="12" customHeight="1" x14ac:dyDescent="0.7"/>
    <row r="132" ht="12" customHeight="1" x14ac:dyDescent="0.7"/>
    <row r="133" ht="12" customHeight="1" x14ac:dyDescent="0.7"/>
    <row r="134" ht="12" customHeight="1" x14ac:dyDescent="0.7"/>
    <row r="135" ht="12" customHeight="1" x14ac:dyDescent="0.7"/>
    <row r="136" ht="12" customHeight="1" x14ac:dyDescent="0.7"/>
    <row r="137" ht="12" customHeight="1" x14ac:dyDescent="0.7"/>
    <row r="138" ht="12" customHeight="1" x14ac:dyDescent="0.7"/>
    <row r="139" ht="12" customHeight="1" x14ac:dyDescent="0.7"/>
    <row r="140" ht="12" customHeight="1" x14ac:dyDescent="0.7"/>
    <row r="141" ht="12" customHeight="1" x14ac:dyDescent="0.7"/>
    <row r="142" ht="12" customHeight="1" x14ac:dyDescent="0.7"/>
    <row r="143" ht="12" customHeight="1" x14ac:dyDescent="0.7"/>
    <row r="144" ht="12" customHeight="1" x14ac:dyDescent="0.7"/>
    <row r="145" ht="12" customHeight="1" x14ac:dyDescent="0.7"/>
    <row r="146" ht="12" customHeight="1" x14ac:dyDescent="0.7"/>
    <row r="147" ht="12" customHeight="1" x14ac:dyDescent="0.7"/>
    <row r="148" ht="12" customHeight="1" x14ac:dyDescent="0.7"/>
    <row r="149" ht="12" customHeight="1" x14ac:dyDescent="0.7"/>
    <row r="150" ht="12" customHeight="1" x14ac:dyDescent="0.7"/>
    <row r="151" ht="12" customHeight="1" x14ac:dyDescent="0.7"/>
    <row r="152" ht="12" customHeight="1" x14ac:dyDescent="0.7"/>
    <row r="153" ht="12" customHeight="1" x14ac:dyDescent="0.7"/>
    <row r="154" ht="12" customHeight="1" x14ac:dyDescent="0.7"/>
    <row r="155" ht="12" customHeight="1" x14ac:dyDescent="0.7"/>
    <row r="156" ht="12" customHeight="1" x14ac:dyDescent="0.7"/>
    <row r="157" ht="12" customHeight="1" x14ac:dyDescent="0.7"/>
    <row r="158" ht="12" customHeight="1" x14ac:dyDescent="0.7"/>
    <row r="159" ht="12" customHeight="1" x14ac:dyDescent="0.7"/>
    <row r="160" ht="12" customHeight="1" x14ac:dyDescent="0.7"/>
    <row r="161" ht="12" customHeight="1" x14ac:dyDescent="0.7"/>
    <row r="162" ht="12" customHeight="1" x14ac:dyDescent="0.7"/>
    <row r="163" ht="12" customHeight="1" x14ac:dyDescent="0.7"/>
    <row r="164" ht="12" customHeight="1" x14ac:dyDescent="0.7"/>
    <row r="165" ht="12" customHeight="1" x14ac:dyDescent="0.7"/>
    <row r="166" ht="12" customHeight="1" x14ac:dyDescent="0.7"/>
    <row r="167" ht="12" customHeight="1" x14ac:dyDescent="0.7"/>
    <row r="168" ht="12" customHeight="1" x14ac:dyDescent="0.7"/>
    <row r="169" ht="12" customHeight="1" x14ac:dyDescent="0.7"/>
    <row r="170" ht="12" customHeight="1" x14ac:dyDescent="0.7"/>
    <row r="171" ht="12" customHeight="1" x14ac:dyDescent="0.7"/>
    <row r="172" ht="12" customHeight="1" x14ac:dyDescent="0.7"/>
    <row r="173" ht="12" customHeight="1" x14ac:dyDescent="0.7"/>
    <row r="174" ht="12" customHeight="1" x14ac:dyDescent="0.7"/>
    <row r="175" ht="12" customHeight="1" x14ac:dyDescent="0.7"/>
    <row r="176" ht="12" customHeight="1" x14ac:dyDescent="0.7"/>
    <row r="177" ht="12" customHeight="1" x14ac:dyDescent="0.7"/>
    <row r="178" ht="12" customHeight="1" x14ac:dyDescent="0.7"/>
    <row r="179" ht="12" customHeight="1" x14ac:dyDescent="0.7"/>
    <row r="180" ht="12" customHeight="1" x14ac:dyDescent="0.7"/>
    <row r="181" ht="12" customHeight="1" x14ac:dyDescent="0.7"/>
    <row r="182" ht="12" customHeight="1" x14ac:dyDescent="0.7"/>
    <row r="183" ht="12" customHeight="1" x14ac:dyDescent="0.7"/>
    <row r="184" ht="12" customHeight="1" x14ac:dyDescent="0.7"/>
    <row r="185" ht="12" customHeight="1" x14ac:dyDescent="0.7"/>
    <row r="186" ht="12" customHeight="1" x14ac:dyDescent="0.7"/>
    <row r="187" ht="12" customHeight="1" x14ac:dyDescent="0.7"/>
    <row r="188" ht="12" customHeight="1" x14ac:dyDescent="0.7"/>
    <row r="189" ht="12" customHeight="1" x14ac:dyDescent="0.7"/>
    <row r="190" ht="12" customHeight="1" x14ac:dyDescent="0.7"/>
    <row r="191" ht="12" customHeight="1" x14ac:dyDescent="0.7"/>
    <row r="192" ht="12" customHeight="1" x14ac:dyDescent="0.7"/>
    <row r="193" ht="12" customHeight="1" x14ac:dyDescent="0.7"/>
    <row r="194" ht="12" customHeight="1" x14ac:dyDescent="0.7"/>
    <row r="195" ht="12" customHeight="1" x14ac:dyDescent="0.7"/>
    <row r="196" ht="12" customHeight="1" x14ac:dyDescent="0.7"/>
    <row r="197" ht="12" customHeight="1" x14ac:dyDescent="0.7"/>
  </sheetData>
  <sheetProtection algorithmName="SHA-512" hashValue="ZY9tSCuJumxKfr56EGnx4HLfv8J2EoriSFdyLKrEPGERGaQ6lotbt/SZ6GImwneANQeXtPoKDM3EOCsohXIp9Q==" saltValue="QipuJZnF89m98HzSRUGmYQ==" spinCount="100000" sheet="1" scenarios="1" formatRows="0" insertRows="0" deleteRows="0"/>
  <mergeCells count="8">
    <mergeCell ref="G4:H6"/>
    <mergeCell ref="B4:B6"/>
    <mergeCell ref="C4:C6"/>
    <mergeCell ref="D4:D6"/>
    <mergeCell ref="J4:J6"/>
    <mergeCell ref="E4:E6"/>
    <mergeCell ref="I4:I6"/>
    <mergeCell ref="F4:F6"/>
  </mergeCells>
  <phoneticPr fontId="2"/>
  <conditionalFormatting sqref="B7:J19">
    <cfRule type="expression" dxfId="13" priority="115">
      <formula>$AC$3=TRUE</formula>
    </cfRule>
  </conditionalFormatting>
  <dataValidations count="4">
    <dataValidation type="list" allowBlank="1" showInputMessage="1" showErrorMessage="1" sqref="G7:G19" xr:uid="{00000000-0002-0000-0400-000000000000}">
      <formula1>"A,B,C"</formula1>
    </dataValidation>
    <dataValidation type="list" allowBlank="1" showInputMessage="1" showErrorMessage="1" sqref="I7:I19" xr:uid="{00000000-0002-0000-0400-000001000000}">
      <formula1>"○"</formula1>
    </dataValidation>
    <dataValidation type="list" allowBlank="1" showInputMessage="1" showErrorMessage="1" sqref="E7:E19" xr:uid="{00000000-0002-0000-0400-000002000000}">
      <formula1>"①,②,③,④"</formula1>
    </dataValidation>
    <dataValidation type="list" allowBlank="1" showInputMessage="1" showErrorMessage="1" sqref="F7:F19" xr:uid="{00000000-0002-0000-0400-000003000000}">
      <formula1>$BV$98:$BV$100</formula1>
    </dataValidation>
  </dataValidations>
  <pageMargins left="0.59055118110236215" right="0.59055118110236215" top="0.39370078740157483" bottom="0.39370078740157483" header="0.31496062992125984" footer="0.31496062992125984"/>
  <pageSetup paperSize="9" scale="78" orientation="landscape" r:id="rId1"/>
  <ignoredErrors>
    <ignoredError sqref="B2"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9218" r:id="rId4" name="Check Box 2">
              <controlPr locked="0" defaultSize="0" autoFill="0" autoLine="0" autoPict="0">
                <anchor moveWithCells="1">
                  <from>
                    <xdr:col>3</xdr:col>
                    <xdr:colOff>366713</xdr:colOff>
                    <xdr:row>0</xdr:row>
                    <xdr:rowOff>114300</xdr:rowOff>
                  </from>
                  <to>
                    <xdr:col>3</xdr:col>
                    <xdr:colOff>1790700</xdr:colOff>
                    <xdr:row>2</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CG209"/>
  <sheetViews>
    <sheetView showGridLines="0" view="pageBreakPreview" zoomScale="80" zoomScaleNormal="100" zoomScaleSheetLayoutView="80" workbookViewId="0"/>
  </sheetViews>
  <sheetFormatPr defaultColWidth="8.6875" defaultRowHeight="12" x14ac:dyDescent="0.7"/>
  <cols>
    <col min="1" max="1" width="2.1875" style="5" customWidth="1"/>
    <col min="2" max="2" width="1.6875" style="5" customWidth="1"/>
    <col min="3" max="3" width="8.625" style="5" customWidth="1"/>
    <col min="4" max="4" width="16" style="5" customWidth="1"/>
    <col min="5" max="5" width="27" style="5" customWidth="1"/>
    <col min="6" max="8" width="13.625" style="5" customWidth="1"/>
    <col min="9" max="10" width="6.6875" style="5" customWidth="1"/>
    <col min="11" max="11" width="13" style="5" customWidth="1"/>
    <col min="12" max="12" width="4.625" style="5" customWidth="1"/>
    <col min="13" max="13" width="13.6875" style="5" customWidth="1"/>
    <col min="14" max="14" width="4.625" style="5" customWidth="1"/>
    <col min="15" max="15" width="35.625" style="5" customWidth="1"/>
    <col min="16" max="53" width="2.1875" style="5" customWidth="1"/>
    <col min="54" max="54" width="7.625" style="5" hidden="1" customWidth="1"/>
    <col min="55" max="75" width="2.1875" style="5" customWidth="1"/>
    <col min="76" max="76" width="8.6875" style="5"/>
    <col min="77" max="77" width="8.125" style="5" customWidth="1"/>
    <col min="78" max="78" width="8.6875" style="5"/>
    <col min="79" max="79" width="6.125" style="5" customWidth="1"/>
    <col min="80" max="80" width="8.6875" style="5"/>
    <col min="81" max="81" width="8.1875" style="5" customWidth="1"/>
    <col min="82" max="82" width="9.6875" style="5" customWidth="1"/>
    <col min="83" max="83" width="6.5" style="5" customWidth="1"/>
    <col min="84" max="16384" width="8.6875" style="5"/>
  </cols>
  <sheetData>
    <row r="1" spans="2:66" ht="12" customHeight="1" x14ac:dyDescent="0.7"/>
    <row r="2" spans="2:66" ht="14.65" thickBot="1" x14ac:dyDescent="0.75">
      <c r="B2" s="36" t="s">
        <v>439</v>
      </c>
      <c r="C2" s="63" t="s">
        <v>650</v>
      </c>
      <c r="D2" s="46"/>
      <c r="E2" s="46"/>
      <c r="BB2" s="21" t="s">
        <v>611</v>
      </c>
    </row>
    <row r="3" spans="2:66" ht="12" customHeight="1" thickBot="1" x14ac:dyDescent="0.75">
      <c r="BB3" s="258" t="b">
        <v>0</v>
      </c>
    </row>
    <row r="4" spans="2:66" ht="15.6" customHeight="1" x14ac:dyDescent="0.7">
      <c r="B4" s="557"/>
      <c r="C4" s="558" t="s">
        <v>651</v>
      </c>
      <c r="D4" s="561" t="s">
        <v>410</v>
      </c>
      <c r="E4" s="583" t="s">
        <v>440</v>
      </c>
      <c r="F4" s="575" t="s">
        <v>441</v>
      </c>
      <c r="G4" s="576"/>
      <c r="H4" s="576"/>
      <c r="I4" s="576"/>
      <c r="J4" s="576"/>
      <c r="K4" s="575" t="s">
        <v>442</v>
      </c>
      <c r="L4" s="576"/>
      <c r="M4" s="575" t="s">
        <v>652</v>
      </c>
      <c r="N4" s="576"/>
      <c r="O4" s="570" t="s">
        <v>413</v>
      </c>
    </row>
    <row r="5" spans="2:66" ht="12.6" customHeight="1" x14ac:dyDescent="0.7">
      <c r="B5" s="557"/>
      <c r="C5" s="559"/>
      <c r="D5" s="562"/>
      <c r="E5" s="584"/>
      <c r="F5" s="579" t="s">
        <v>653</v>
      </c>
      <c r="G5" s="573" t="s">
        <v>654</v>
      </c>
      <c r="H5" s="574"/>
      <c r="I5" s="579" t="s">
        <v>655</v>
      </c>
      <c r="J5" s="581" t="s">
        <v>656</v>
      </c>
      <c r="K5" s="577" t="s">
        <v>657</v>
      </c>
      <c r="L5" s="579" t="s">
        <v>655</v>
      </c>
      <c r="M5" s="577" t="s">
        <v>657</v>
      </c>
      <c r="N5" s="579" t="s">
        <v>655</v>
      </c>
      <c r="O5" s="571"/>
      <c r="BM5" s="68"/>
      <c r="BN5" s="69"/>
    </row>
    <row r="6" spans="2:66" ht="15" customHeight="1" thickBot="1" x14ac:dyDescent="0.75">
      <c r="B6" s="557"/>
      <c r="C6" s="560"/>
      <c r="D6" s="563"/>
      <c r="E6" s="585"/>
      <c r="F6" s="580"/>
      <c r="G6" s="173" t="s">
        <v>658</v>
      </c>
      <c r="H6" s="173" t="s">
        <v>659</v>
      </c>
      <c r="I6" s="580"/>
      <c r="J6" s="582"/>
      <c r="K6" s="578"/>
      <c r="L6" s="580"/>
      <c r="M6" s="578"/>
      <c r="N6" s="580"/>
      <c r="O6" s="572"/>
      <c r="BM6" s="70"/>
      <c r="BN6" s="69"/>
    </row>
    <row r="7" spans="2:66" ht="24" customHeight="1" x14ac:dyDescent="0.7">
      <c r="B7" s="234"/>
      <c r="C7" s="282">
        <v>1</v>
      </c>
      <c r="D7" s="283">
        <v>1</v>
      </c>
      <c r="E7" s="292" t="s">
        <v>443</v>
      </c>
      <c r="F7" s="277" t="s">
        <v>751</v>
      </c>
      <c r="G7" s="260"/>
      <c r="H7" s="261"/>
      <c r="I7" s="222"/>
      <c r="J7" s="277" t="s">
        <v>757</v>
      </c>
      <c r="K7" s="277"/>
      <c r="L7" s="262" t="str">
        <f t="shared" ref="L7:L17" si="0">IFERROR(VLOOKUP(K7,$CF$103:$CG$105,2,FALSE),"")</f>
        <v/>
      </c>
      <c r="M7" s="277" t="s">
        <v>660</v>
      </c>
      <c r="N7" s="262" t="str">
        <f t="shared" ref="N7:N17" si="1">IFERROR(VLOOKUP(M7,$CF$103:$CG$105,2,FALSE),"")</f>
        <v>Tier 1</v>
      </c>
      <c r="O7" s="52"/>
      <c r="BM7" s="70"/>
      <c r="BN7" s="69"/>
    </row>
    <row r="8" spans="2:66" ht="24" customHeight="1" x14ac:dyDescent="0.7">
      <c r="B8" s="234"/>
      <c r="C8" s="284">
        <v>2</v>
      </c>
      <c r="D8" s="285">
        <v>2</v>
      </c>
      <c r="E8" s="289" t="s">
        <v>455</v>
      </c>
      <c r="F8" s="288" t="s">
        <v>751</v>
      </c>
      <c r="G8" s="264"/>
      <c r="H8" s="265"/>
      <c r="I8" s="263"/>
      <c r="J8" s="288" t="s">
        <v>757</v>
      </c>
      <c r="K8" s="288" t="s">
        <v>660</v>
      </c>
      <c r="L8" s="266" t="str">
        <f t="shared" si="0"/>
        <v>Tier 1</v>
      </c>
      <c r="M8" s="288" t="s">
        <v>660</v>
      </c>
      <c r="N8" s="266" t="str">
        <f t="shared" si="1"/>
        <v>Tier 1</v>
      </c>
      <c r="O8" s="217"/>
      <c r="BM8" s="70"/>
      <c r="BN8" s="69"/>
    </row>
    <row r="9" spans="2:66" ht="24" customHeight="1" x14ac:dyDescent="0.7">
      <c r="B9" s="234"/>
      <c r="C9" s="284">
        <v>3</v>
      </c>
      <c r="D9" s="285">
        <v>2</v>
      </c>
      <c r="E9" s="289" t="s">
        <v>475</v>
      </c>
      <c r="F9" s="288" t="s">
        <v>753</v>
      </c>
      <c r="G9" s="290" t="s">
        <v>754</v>
      </c>
      <c r="H9" s="291" t="s">
        <v>755</v>
      </c>
      <c r="I9" s="288" t="s">
        <v>497</v>
      </c>
      <c r="J9" s="288" t="s">
        <v>757</v>
      </c>
      <c r="K9" s="288"/>
      <c r="L9" s="266" t="str">
        <f t="shared" si="0"/>
        <v/>
      </c>
      <c r="M9" s="288"/>
      <c r="N9" s="266" t="str">
        <f t="shared" si="1"/>
        <v/>
      </c>
      <c r="O9" s="286" t="s">
        <v>759</v>
      </c>
      <c r="BM9" s="70"/>
      <c r="BN9" s="69"/>
    </row>
    <row r="10" spans="2:66" ht="24" customHeight="1" x14ac:dyDescent="0.7">
      <c r="B10" s="234"/>
      <c r="C10" s="284">
        <v>4</v>
      </c>
      <c r="D10" s="285">
        <v>2</v>
      </c>
      <c r="E10" s="289" t="s">
        <v>476</v>
      </c>
      <c r="F10" s="288" t="s">
        <v>753</v>
      </c>
      <c r="G10" s="290" t="s">
        <v>754</v>
      </c>
      <c r="H10" s="291" t="s">
        <v>755</v>
      </c>
      <c r="I10" s="288" t="s">
        <v>497</v>
      </c>
      <c r="J10" s="288" t="s">
        <v>757</v>
      </c>
      <c r="K10" s="288"/>
      <c r="L10" s="266" t="str">
        <f t="shared" si="0"/>
        <v/>
      </c>
      <c r="M10" s="288"/>
      <c r="N10" s="266" t="str">
        <f t="shared" si="1"/>
        <v/>
      </c>
      <c r="O10" s="286" t="s">
        <v>759</v>
      </c>
      <c r="BM10" s="70"/>
      <c r="BN10" s="69"/>
    </row>
    <row r="11" spans="2:66" ht="24" customHeight="1" x14ac:dyDescent="0.7">
      <c r="B11" s="234"/>
      <c r="C11" s="284">
        <v>5</v>
      </c>
      <c r="D11" s="285">
        <v>2</v>
      </c>
      <c r="E11" s="289" t="s">
        <v>477</v>
      </c>
      <c r="F11" s="288" t="s">
        <v>753</v>
      </c>
      <c r="G11" s="290" t="s">
        <v>756</v>
      </c>
      <c r="H11" s="291" t="s">
        <v>755</v>
      </c>
      <c r="I11" s="288" t="s">
        <v>496</v>
      </c>
      <c r="J11" s="288" t="s">
        <v>757</v>
      </c>
      <c r="K11" s="288"/>
      <c r="L11" s="266" t="str">
        <f t="shared" si="0"/>
        <v/>
      </c>
      <c r="M11" s="288"/>
      <c r="N11" s="266" t="str">
        <f t="shared" si="1"/>
        <v/>
      </c>
      <c r="O11" s="286" t="s">
        <v>759</v>
      </c>
      <c r="BM11" s="70"/>
      <c r="BN11" s="69"/>
    </row>
    <row r="12" spans="2:66" ht="24" customHeight="1" x14ac:dyDescent="0.7">
      <c r="B12" s="234"/>
      <c r="C12" s="284">
        <v>6</v>
      </c>
      <c r="D12" s="285">
        <v>2</v>
      </c>
      <c r="E12" s="289" t="s">
        <v>478</v>
      </c>
      <c r="F12" s="288" t="s">
        <v>753</v>
      </c>
      <c r="G12" s="290" t="s">
        <v>756</v>
      </c>
      <c r="H12" s="291" t="s">
        <v>755</v>
      </c>
      <c r="I12" s="288" t="s">
        <v>496</v>
      </c>
      <c r="J12" s="288" t="s">
        <v>757</v>
      </c>
      <c r="K12" s="288"/>
      <c r="L12" s="266" t="str">
        <f t="shared" si="0"/>
        <v/>
      </c>
      <c r="M12" s="288"/>
      <c r="N12" s="266" t="str">
        <f t="shared" si="1"/>
        <v/>
      </c>
      <c r="O12" s="286" t="s">
        <v>759</v>
      </c>
      <c r="BM12" s="70"/>
      <c r="BN12" s="69"/>
    </row>
    <row r="13" spans="2:66" ht="36" x14ac:dyDescent="0.7">
      <c r="B13" s="234"/>
      <c r="C13" s="284">
        <v>7</v>
      </c>
      <c r="D13" s="285">
        <v>3</v>
      </c>
      <c r="E13" s="289" t="s">
        <v>463</v>
      </c>
      <c r="F13" s="288" t="s">
        <v>751</v>
      </c>
      <c r="G13" s="264"/>
      <c r="H13" s="265"/>
      <c r="I13" s="263"/>
      <c r="J13" s="288" t="s">
        <v>758</v>
      </c>
      <c r="K13" s="288" t="s">
        <v>661</v>
      </c>
      <c r="L13" s="266" t="str">
        <f t="shared" si="0"/>
        <v>Tier 2</v>
      </c>
      <c r="M13" s="288" t="s">
        <v>660</v>
      </c>
      <c r="N13" s="266" t="str">
        <f t="shared" si="1"/>
        <v>Tier 1</v>
      </c>
      <c r="O13" s="287" t="s">
        <v>776</v>
      </c>
      <c r="BM13" s="70"/>
      <c r="BN13" s="69"/>
    </row>
    <row r="14" spans="2:66" ht="24" customHeight="1" x14ac:dyDescent="0.7">
      <c r="B14" s="234"/>
      <c r="C14" s="284">
        <v>8</v>
      </c>
      <c r="D14" s="285">
        <v>4</v>
      </c>
      <c r="E14" s="289" t="s">
        <v>450</v>
      </c>
      <c r="F14" s="288" t="s">
        <v>752</v>
      </c>
      <c r="G14" s="264"/>
      <c r="H14" s="265"/>
      <c r="I14" s="263"/>
      <c r="J14" s="288" t="s">
        <v>757</v>
      </c>
      <c r="K14" s="288" t="s">
        <v>660</v>
      </c>
      <c r="L14" s="266" t="str">
        <f t="shared" si="0"/>
        <v>Tier 1</v>
      </c>
      <c r="M14" s="288" t="s">
        <v>660</v>
      </c>
      <c r="N14" s="266" t="str">
        <f t="shared" si="1"/>
        <v>Tier 1</v>
      </c>
      <c r="O14" s="286" t="s">
        <v>762</v>
      </c>
      <c r="BM14" s="70"/>
      <c r="BN14" s="69"/>
    </row>
    <row r="15" spans="2:66" ht="24" customHeight="1" x14ac:dyDescent="0.7">
      <c r="B15" s="234"/>
      <c r="C15" s="284">
        <v>9</v>
      </c>
      <c r="D15" s="285">
        <v>4</v>
      </c>
      <c r="E15" s="289" t="s">
        <v>450</v>
      </c>
      <c r="F15" s="288" t="s">
        <v>752</v>
      </c>
      <c r="G15" s="264"/>
      <c r="H15" s="265"/>
      <c r="I15" s="263"/>
      <c r="J15" s="288" t="s">
        <v>757</v>
      </c>
      <c r="K15" s="288" t="s">
        <v>660</v>
      </c>
      <c r="L15" s="266" t="str">
        <f t="shared" si="0"/>
        <v>Tier 1</v>
      </c>
      <c r="M15" s="288" t="s">
        <v>660</v>
      </c>
      <c r="N15" s="266" t="str">
        <f t="shared" si="1"/>
        <v>Tier 1</v>
      </c>
      <c r="O15" s="286" t="s">
        <v>761</v>
      </c>
      <c r="BM15" s="70"/>
      <c r="BN15" s="69"/>
    </row>
    <row r="16" spans="2:66" ht="24" customHeight="1" x14ac:dyDescent="0.7">
      <c r="B16" s="234"/>
      <c r="C16" s="171"/>
      <c r="D16" s="226"/>
      <c r="E16" s="219"/>
      <c r="F16" s="263"/>
      <c r="G16" s="264"/>
      <c r="H16" s="265"/>
      <c r="I16" s="263"/>
      <c r="J16" s="263"/>
      <c r="K16" s="263"/>
      <c r="L16" s="266" t="str">
        <f t="shared" si="0"/>
        <v/>
      </c>
      <c r="M16" s="263"/>
      <c r="N16" s="266" t="str">
        <f t="shared" si="1"/>
        <v/>
      </c>
      <c r="O16" s="217"/>
      <c r="BM16" s="70"/>
      <c r="BN16" s="69"/>
    </row>
    <row r="17" spans="2:66" ht="24" customHeight="1" x14ac:dyDescent="0.7">
      <c r="B17" s="234"/>
      <c r="C17" s="171"/>
      <c r="D17" s="226"/>
      <c r="E17" s="219"/>
      <c r="F17" s="263"/>
      <c r="G17" s="264"/>
      <c r="H17" s="265"/>
      <c r="I17" s="263"/>
      <c r="J17" s="263"/>
      <c r="K17" s="263"/>
      <c r="L17" s="266" t="str">
        <f t="shared" si="0"/>
        <v/>
      </c>
      <c r="M17" s="263"/>
      <c r="N17" s="266" t="str">
        <f t="shared" si="1"/>
        <v/>
      </c>
      <c r="O17" s="217"/>
      <c r="BM17" s="70"/>
      <c r="BN17" s="69"/>
    </row>
    <row r="18" spans="2:66" ht="24" customHeight="1" x14ac:dyDescent="0.7">
      <c r="B18" s="234"/>
      <c r="C18" s="171"/>
      <c r="D18" s="226"/>
      <c r="E18" s="219"/>
      <c r="F18" s="263"/>
      <c r="G18" s="264"/>
      <c r="H18" s="265"/>
      <c r="I18" s="263"/>
      <c r="J18" s="263"/>
      <c r="K18" s="263"/>
      <c r="L18" s="266" t="str">
        <f t="shared" ref="L18:L21" si="2">IFERROR(VLOOKUP(K18,$CF$103:$CG$105,2,FALSE),"")</f>
        <v/>
      </c>
      <c r="M18" s="263"/>
      <c r="N18" s="266" t="str">
        <f t="shared" ref="N18:N21" si="3">IFERROR(VLOOKUP(M18,$CF$103:$CG$105,2,FALSE),"")</f>
        <v/>
      </c>
      <c r="O18" s="217"/>
      <c r="BM18" s="70"/>
      <c r="BN18" s="69"/>
    </row>
    <row r="19" spans="2:66" ht="24" customHeight="1" x14ac:dyDescent="0.7">
      <c r="B19" s="234"/>
      <c r="C19" s="171"/>
      <c r="D19" s="226"/>
      <c r="E19" s="219"/>
      <c r="F19" s="263"/>
      <c r="G19" s="264"/>
      <c r="H19" s="265"/>
      <c r="I19" s="263"/>
      <c r="J19" s="263"/>
      <c r="K19" s="263"/>
      <c r="L19" s="266" t="str">
        <f t="shared" si="2"/>
        <v/>
      </c>
      <c r="M19" s="263"/>
      <c r="N19" s="266" t="str">
        <f t="shared" si="3"/>
        <v/>
      </c>
      <c r="O19" s="217"/>
      <c r="BM19" s="70"/>
      <c r="BN19" s="69"/>
    </row>
    <row r="20" spans="2:66" ht="24" customHeight="1" x14ac:dyDescent="0.7">
      <c r="B20" s="234"/>
      <c r="C20" s="171"/>
      <c r="D20" s="226"/>
      <c r="E20" s="219"/>
      <c r="F20" s="263"/>
      <c r="G20" s="264"/>
      <c r="H20" s="265"/>
      <c r="I20" s="263"/>
      <c r="J20" s="263"/>
      <c r="K20" s="263"/>
      <c r="L20" s="266" t="str">
        <f t="shared" si="2"/>
        <v/>
      </c>
      <c r="M20" s="263"/>
      <c r="N20" s="266" t="str">
        <f t="shared" si="3"/>
        <v/>
      </c>
      <c r="O20" s="217"/>
      <c r="BM20" s="70"/>
      <c r="BN20" s="69"/>
    </row>
    <row r="21" spans="2:66" ht="24" customHeight="1" x14ac:dyDescent="0.7">
      <c r="B21" s="234"/>
      <c r="C21" s="171"/>
      <c r="D21" s="226"/>
      <c r="E21" s="219"/>
      <c r="F21" s="263"/>
      <c r="G21" s="264"/>
      <c r="H21" s="265"/>
      <c r="I21" s="263"/>
      <c r="J21" s="263"/>
      <c r="K21" s="263"/>
      <c r="L21" s="266" t="str">
        <f t="shared" si="2"/>
        <v/>
      </c>
      <c r="M21" s="263"/>
      <c r="N21" s="266" t="str">
        <f t="shared" si="3"/>
        <v/>
      </c>
      <c r="O21" s="217"/>
      <c r="BM21" s="70"/>
      <c r="BN21" s="69"/>
    </row>
    <row r="22" spans="2:66" ht="24" customHeight="1" x14ac:dyDescent="0.7">
      <c r="B22" s="234"/>
      <c r="C22" s="171"/>
      <c r="D22" s="226"/>
      <c r="E22" s="219"/>
      <c r="F22" s="263"/>
      <c r="G22" s="264"/>
      <c r="H22" s="265"/>
      <c r="I22" s="263"/>
      <c r="J22" s="263"/>
      <c r="K22" s="263"/>
      <c r="L22" s="266" t="str">
        <f>IFERROR(VLOOKUP(K22,$CF$103:$CG$105,2,FALSE),"")</f>
        <v/>
      </c>
      <c r="M22" s="263"/>
      <c r="N22" s="266" t="str">
        <f>IFERROR(VLOOKUP(M22,$CF$103:$CG$105,2,FALSE),"")</f>
        <v/>
      </c>
      <c r="O22" s="217"/>
      <c r="BM22" s="70"/>
      <c r="BN22" s="69"/>
    </row>
    <row r="23" spans="2:66" ht="24" customHeight="1" x14ac:dyDescent="0.7">
      <c r="B23" s="234"/>
      <c r="C23" s="171"/>
      <c r="D23" s="226"/>
      <c r="E23" s="219"/>
      <c r="F23" s="263"/>
      <c r="G23" s="264"/>
      <c r="H23" s="265"/>
      <c r="I23" s="263"/>
      <c r="J23" s="263"/>
      <c r="K23" s="263"/>
      <c r="L23" s="266" t="str">
        <f>IFERROR(VLOOKUP(K23,$CF$103:$CG$105,2,FALSE),"")</f>
        <v/>
      </c>
      <c r="M23" s="263"/>
      <c r="N23" s="266" t="str">
        <f>IFERROR(VLOOKUP(M23,$CF$103:$CG$105,2,FALSE),"")</f>
        <v/>
      </c>
      <c r="O23" s="217"/>
      <c r="BM23" s="70"/>
      <c r="BN23" s="69"/>
    </row>
    <row r="24" spans="2:66" ht="24" customHeight="1" x14ac:dyDescent="0.7">
      <c r="B24" s="234"/>
      <c r="C24" s="171"/>
      <c r="D24" s="226"/>
      <c r="E24" s="219"/>
      <c r="F24" s="263"/>
      <c r="G24" s="264"/>
      <c r="H24" s="265"/>
      <c r="I24" s="263"/>
      <c r="J24" s="263"/>
      <c r="K24" s="263"/>
      <c r="L24" s="266" t="str">
        <f>IFERROR(VLOOKUP(K24,$CF$103:$CG$105,2,FALSE),"")</f>
        <v/>
      </c>
      <c r="M24" s="263"/>
      <c r="N24" s="266" t="str">
        <f>IFERROR(VLOOKUP(M24,$CF$103:$CG$105,2,FALSE),"")</f>
        <v/>
      </c>
      <c r="O24" s="217"/>
      <c r="BM24" s="70"/>
      <c r="BN24" s="69"/>
    </row>
    <row r="25" spans="2:66" ht="24" customHeight="1" x14ac:dyDescent="0.7">
      <c r="B25" s="234"/>
      <c r="C25" s="171"/>
      <c r="D25" s="226"/>
      <c r="E25" s="219"/>
      <c r="F25" s="263"/>
      <c r="G25" s="264"/>
      <c r="H25" s="265"/>
      <c r="I25" s="263"/>
      <c r="J25" s="263"/>
      <c r="K25" s="263"/>
      <c r="L25" s="266" t="str">
        <f>IFERROR(VLOOKUP(K25,$CF$103:$CG$105,2,FALSE),"")</f>
        <v/>
      </c>
      <c r="M25" s="263"/>
      <c r="N25" s="266" t="str">
        <f>IFERROR(VLOOKUP(M25,$CF$103:$CG$105,2,FALSE),"")</f>
        <v/>
      </c>
      <c r="O25" s="217"/>
      <c r="BM25" s="70"/>
      <c r="BN25" s="69"/>
    </row>
    <row r="26" spans="2:66" ht="24" customHeight="1" thickBot="1" x14ac:dyDescent="0.75">
      <c r="B26" s="234"/>
      <c r="C26" s="172"/>
      <c r="D26" s="259"/>
      <c r="E26" s="267"/>
      <c r="F26" s="268"/>
      <c r="G26" s="269"/>
      <c r="H26" s="270"/>
      <c r="I26" s="268"/>
      <c r="J26" s="268"/>
      <c r="K26" s="268"/>
      <c r="L26" s="271" t="str">
        <f>IFERROR(VLOOKUP(K26,$CF$103:$CG$105,2,FALSE),"")</f>
        <v/>
      </c>
      <c r="M26" s="268"/>
      <c r="N26" s="271" t="str">
        <f>IFERROR(VLOOKUP(M26,$CF$103:$CG$105,2,FALSE),"")</f>
        <v/>
      </c>
      <c r="O26" s="218"/>
      <c r="BM26" s="70"/>
      <c r="BN26" s="69"/>
    </row>
    <row r="27" spans="2:66" ht="12" customHeight="1" x14ac:dyDescent="0.7">
      <c r="I27" s="71"/>
      <c r="J27" s="71"/>
      <c r="K27" s="71"/>
      <c r="L27" s="71"/>
      <c r="M27" s="71"/>
      <c r="BM27" s="70"/>
      <c r="BN27" s="69"/>
    </row>
    <row r="28" spans="2:66" ht="12" customHeight="1" x14ac:dyDescent="0.7">
      <c r="B28" s="9" t="s">
        <v>507</v>
      </c>
      <c r="C28" s="5" t="s">
        <v>495</v>
      </c>
      <c r="I28" s="71"/>
      <c r="J28" s="71"/>
      <c r="K28" s="71"/>
      <c r="L28" s="71"/>
      <c r="M28" s="71"/>
      <c r="BM28" s="70"/>
      <c r="BN28" s="69"/>
    </row>
    <row r="29" spans="2:66" ht="12" customHeight="1" x14ac:dyDescent="0.7">
      <c r="B29" s="9"/>
      <c r="C29" s="5" t="s">
        <v>664</v>
      </c>
      <c r="I29" s="71"/>
      <c r="J29" s="71"/>
      <c r="K29" s="71"/>
      <c r="L29" s="71"/>
      <c r="M29" s="71"/>
      <c r="BM29" s="70"/>
      <c r="BN29" s="69"/>
    </row>
    <row r="30" spans="2:66" ht="12" customHeight="1" x14ac:dyDescent="0.7">
      <c r="B30" s="9" t="s">
        <v>506</v>
      </c>
      <c r="C30" s="5" t="s">
        <v>665</v>
      </c>
      <c r="I30" s="71"/>
      <c r="J30" s="71"/>
      <c r="K30" s="71"/>
      <c r="L30" s="71"/>
      <c r="M30" s="71"/>
      <c r="BM30" s="70"/>
      <c r="BN30" s="69"/>
    </row>
    <row r="31" spans="2:66" ht="12" customHeight="1" x14ac:dyDescent="0.7">
      <c r="B31" s="9"/>
      <c r="C31" s="5" t="s">
        <v>694</v>
      </c>
      <c r="I31" s="71"/>
      <c r="J31" s="71"/>
      <c r="K31" s="71"/>
      <c r="L31" s="71"/>
      <c r="M31" s="71"/>
      <c r="BM31" s="70"/>
      <c r="BN31" s="69"/>
    </row>
    <row r="32" spans="2:66" ht="12" customHeight="1" x14ac:dyDescent="0.7">
      <c r="B32" s="9" t="s">
        <v>505</v>
      </c>
      <c r="C32" s="5" t="s">
        <v>666</v>
      </c>
      <c r="I32" s="71"/>
      <c r="J32" s="71"/>
      <c r="K32" s="71"/>
      <c r="L32" s="71"/>
      <c r="M32" s="71"/>
      <c r="BM32" s="70"/>
      <c r="BN32" s="69"/>
    </row>
    <row r="33" spans="2:66" ht="12" customHeight="1" x14ac:dyDescent="0.7">
      <c r="B33" s="9"/>
      <c r="C33" s="5" t="s">
        <v>667</v>
      </c>
      <c r="I33" s="71"/>
      <c r="J33" s="71"/>
      <c r="K33" s="71"/>
      <c r="L33" s="71"/>
      <c r="M33" s="71"/>
      <c r="BM33" s="70"/>
      <c r="BN33" s="69"/>
    </row>
    <row r="34" spans="2:66" ht="12" customHeight="1" x14ac:dyDescent="0.7">
      <c r="B34" s="9"/>
      <c r="C34" s="5" t="s">
        <v>668</v>
      </c>
      <c r="I34" s="71"/>
      <c r="J34" s="71"/>
      <c r="K34" s="71"/>
      <c r="L34" s="71"/>
      <c r="M34" s="71"/>
      <c r="BM34" s="70"/>
      <c r="BN34" s="69"/>
    </row>
    <row r="35" spans="2:66" ht="12" customHeight="1" x14ac:dyDescent="0.7">
      <c r="B35" s="9" t="s">
        <v>504</v>
      </c>
      <c r="C35" s="5" t="s">
        <v>669</v>
      </c>
      <c r="I35" s="71"/>
      <c r="J35" s="71"/>
      <c r="K35" s="71"/>
      <c r="L35" s="71"/>
      <c r="M35" s="71"/>
      <c r="BM35" s="70"/>
      <c r="BN35" s="69"/>
    </row>
    <row r="36" spans="2:66" ht="12" customHeight="1" x14ac:dyDescent="0.7">
      <c r="B36" s="9"/>
      <c r="C36" s="5" t="s">
        <v>670</v>
      </c>
      <c r="BM36" s="72"/>
      <c r="BN36" s="69"/>
    </row>
    <row r="37" spans="2:66" ht="12" customHeight="1" x14ac:dyDescent="0.7">
      <c r="B37" s="9" t="s">
        <v>503</v>
      </c>
      <c r="C37" s="5" t="s">
        <v>671</v>
      </c>
      <c r="BM37" s="73"/>
      <c r="BN37" s="69"/>
    </row>
    <row r="38" spans="2:66" ht="12" customHeight="1" x14ac:dyDescent="0.7">
      <c r="B38" s="9"/>
      <c r="C38" s="5" t="s">
        <v>672</v>
      </c>
      <c r="BM38" s="73"/>
      <c r="BN38" s="69"/>
    </row>
    <row r="39" spans="2:66" ht="12" customHeight="1" x14ac:dyDescent="0.7">
      <c r="B39" s="9"/>
      <c r="C39" s="5" t="s">
        <v>673</v>
      </c>
      <c r="BM39" s="73"/>
      <c r="BN39" s="69"/>
    </row>
    <row r="40" spans="2:66" ht="12" customHeight="1" x14ac:dyDescent="0.7">
      <c r="B40" s="9" t="s">
        <v>436</v>
      </c>
      <c r="C40" s="154" t="s">
        <v>613</v>
      </c>
      <c r="BM40" s="73"/>
      <c r="BN40" s="69"/>
    </row>
    <row r="41" spans="2:66" ht="12" customHeight="1" x14ac:dyDescent="0.7">
      <c r="B41" s="9"/>
      <c r="C41" s="154" t="s">
        <v>973</v>
      </c>
      <c r="BM41" s="73"/>
      <c r="BN41" s="69"/>
    </row>
    <row r="42" spans="2:66" ht="12" customHeight="1" x14ac:dyDescent="0.7">
      <c r="BM42" s="73"/>
      <c r="BN42" s="69"/>
    </row>
    <row r="43" spans="2:66" ht="12" customHeight="1" x14ac:dyDescent="0.7">
      <c r="BM43" s="73"/>
      <c r="BN43" s="69"/>
    </row>
    <row r="44" spans="2:66" ht="12" customHeight="1" x14ac:dyDescent="0.7">
      <c r="BM44" s="73"/>
      <c r="BN44" s="69"/>
    </row>
    <row r="45" spans="2:66" ht="12" customHeight="1" x14ac:dyDescent="0.7">
      <c r="BM45" s="73"/>
      <c r="BN45" s="69"/>
    </row>
    <row r="46" spans="2:66" ht="12" customHeight="1" x14ac:dyDescent="0.7">
      <c r="BM46" s="73"/>
      <c r="BN46" s="69"/>
    </row>
    <row r="47" spans="2:66" ht="12" customHeight="1" x14ac:dyDescent="0.7">
      <c r="B47" s="10"/>
      <c r="BM47" s="73"/>
      <c r="BN47" s="69"/>
    </row>
    <row r="48" spans="2:66" ht="12" customHeight="1" x14ac:dyDescent="0.7">
      <c r="B48" s="10"/>
      <c r="BM48" s="73"/>
      <c r="BN48" s="69"/>
    </row>
    <row r="49" spans="65:66" ht="12" customHeight="1" x14ac:dyDescent="0.7">
      <c r="BM49" s="73"/>
      <c r="BN49" s="69"/>
    </row>
    <row r="50" spans="65:66" ht="12" customHeight="1" x14ac:dyDescent="0.7">
      <c r="BM50" s="73"/>
      <c r="BN50" s="69"/>
    </row>
    <row r="51" spans="65:66" ht="12" customHeight="1" x14ac:dyDescent="0.7">
      <c r="BM51" s="73"/>
      <c r="BN51" s="69"/>
    </row>
    <row r="52" spans="65:66" ht="12" customHeight="1" x14ac:dyDescent="0.7">
      <c r="BM52" s="73"/>
      <c r="BN52" s="69"/>
    </row>
    <row r="53" spans="65:66" ht="12" customHeight="1" x14ac:dyDescent="0.7">
      <c r="BM53" s="73"/>
      <c r="BN53" s="69"/>
    </row>
    <row r="54" spans="65:66" ht="12" customHeight="1" x14ac:dyDescent="0.7">
      <c r="BM54" s="73"/>
      <c r="BN54" s="69"/>
    </row>
    <row r="55" spans="65:66" ht="12" customHeight="1" x14ac:dyDescent="0.7">
      <c r="BM55" s="73"/>
      <c r="BN55" s="69"/>
    </row>
    <row r="56" spans="65:66" ht="12" customHeight="1" x14ac:dyDescent="0.7">
      <c r="BM56" s="73"/>
      <c r="BN56" s="69"/>
    </row>
    <row r="57" spans="65:66" ht="12" customHeight="1" x14ac:dyDescent="0.7">
      <c r="BM57" s="73"/>
      <c r="BN57" s="69"/>
    </row>
    <row r="58" spans="65:66" ht="12" customHeight="1" x14ac:dyDescent="0.7">
      <c r="BM58" s="73"/>
      <c r="BN58" s="69"/>
    </row>
    <row r="59" spans="65:66" ht="12" customHeight="1" x14ac:dyDescent="0.7">
      <c r="BM59" s="73"/>
      <c r="BN59" s="69"/>
    </row>
    <row r="60" spans="65:66" ht="12" customHeight="1" x14ac:dyDescent="0.7">
      <c r="BM60" s="73"/>
      <c r="BN60" s="69"/>
    </row>
    <row r="61" spans="65:66" ht="12" customHeight="1" x14ac:dyDescent="0.7">
      <c r="BM61" s="73"/>
      <c r="BN61" s="69"/>
    </row>
    <row r="62" spans="65:66" ht="12" customHeight="1" x14ac:dyDescent="0.7">
      <c r="BM62" s="73"/>
      <c r="BN62" s="69"/>
    </row>
    <row r="63" spans="65:66" ht="12" customHeight="1" x14ac:dyDescent="0.7">
      <c r="BM63" s="73"/>
      <c r="BN63" s="69"/>
    </row>
    <row r="64" spans="65:66" ht="12" customHeight="1" x14ac:dyDescent="0.7">
      <c r="BM64" s="73"/>
      <c r="BN64" s="69"/>
    </row>
    <row r="65" spans="65:66" ht="12" customHeight="1" x14ac:dyDescent="0.7">
      <c r="BM65" s="73"/>
      <c r="BN65" s="69"/>
    </row>
    <row r="66" spans="65:66" ht="12" customHeight="1" x14ac:dyDescent="0.7">
      <c r="BM66" s="73"/>
      <c r="BN66" s="69"/>
    </row>
    <row r="67" spans="65:66" ht="12" customHeight="1" x14ac:dyDescent="0.7"/>
    <row r="68" spans="65:66" ht="12" customHeight="1" x14ac:dyDescent="0.7"/>
    <row r="69" spans="65:66" ht="12" customHeight="1" x14ac:dyDescent="0.7"/>
    <row r="70" spans="65:66" ht="12" customHeight="1" x14ac:dyDescent="0.7"/>
    <row r="71" spans="65:66" ht="12" customHeight="1" x14ac:dyDescent="0.7"/>
    <row r="72" spans="65:66" ht="12" customHeight="1" x14ac:dyDescent="0.7"/>
    <row r="73" spans="65:66" ht="12" customHeight="1" x14ac:dyDescent="0.7"/>
    <row r="74" spans="65:66" ht="12" customHeight="1" x14ac:dyDescent="0.7"/>
    <row r="75" spans="65:66" ht="12" customHeight="1" x14ac:dyDescent="0.7"/>
    <row r="76" spans="65:66" ht="12" customHeight="1" x14ac:dyDescent="0.7"/>
    <row r="77" spans="65:66" ht="12" customHeight="1" x14ac:dyDescent="0.7"/>
    <row r="78" spans="65:66" ht="12" customHeight="1" x14ac:dyDescent="0.7"/>
    <row r="79" spans="65:66" ht="12" customHeight="1" x14ac:dyDescent="0.7"/>
    <row r="80" spans="65:66" ht="12" customHeight="1" x14ac:dyDescent="0.7"/>
    <row r="81" ht="12" customHeight="1" x14ac:dyDescent="0.7"/>
    <row r="82" ht="12" customHeight="1" x14ac:dyDescent="0.7"/>
    <row r="83" ht="12" customHeight="1" x14ac:dyDescent="0.7"/>
    <row r="84" ht="12" customHeight="1" x14ac:dyDescent="0.7"/>
    <row r="85" ht="12" customHeight="1" x14ac:dyDescent="0.7"/>
    <row r="86" ht="12" customHeight="1" x14ac:dyDescent="0.7"/>
    <row r="87" ht="12" customHeight="1" x14ac:dyDescent="0.7"/>
    <row r="88" ht="12" customHeight="1" x14ac:dyDescent="0.7"/>
    <row r="89" ht="12" customHeight="1" x14ac:dyDescent="0.7"/>
    <row r="90" ht="12" customHeight="1" x14ac:dyDescent="0.7"/>
    <row r="91" ht="12" customHeight="1" x14ac:dyDescent="0.7"/>
    <row r="92" ht="12" customHeight="1" x14ac:dyDescent="0.7"/>
    <row r="93" ht="12" customHeight="1" x14ac:dyDescent="0.7"/>
    <row r="94" ht="12" customHeight="1" x14ac:dyDescent="0.7"/>
    <row r="95" ht="12" customHeight="1" x14ac:dyDescent="0.7"/>
    <row r="96" ht="12" customHeight="1" x14ac:dyDescent="0.7"/>
    <row r="97" spans="77:85" ht="12" customHeight="1" x14ac:dyDescent="0.7"/>
    <row r="98" spans="77:85" ht="12" customHeight="1" x14ac:dyDescent="0.7"/>
    <row r="99" spans="77:85" ht="12" customHeight="1" x14ac:dyDescent="0.7"/>
    <row r="100" spans="77:85" ht="12" customHeight="1" x14ac:dyDescent="0.7"/>
    <row r="101" spans="77:85" ht="12" customHeight="1" x14ac:dyDescent="0.7"/>
    <row r="102" spans="77:85" ht="12" customHeight="1" thickBot="1" x14ac:dyDescent="0.75">
      <c r="BY102" s="5" t="s">
        <v>495</v>
      </c>
      <c r="BZ102" s="5" t="s">
        <v>674</v>
      </c>
    </row>
    <row r="103" spans="77:85" ht="12" customHeight="1" x14ac:dyDescent="0.7">
      <c r="BY103" s="24" t="s">
        <v>443</v>
      </c>
      <c r="BZ103" s="24">
        <v>1</v>
      </c>
      <c r="CB103" s="24" t="s">
        <v>500</v>
      </c>
      <c r="CD103" s="24" t="s">
        <v>496</v>
      </c>
      <c r="CF103" s="56" t="s">
        <v>660</v>
      </c>
      <c r="CG103" s="57" t="s">
        <v>496</v>
      </c>
    </row>
    <row r="104" spans="77:85" ht="12" customHeight="1" x14ac:dyDescent="0.7">
      <c r="BY104" s="58" t="s">
        <v>444</v>
      </c>
      <c r="BZ104" s="58">
        <v>0</v>
      </c>
      <c r="CB104" s="58" t="s">
        <v>501</v>
      </c>
      <c r="CD104" s="58" t="s">
        <v>497</v>
      </c>
      <c r="CF104" s="59" t="s">
        <v>661</v>
      </c>
      <c r="CG104" s="60" t="s">
        <v>497</v>
      </c>
    </row>
    <row r="105" spans="77:85" ht="12" customHeight="1" thickBot="1" x14ac:dyDescent="0.75">
      <c r="BY105" s="58" t="s">
        <v>445</v>
      </c>
      <c r="BZ105" s="58">
        <v>0</v>
      </c>
      <c r="CB105" s="58" t="s">
        <v>502</v>
      </c>
      <c r="CD105" s="58" t="s">
        <v>498</v>
      </c>
      <c r="CF105" s="61" t="s">
        <v>662</v>
      </c>
      <c r="CG105" s="62" t="s">
        <v>498</v>
      </c>
    </row>
    <row r="106" spans="77:85" ht="12" customHeight="1" thickBot="1" x14ac:dyDescent="0.75">
      <c r="BY106" s="58" t="s">
        <v>446</v>
      </c>
      <c r="BZ106" s="58">
        <v>0</v>
      </c>
      <c r="CB106" s="25" t="s">
        <v>663</v>
      </c>
      <c r="CD106" s="25" t="s">
        <v>499</v>
      </c>
    </row>
    <row r="107" spans="77:85" ht="12" customHeight="1" x14ac:dyDescent="0.7">
      <c r="BY107" s="58" t="s">
        <v>447</v>
      </c>
      <c r="BZ107" s="58">
        <v>0</v>
      </c>
    </row>
    <row r="108" spans="77:85" ht="12" customHeight="1" thickBot="1" x14ac:dyDescent="0.75">
      <c r="BY108" s="58" t="s">
        <v>448</v>
      </c>
      <c r="BZ108" s="58">
        <v>0</v>
      </c>
    </row>
    <row r="109" spans="77:85" ht="12" customHeight="1" x14ac:dyDescent="0.7">
      <c r="BY109" s="58" t="s">
        <v>449</v>
      </c>
      <c r="BZ109" s="58">
        <v>0</v>
      </c>
      <c r="CB109" s="24" t="s">
        <v>675</v>
      </c>
    </row>
    <row r="110" spans="77:85" ht="12" customHeight="1" x14ac:dyDescent="0.7">
      <c r="BY110" s="58" t="s">
        <v>450</v>
      </c>
      <c r="BZ110" s="58">
        <v>0</v>
      </c>
      <c r="CB110" s="58" t="s">
        <v>676</v>
      </c>
    </row>
    <row r="111" spans="77:85" ht="12" customHeight="1" x14ac:dyDescent="0.7">
      <c r="BY111" s="58" t="s">
        <v>451</v>
      </c>
      <c r="BZ111" s="58">
        <v>0</v>
      </c>
      <c r="CB111" s="58" t="s">
        <v>677</v>
      </c>
    </row>
    <row r="112" spans="77:85" ht="12" customHeight="1" thickBot="1" x14ac:dyDescent="0.75">
      <c r="BY112" s="58" t="s">
        <v>452</v>
      </c>
      <c r="BZ112" s="58">
        <v>0</v>
      </c>
      <c r="CB112" s="25" t="s">
        <v>663</v>
      </c>
    </row>
    <row r="113" spans="77:78" ht="12" customHeight="1" x14ac:dyDescent="0.7">
      <c r="BY113" s="58" t="s">
        <v>453</v>
      </c>
      <c r="BZ113" s="58">
        <v>0</v>
      </c>
    </row>
    <row r="114" spans="77:78" ht="12" customHeight="1" x14ac:dyDescent="0.7">
      <c r="BY114" s="58" t="s">
        <v>454</v>
      </c>
      <c r="BZ114" s="58">
        <v>0</v>
      </c>
    </row>
    <row r="115" spans="77:78" ht="12" customHeight="1" x14ac:dyDescent="0.7">
      <c r="BY115" s="58" t="s">
        <v>455</v>
      </c>
      <c r="BZ115" s="58">
        <v>0</v>
      </c>
    </row>
    <row r="116" spans="77:78" ht="12" customHeight="1" x14ac:dyDescent="0.7">
      <c r="BY116" s="58" t="s">
        <v>456</v>
      </c>
      <c r="BZ116" s="58">
        <v>0</v>
      </c>
    </row>
    <row r="117" spans="77:78" ht="12" customHeight="1" x14ac:dyDescent="0.7">
      <c r="BY117" s="58" t="s">
        <v>457</v>
      </c>
      <c r="BZ117" s="58">
        <v>0</v>
      </c>
    </row>
    <row r="118" spans="77:78" ht="12" customHeight="1" x14ac:dyDescent="0.7">
      <c r="BY118" s="58" t="s">
        <v>458</v>
      </c>
      <c r="BZ118" s="58">
        <v>0</v>
      </c>
    </row>
    <row r="119" spans="77:78" ht="12" customHeight="1" x14ac:dyDescent="0.7">
      <c r="BY119" s="58" t="s">
        <v>459</v>
      </c>
      <c r="BZ119" s="58">
        <v>0</v>
      </c>
    </row>
    <row r="120" spans="77:78" ht="12" customHeight="1" x14ac:dyDescent="0.7">
      <c r="BY120" s="58" t="s">
        <v>460</v>
      </c>
      <c r="BZ120" s="58">
        <v>0</v>
      </c>
    </row>
    <row r="121" spans="77:78" ht="12" customHeight="1" x14ac:dyDescent="0.7">
      <c r="BY121" s="58" t="s">
        <v>461</v>
      </c>
      <c r="BZ121" s="58">
        <v>0</v>
      </c>
    </row>
    <row r="122" spans="77:78" ht="12" customHeight="1" x14ac:dyDescent="0.7">
      <c r="BY122" s="58" t="s">
        <v>462</v>
      </c>
      <c r="BZ122" s="58">
        <v>0</v>
      </c>
    </row>
    <row r="123" spans="77:78" ht="12" customHeight="1" x14ac:dyDescent="0.7">
      <c r="BY123" s="58" t="s">
        <v>463</v>
      </c>
      <c r="BZ123" s="58">
        <v>0</v>
      </c>
    </row>
    <row r="124" spans="77:78" ht="12" customHeight="1" x14ac:dyDescent="0.7">
      <c r="BY124" s="58" t="s">
        <v>464</v>
      </c>
      <c r="BZ124" s="58">
        <v>0</v>
      </c>
    </row>
    <row r="125" spans="77:78" ht="12" customHeight="1" x14ac:dyDescent="0.7">
      <c r="BY125" s="58" t="s">
        <v>465</v>
      </c>
      <c r="BZ125" s="58">
        <v>0</v>
      </c>
    </row>
    <row r="126" spans="77:78" ht="12" customHeight="1" x14ac:dyDescent="0.7">
      <c r="BY126" s="58" t="s">
        <v>466</v>
      </c>
      <c r="BZ126" s="58">
        <v>0</v>
      </c>
    </row>
    <row r="127" spans="77:78" ht="12" customHeight="1" x14ac:dyDescent="0.7">
      <c r="BY127" s="58" t="s">
        <v>467</v>
      </c>
      <c r="BZ127" s="58">
        <v>0</v>
      </c>
    </row>
    <row r="128" spans="77:78" ht="12" customHeight="1" x14ac:dyDescent="0.7">
      <c r="BY128" s="58" t="s">
        <v>468</v>
      </c>
      <c r="BZ128" s="58">
        <v>0</v>
      </c>
    </row>
    <row r="129" spans="77:78" ht="12" customHeight="1" x14ac:dyDescent="0.7">
      <c r="BY129" s="58" t="s">
        <v>469</v>
      </c>
      <c r="BZ129" s="58">
        <v>0</v>
      </c>
    </row>
    <row r="130" spans="77:78" ht="12" customHeight="1" x14ac:dyDescent="0.7">
      <c r="BY130" s="58" t="s">
        <v>470</v>
      </c>
      <c r="BZ130" s="58">
        <v>0</v>
      </c>
    </row>
    <row r="131" spans="77:78" ht="12" customHeight="1" x14ac:dyDescent="0.7">
      <c r="BY131" s="58" t="s">
        <v>471</v>
      </c>
      <c r="BZ131" s="58">
        <v>1</v>
      </c>
    </row>
    <row r="132" spans="77:78" ht="12" customHeight="1" x14ac:dyDescent="0.7">
      <c r="BY132" s="58" t="s">
        <v>472</v>
      </c>
      <c r="BZ132" s="58">
        <v>1</v>
      </c>
    </row>
    <row r="133" spans="77:78" ht="12" customHeight="1" x14ac:dyDescent="0.7">
      <c r="BY133" s="58" t="s">
        <v>473</v>
      </c>
      <c r="BZ133" s="58">
        <v>1</v>
      </c>
    </row>
    <row r="134" spans="77:78" ht="12" customHeight="1" x14ac:dyDescent="0.7">
      <c r="BY134" s="58" t="s">
        <v>474</v>
      </c>
      <c r="BZ134" s="58">
        <v>1</v>
      </c>
    </row>
    <row r="135" spans="77:78" ht="12" customHeight="1" x14ac:dyDescent="0.7">
      <c r="BY135" s="58" t="s">
        <v>475</v>
      </c>
      <c r="BZ135" s="58">
        <v>1</v>
      </c>
    </row>
    <row r="136" spans="77:78" ht="12" customHeight="1" x14ac:dyDescent="0.7">
      <c r="BY136" s="58" t="s">
        <v>476</v>
      </c>
      <c r="BZ136" s="58">
        <v>1</v>
      </c>
    </row>
    <row r="137" spans="77:78" ht="12" customHeight="1" x14ac:dyDescent="0.7">
      <c r="BY137" s="58" t="s">
        <v>477</v>
      </c>
      <c r="BZ137" s="58">
        <v>1</v>
      </c>
    </row>
    <row r="138" spans="77:78" ht="12" customHeight="1" x14ac:dyDescent="0.7">
      <c r="BY138" s="58" t="s">
        <v>478</v>
      </c>
      <c r="BZ138" s="58">
        <v>1</v>
      </c>
    </row>
    <row r="139" spans="77:78" ht="12" customHeight="1" x14ac:dyDescent="0.7">
      <c r="BY139" s="58" t="s">
        <v>479</v>
      </c>
      <c r="BZ139" s="58">
        <v>1</v>
      </c>
    </row>
    <row r="140" spans="77:78" ht="12" customHeight="1" x14ac:dyDescent="0.7">
      <c r="BY140" s="58" t="s">
        <v>480</v>
      </c>
      <c r="BZ140" s="58">
        <v>1</v>
      </c>
    </row>
    <row r="141" spans="77:78" ht="12" customHeight="1" x14ac:dyDescent="0.7">
      <c r="BY141" s="58" t="s">
        <v>481</v>
      </c>
      <c r="BZ141" s="58">
        <v>1</v>
      </c>
    </row>
    <row r="142" spans="77:78" ht="12" customHeight="1" x14ac:dyDescent="0.7">
      <c r="BY142" s="58" t="s">
        <v>482</v>
      </c>
      <c r="BZ142" s="58">
        <v>1</v>
      </c>
    </row>
    <row r="143" spans="77:78" ht="12" customHeight="1" x14ac:dyDescent="0.7">
      <c r="BY143" s="58" t="s">
        <v>483</v>
      </c>
      <c r="BZ143" s="58">
        <v>1</v>
      </c>
    </row>
    <row r="144" spans="77:78" ht="12" customHeight="1" x14ac:dyDescent="0.7">
      <c r="BY144" s="58" t="s">
        <v>484</v>
      </c>
      <c r="BZ144" s="58">
        <v>1</v>
      </c>
    </row>
    <row r="145" spans="77:78" ht="12" customHeight="1" x14ac:dyDescent="0.7">
      <c r="BY145" s="58" t="s">
        <v>485</v>
      </c>
      <c r="BZ145" s="58">
        <v>1</v>
      </c>
    </row>
    <row r="146" spans="77:78" ht="12" customHeight="1" x14ac:dyDescent="0.7">
      <c r="BY146" s="58" t="s">
        <v>486</v>
      </c>
      <c r="BZ146" s="58">
        <v>1</v>
      </c>
    </row>
    <row r="147" spans="77:78" ht="12" customHeight="1" x14ac:dyDescent="0.7">
      <c r="BY147" s="58" t="s">
        <v>487</v>
      </c>
      <c r="BZ147" s="58">
        <v>1</v>
      </c>
    </row>
    <row r="148" spans="77:78" ht="12" customHeight="1" x14ac:dyDescent="0.7">
      <c r="BY148" s="58" t="s">
        <v>488</v>
      </c>
      <c r="BZ148" s="58">
        <v>1</v>
      </c>
    </row>
    <row r="149" spans="77:78" ht="12" customHeight="1" x14ac:dyDescent="0.7">
      <c r="BY149" s="58" t="s">
        <v>573</v>
      </c>
      <c r="BZ149" s="58">
        <v>1</v>
      </c>
    </row>
    <row r="150" spans="77:78" ht="12" customHeight="1" x14ac:dyDescent="0.7">
      <c r="BY150" s="58" t="s">
        <v>574</v>
      </c>
      <c r="BZ150" s="58">
        <v>1</v>
      </c>
    </row>
    <row r="151" spans="77:78" ht="12" customHeight="1" x14ac:dyDescent="0.7">
      <c r="BY151" s="58" t="s">
        <v>575</v>
      </c>
      <c r="BZ151" s="58">
        <v>1</v>
      </c>
    </row>
    <row r="152" spans="77:78" ht="12" customHeight="1" x14ac:dyDescent="0.7">
      <c r="BY152" s="58" t="s">
        <v>576</v>
      </c>
      <c r="BZ152" s="58">
        <v>1</v>
      </c>
    </row>
    <row r="153" spans="77:78" ht="12" customHeight="1" x14ac:dyDescent="0.7">
      <c r="BY153" s="58" t="s">
        <v>489</v>
      </c>
      <c r="BZ153" s="58">
        <v>1</v>
      </c>
    </row>
    <row r="154" spans="77:78" ht="12" customHeight="1" x14ac:dyDescent="0.7">
      <c r="BY154" s="58" t="s">
        <v>490</v>
      </c>
      <c r="BZ154" s="58">
        <v>1</v>
      </c>
    </row>
    <row r="155" spans="77:78" ht="12" customHeight="1" x14ac:dyDescent="0.7">
      <c r="BY155" s="58" t="s">
        <v>544</v>
      </c>
      <c r="BZ155" s="58">
        <v>1</v>
      </c>
    </row>
    <row r="156" spans="77:78" ht="12" customHeight="1" x14ac:dyDescent="0.7">
      <c r="BY156" s="58" t="s">
        <v>545</v>
      </c>
      <c r="BZ156" s="58">
        <v>1</v>
      </c>
    </row>
    <row r="157" spans="77:78" ht="12" customHeight="1" x14ac:dyDescent="0.7">
      <c r="BY157" s="58" t="s">
        <v>546</v>
      </c>
      <c r="BZ157" s="58">
        <v>1</v>
      </c>
    </row>
    <row r="158" spans="77:78" ht="12" customHeight="1" x14ac:dyDescent="0.7">
      <c r="BY158" s="58" t="s">
        <v>547</v>
      </c>
      <c r="BZ158" s="58">
        <v>1</v>
      </c>
    </row>
    <row r="159" spans="77:78" ht="12" customHeight="1" x14ac:dyDescent="0.7">
      <c r="BY159" s="58" t="s">
        <v>548</v>
      </c>
      <c r="BZ159" s="58">
        <v>1</v>
      </c>
    </row>
    <row r="160" spans="77:78" ht="12" customHeight="1" x14ac:dyDescent="0.7">
      <c r="BY160" s="58" t="s">
        <v>549</v>
      </c>
      <c r="BZ160" s="58">
        <v>1</v>
      </c>
    </row>
    <row r="161" spans="77:78" ht="12" customHeight="1" x14ac:dyDescent="0.7">
      <c r="BY161" s="58" t="s">
        <v>550</v>
      </c>
      <c r="BZ161" s="58">
        <v>1</v>
      </c>
    </row>
    <row r="162" spans="77:78" ht="12" customHeight="1" x14ac:dyDescent="0.7">
      <c r="BY162" s="58" t="s">
        <v>551</v>
      </c>
      <c r="BZ162" s="58">
        <v>1</v>
      </c>
    </row>
    <row r="163" spans="77:78" ht="12" customHeight="1" x14ac:dyDescent="0.7">
      <c r="BY163" s="58" t="s">
        <v>678</v>
      </c>
      <c r="BZ163" s="58">
        <v>1</v>
      </c>
    </row>
    <row r="164" spans="77:78" ht="12" customHeight="1" x14ac:dyDescent="0.7">
      <c r="BY164" s="58" t="s">
        <v>774</v>
      </c>
      <c r="BZ164" s="58">
        <v>1</v>
      </c>
    </row>
    <row r="165" spans="77:78" ht="12" customHeight="1" x14ac:dyDescent="0.7">
      <c r="BY165" s="58" t="s">
        <v>775</v>
      </c>
      <c r="BZ165" s="58">
        <v>1</v>
      </c>
    </row>
    <row r="166" spans="77:78" ht="12" customHeight="1" x14ac:dyDescent="0.7">
      <c r="BY166" s="58" t="s">
        <v>491</v>
      </c>
      <c r="BZ166" s="58">
        <v>1</v>
      </c>
    </row>
    <row r="167" spans="77:78" ht="12" customHeight="1" x14ac:dyDescent="0.7">
      <c r="BY167" s="58" t="s">
        <v>492</v>
      </c>
      <c r="BZ167" s="58">
        <v>1</v>
      </c>
    </row>
    <row r="168" spans="77:78" ht="12" customHeight="1" x14ac:dyDescent="0.7">
      <c r="BY168" s="58" t="s">
        <v>493</v>
      </c>
      <c r="BZ168" s="60">
        <v>1</v>
      </c>
    </row>
    <row r="169" spans="77:78" ht="12" customHeight="1" thickBot="1" x14ac:dyDescent="0.75">
      <c r="BY169" s="25" t="s">
        <v>598</v>
      </c>
      <c r="BZ169" s="62">
        <v>1</v>
      </c>
    </row>
    <row r="170" spans="77:78" ht="12" customHeight="1" x14ac:dyDescent="0.7"/>
    <row r="171" spans="77:78" ht="12" customHeight="1" x14ac:dyDescent="0.7"/>
    <row r="172" spans="77:78" ht="12" customHeight="1" x14ac:dyDescent="0.7"/>
    <row r="173" spans="77:78" ht="12" customHeight="1" x14ac:dyDescent="0.7"/>
    <row r="174" spans="77:78" ht="12" customHeight="1" x14ac:dyDescent="0.7"/>
    <row r="175" spans="77:78" ht="12" customHeight="1" x14ac:dyDescent="0.7"/>
    <row r="176" spans="77:78" ht="12" customHeight="1" x14ac:dyDescent="0.7"/>
    <row r="177" ht="12" customHeight="1" x14ac:dyDescent="0.7"/>
    <row r="178" ht="12" customHeight="1" x14ac:dyDescent="0.7"/>
    <row r="179" ht="12" customHeight="1" x14ac:dyDescent="0.7"/>
    <row r="180" ht="12" customHeight="1" x14ac:dyDescent="0.7"/>
    <row r="181" ht="12" customHeight="1" x14ac:dyDescent="0.7"/>
    <row r="182" ht="12" customHeight="1" x14ac:dyDescent="0.7"/>
    <row r="183" ht="12" customHeight="1" x14ac:dyDescent="0.7"/>
    <row r="184" ht="12" customHeight="1" x14ac:dyDescent="0.7"/>
    <row r="185" ht="12" customHeight="1" x14ac:dyDescent="0.7"/>
    <row r="186" ht="12" customHeight="1" x14ac:dyDescent="0.7"/>
    <row r="187" ht="12" customHeight="1" x14ac:dyDescent="0.7"/>
    <row r="188" ht="12" customHeight="1" x14ac:dyDescent="0.7"/>
    <row r="189" ht="12" customHeight="1" x14ac:dyDescent="0.7"/>
    <row r="190" ht="12" customHeight="1" x14ac:dyDescent="0.7"/>
    <row r="191" ht="12" customHeight="1" x14ac:dyDescent="0.7"/>
    <row r="192" ht="12" customHeight="1" x14ac:dyDescent="0.7"/>
    <row r="193" ht="12" customHeight="1" x14ac:dyDescent="0.7"/>
    <row r="194" ht="12" customHeight="1" x14ac:dyDescent="0.7"/>
    <row r="195" ht="12" customHeight="1" x14ac:dyDescent="0.7"/>
    <row r="196" ht="12" customHeight="1" x14ac:dyDescent="0.7"/>
    <row r="197" ht="12" customHeight="1" x14ac:dyDescent="0.7"/>
    <row r="198" ht="12" customHeight="1" x14ac:dyDescent="0.7"/>
    <row r="199" ht="12" customHeight="1" x14ac:dyDescent="0.7"/>
    <row r="200" ht="12" customHeight="1" x14ac:dyDescent="0.7"/>
    <row r="201" ht="12" customHeight="1" x14ac:dyDescent="0.7"/>
    <row r="202" ht="12" customHeight="1" x14ac:dyDescent="0.7"/>
    <row r="203" ht="12" customHeight="1" x14ac:dyDescent="0.7"/>
    <row r="204" ht="12" customHeight="1" x14ac:dyDescent="0.7"/>
    <row r="205" ht="12" customHeight="1" x14ac:dyDescent="0.7"/>
    <row r="206" ht="12" customHeight="1" x14ac:dyDescent="0.7"/>
    <row r="207" ht="12" customHeight="1" x14ac:dyDescent="0.7"/>
    <row r="208" ht="12" customHeight="1" x14ac:dyDescent="0.7"/>
    <row r="209" ht="12" customHeight="1" x14ac:dyDescent="0.7"/>
  </sheetData>
  <sheetProtection formatRows="0" insertRows="0" deleteRows="0"/>
  <mergeCells count="16">
    <mergeCell ref="B4:B6"/>
    <mergeCell ref="D4:D6"/>
    <mergeCell ref="C4:C6"/>
    <mergeCell ref="E4:E6"/>
    <mergeCell ref="K4:L4"/>
    <mergeCell ref="F5:F6"/>
    <mergeCell ref="O4:O6"/>
    <mergeCell ref="G5:H5"/>
    <mergeCell ref="M4:N4"/>
    <mergeCell ref="M5:M6"/>
    <mergeCell ref="I5:I6"/>
    <mergeCell ref="L5:L6"/>
    <mergeCell ref="N5:N6"/>
    <mergeCell ref="K5:K6"/>
    <mergeCell ref="J5:J6"/>
    <mergeCell ref="F4:J4"/>
  </mergeCells>
  <phoneticPr fontId="2"/>
  <conditionalFormatting sqref="B7:O26">
    <cfRule type="expression" dxfId="12" priority="4">
      <formula>$BB$3=TRUE</formula>
    </cfRule>
  </conditionalFormatting>
  <conditionalFormatting sqref="G7:H26">
    <cfRule type="expression" dxfId="11" priority="6">
      <formula>COUNTIF($F7,"*A*")</formula>
    </cfRule>
  </conditionalFormatting>
  <conditionalFormatting sqref="I7:I26">
    <cfRule type="expression" dxfId="10" priority="5">
      <formula>OR(COUNTIF($F7,"*A*"),COUNTIF($F7,"*他*"))</formula>
    </cfRule>
  </conditionalFormatting>
  <conditionalFormatting sqref="K7:K26">
    <cfRule type="expression" dxfId="9" priority="3">
      <formula>VLOOKUP(E7,$BY$103:$BZ$169,2,0)=1</formula>
    </cfRule>
  </conditionalFormatting>
  <conditionalFormatting sqref="L7:L26">
    <cfRule type="expression" dxfId="8" priority="2">
      <formula>VLOOKUP(E7,$BY$103:$BZ$169,2,0)=1</formula>
    </cfRule>
  </conditionalFormatting>
  <dataValidations count="5">
    <dataValidation type="list" allowBlank="1" showInputMessage="1" showErrorMessage="1" sqref="J7:J26" xr:uid="{00000000-0002-0000-0500-000000000000}">
      <formula1>"有,無"</formula1>
    </dataValidation>
    <dataValidation type="list" allowBlank="1" showInputMessage="1" showErrorMessage="1" sqref="I7:I26" xr:uid="{00000000-0002-0000-0500-000001000000}">
      <formula1>$CD$103:$CD$106</formula1>
    </dataValidation>
    <dataValidation type="list" allowBlank="1" showInputMessage="1" showErrorMessage="1" sqref="F7:F26" xr:uid="{00000000-0002-0000-0500-000002000000}">
      <formula1>$CB$103:$CB$106</formula1>
    </dataValidation>
    <dataValidation type="list" allowBlank="1" showInputMessage="1" showErrorMessage="1" sqref="K7:K26 M7:M26" xr:uid="{00000000-0002-0000-0500-000003000000}">
      <formula1>$CF$103:$CF$105</formula1>
    </dataValidation>
    <dataValidation type="list" allowBlank="1" showInputMessage="1" showErrorMessage="1" sqref="E7:E26" xr:uid="{00000000-0002-0000-0500-000004000000}">
      <formula1>活動の種別※その他除く</formula1>
    </dataValidation>
  </dataValidations>
  <pageMargins left="0.59055118110236215" right="0.59055118110236215" top="0.39370078740157483" bottom="0.39370078740157483" header="0.31496062992125984" footer="0.31496062992125984"/>
  <pageSetup paperSize="9" scale="65" orientation="landscape" r:id="rId1"/>
  <rowBreaks count="1" manualBreakCount="1">
    <brk id="42" max="15" man="1"/>
  </rowBreaks>
  <ignoredErrors>
    <ignoredError sqref="B2"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locked="0" defaultSize="0" autoFill="0" autoLine="0" autoPict="0">
                <anchor moveWithCells="1">
                  <from>
                    <xdr:col>3</xdr:col>
                    <xdr:colOff>1204913</xdr:colOff>
                    <xdr:row>0</xdr:row>
                    <xdr:rowOff>138113</xdr:rowOff>
                  </from>
                  <to>
                    <xdr:col>4</xdr:col>
                    <xdr:colOff>1357313</xdr:colOff>
                    <xdr:row>2</xdr:row>
                    <xdr:rowOff>23813</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DK218"/>
  <sheetViews>
    <sheetView showGridLines="0" view="pageBreakPreview" zoomScale="80" zoomScaleNormal="85" zoomScaleSheetLayoutView="80" workbookViewId="0"/>
  </sheetViews>
  <sheetFormatPr defaultColWidth="8.6875" defaultRowHeight="12" x14ac:dyDescent="0.7"/>
  <cols>
    <col min="1" max="1" width="1.6875" style="115" customWidth="1"/>
    <col min="2" max="2" width="4.125" style="5" customWidth="1"/>
    <col min="3" max="3" width="9.6875" style="5" customWidth="1"/>
    <col min="4" max="4" width="28.125" style="5" customWidth="1"/>
    <col min="5" max="5" width="14.625" style="5" customWidth="1"/>
    <col min="6" max="6" width="14.1875" style="5" customWidth="1"/>
    <col min="7" max="7" width="9.5" style="5" customWidth="1"/>
    <col min="8" max="8" width="14.1875" style="5" customWidth="1"/>
    <col min="9" max="9" width="9.5" style="5" customWidth="1"/>
    <col min="10" max="10" width="14.1875" style="5" customWidth="1"/>
    <col min="11" max="11" width="9.5" style="5" customWidth="1"/>
    <col min="12" max="12" width="14.125" style="5" customWidth="1"/>
    <col min="13" max="13" width="59.375" style="5" customWidth="1"/>
    <col min="14" max="14" width="9.125" style="5" hidden="1" customWidth="1"/>
    <col min="15" max="29" width="8.6875" style="5" hidden="1" customWidth="1"/>
    <col min="30" max="30" width="22.1875" style="5" hidden="1" customWidth="1"/>
    <col min="31" max="31" width="12.625" style="5" hidden="1" customWidth="1"/>
    <col min="32" max="32" width="3.6875" style="5" customWidth="1"/>
    <col min="33" max="33" width="2.1875" style="5" customWidth="1"/>
    <col min="34" max="34" width="4.125" style="5" customWidth="1"/>
    <col min="35" max="66" width="2.1875" style="5" customWidth="1"/>
    <col min="67" max="67" width="9.1875" style="5" hidden="1" customWidth="1"/>
    <col min="68" max="92" width="2.1875" style="5" customWidth="1"/>
    <col min="93" max="95" width="8.6875" style="5"/>
    <col min="96" max="96" width="6.125" style="5" customWidth="1"/>
    <col min="97" max="97" width="8.6875" style="5"/>
    <col min="98" max="98" width="8.1875" style="5" customWidth="1"/>
    <col min="99" max="99" width="9.6875" style="5" customWidth="1"/>
    <col min="100" max="100" width="6.5" style="5" customWidth="1"/>
    <col min="101" max="108" width="8.6875" style="5"/>
    <col min="109" max="109" width="26.1875" style="5" customWidth="1"/>
    <col min="110" max="16384" width="8.6875" style="5"/>
  </cols>
  <sheetData>
    <row r="1" spans="1:83" ht="12" customHeight="1" thickBot="1" x14ac:dyDescent="0.75">
      <c r="BP1" s="5" t="s">
        <v>806</v>
      </c>
    </row>
    <row r="2" spans="1:83" ht="20" customHeight="1" thickBot="1" x14ac:dyDescent="0.75">
      <c r="B2" s="342" t="s">
        <v>780</v>
      </c>
      <c r="C2" s="34" t="s">
        <v>719</v>
      </c>
      <c r="F2" s="352" t="str">
        <f>'4. 排出源リスト'!F2</f>
        <v>令和6年度</v>
      </c>
      <c r="BO2" s="5" t="s">
        <v>611</v>
      </c>
    </row>
    <row r="3" spans="1:83" ht="12" customHeight="1" thickBot="1" x14ac:dyDescent="0.75">
      <c r="BO3" s="258" t="b">
        <v>0</v>
      </c>
    </row>
    <row r="4" spans="1:83" ht="13.25" customHeight="1" x14ac:dyDescent="0.7">
      <c r="B4" s="557"/>
      <c r="C4" s="558" t="s">
        <v>604</v>
      </c>
      <c r="D4" s="583" t="s">
        <v>440</v>
      </c>
      <c r="E4" s="597" t="s">
        <v>810</v>
      </c>
      <c r="F4" s="591" t="s">
        <v>809</v>
      </c>
      <c r="G4" s="592"/>
      <c r="H4" s="591" t="s">
        <v>442</v>
      </c>
      <c r="I4" s="595"/>
      <c r="J4" s="592" t="s">
        <v>514</v>
      </c>
      <c r="K4" s="592"/>
      <c r="L4" s="588" t="s">
        <v>679</v>
      </c>
      <c r="M4" s="617" t="s">
        <v>559</v>
      </c>
      <c r="N4" s="600" t="s">
        <v>602</v>
      </c>
      <c r="O4" s="602" t="s">
        <v>605</v>
      </c>
      <c r="P4" s="620" t="s">
        <v>696</v>
      </c>
      <c r="Q4" s="620"/>
      <c r="R4" s="620"/>
      <c r="S4" s="620"/>
      <c r="T4" s="620"/>
      <c r="U4" s="620"/>
      <c r="V4" s="620"/>
      <c r="W4" s="620"/>
      <c r="X4" s="620"/>
      <c r="Y4" s="620"/>
      <c r="Z4" s="620"/>
      <c r="AA4" s="620"/>
      <c r="AB4" s="613" t="s">
        <v>606</v>
      </c>
      <c r="AC4" s="614" t="s">
        <v>603</v>
      </c>
      <c r="AD4" s="607" t="s">
        <v>621</v>
      </c>
      <c r="AE4" s="608"/>
    </row>
    <row r="5" spans="1:83" ht="22.25" customHeight="1" x14ac:dyDescent="0.7">
      <c r="B5" s="557"/>
      <c r="C5" s="559"/>
      <c r="D5" s="584"/>
      <c r="E5" s="598"/>
      <c r="F5" s="593"/>
      <c r="G5" s="594"/>
      <c r="H5" s="593"/>
      <c r="I5" s="596"/>
      <c r="J5" s="594"/>
      <c r="K5" s="594"/>
      <c r="L5" s="589"/>
      <c r="M5" s="618"/>
      <c r="N5" s="601"/>
      <c r="O5" s="603"/>
      <c r="P5" s="621"/>
      <c r="Q5" s="621"/>
      <c r="R5" s="621"/>
      <c r="S5" s="621"/>
      <c r="T5" s="621"/>
      <c r="U5" s="621"/>
      <c r="V5" s="621"/>
      <c r="W5" s="621"/>
      <c r="X5" s="621"/>
      <c r="Y5" s="621"/>
      <c r="Z5" s="621"/>
      <c r="AA5" s="621"/>
      <c r="AB5" s="579"/>
      <c r="AC5" s="615"/>
      <c r="AD5" s="609" t="s">
        <v>622</v>
      </c>
      <c r="AE5" s="611" t="s">
        <v>609</v>
      </c>
      <c r="CD5" s="68"/>
      <c r="CE5" s="116"/>
    </row>
    <row r="6" spans="1:83" ht="22.25" customHeight="1" thickBot="1" x14ac:dyDescent="0.75">
      <c r="B6" s="557"/>
      <c r="C6" s="560"/>
      <c r="D6" s="585"/>
      <c r="E6" s="599"/>
      <c r="F6" s="131" t="s">
        <v>512</v>
      </c>
      <c r="G6" s="132" t="s">
        <v>513</v>
      </c>
      <c r="H6" s="133" t="s">
        <v>558</v>
      </c>
      <c r="I6" s="134" t="s">
        <v>531</v>
      </c>
      <c r="J6" s="135" t="s">
        <v>558</v>
      </c>
      <c r="K6" s="136" t="s">
        <v>531</v>
      </c>
      <c r="L6" s="590"/>
      <c r="M6" s="619"/>
      <c r="N6" s="137" t="s">
        <v>601</v>
      </c>
      <c r="O6" s="604"/>
      <c r="P6" s="75" t="s">
        <v>515</v>
      </c>
      <c r="Q6" s="75" t="s">
        <v>516</v>
      </c>
      <c r="R6" s="75" t="s">
        <v>517</v>
      </c>
      <c r="S6" s="75" t="s">
        <v>518</v>
      </c>
      <c r="T6" s="75" t="s">
        <v>519</v>
      </c>
      <c r="U6" s="75" t="s">
        <v>520</v>
      </c>
      <c r="V6" s="75" t="s">
        <v>521</v>
      </c>
      <c r="W6" s="75" t="s">
        <v>522</v>
      </c>
      <c r="X6" s="75" t="s">
        <v>523</v>
      </c>
      <c r="Y6" s="75" t="s">
        <v>524</v>
      </c>
      <c r="Z6" s="75" t="s">
        <v>525</v>
      </c>
      <c r="AA6" s="75" t="s">
        <v>526</v>
      </c>
      <c r="AB6" s="580"/>
      <c r="AC6" s="616"/>
      <c r="AD6" s="610"/>
      <c r="AE6" s="612"/>
      <c r="CD6" s="117"/>
      <c r="CE6" s="116"/>
    </row>
    <row r="7" spans="1:83" ht="25.25" customHeight="1" x14ac:dyDescent="0.7">
      <c r="A7" s="115">
        <f>VLOOKUP(D7,非表示_活動量と単位!$D$8:$E$75,2,FALSE)</f>
        <v>1</v>
      </c>
      <c r="B7" s="244"/>
      <c r="C7" s="293">
        <v>1</v>
      </c>
      <c r="D7" s="294" t="s">
        <v>443</v>
      </c>
      <c r="E7" s="324">
        <v>600000.12</v>
      </c>
      <c r="F7" s="353">
        <f>IF(E7="","",INT(E7))</f>
        <v>600000</v>
      </c>
      <c r="G7" s="329" t="str">
        <f t="shared" ref="G7:G21" si="0">IF($D7="","",VLOOKUP($D7,活動の種別と単位,4,FALSE))</f>
        <v>kWh</v>
      </c>
      <c r="H7" s="332" t="str">
        <f>IF($D7="","",IFERROR(IF(VLOOKUP($C7,モニタリングポイント,9,FALSE)="デフォルト値",VLOOKUP($D7,デフォルト値,4,FALSE),""),""))</f>
        <v/>
      </c>
      <c r="I7" s="329" t="str">
        <f t="shared" ref="I7:I21" si="1">IF($D7="","",VLOOKUP($D7,活動の種別と単位,5,FALSE))</f>
        <v>---</v>
      </c>
      <c r="J7" s="297">
        <f>IF($D7="","",IFERROR(IF(VLOOKUP($C7,モニタリングポイント,11,FALSE)="デフォルト値",VLOOKUP($D7,デフォルト値,5,FALSE),""),""))</f>
        <v>4.4099999999999999E-4</v>
      </c>
      <c r="K7" s="329" t="str">
        <f t="shared" ref="K7:K21" si="2">IF($D7="","",VLOOKUP($D7,活動の種別と単位,6,FALSE))</f>
        <v>t-CO2/kWh</v>
      </c>
      <c r="L7" s="362">
        <f t="shared" ref="L7:L21" si="3">IF($D7="","",IF($A7=0,F7*H7*J7,F7*J7))</f>
        <v>264.59999999999997</v>
      </c>
      <c r="M7" s="315"/>
      <c r="N7" s="156" t="str">
        <f t="shared" ref="N7:N21" si="4">IF($D7="","",VLOOKUP($D7,活動の種別と単位,3,FALSE))</f>
        <v>使用量</v>
      </c>
      <c r="O7" s="300"/>
      <c r="P7" s="301">
        <v>50000</v>
      </c>
      <c r="Q7" s="301">
        <v>50000</v>
      </c>
      <c r="R7" s="301">
        <v>50000</v>
      </c>
      <c r="S7" s="301">
        <v>50000</v>
      </c>
      <c r="T7" s="301">
        <v>50000</v>
      </c>
      <c r="U7" s="301">
        <v>50000</v>
      </c>
      <c r="V7" s="301">
        <v>50000</v>
      </c>
      <c r="W7" s="301">
        <v>50000</v>
      </c>
      <c r="X7" s="301">
        <v>50000</v>
      </c>
      <c r="Y7" s="301">
        <v>50000</v>
      </c>
      <c r="Z7" s="301">
        <v>50000</v>
      </c>
      <c r="AA7" s="301">
        <v>50000</v>
      </c>
      <c r="AB7" s="302"/>
      <c r="AC7" s="188"/>
      <c r="AD7" s="157" t="str">
        <f>IF($D7="","",VLOOKUP($D7,活動の種別と単位,7,FALSE))</f>
        <v>対象</v>
      </c>
      <c r="AE7" s="158" t="e">
        <f t="shared" ref="AE7:AE31" si="5">IF($D7="","",IF(AD7="---","---",IF(OR($D7="系統電力",$D7="産業用蒸気",$D7="温水",$D7="冷水",$D7="蒸気（産業用以外）"),F7*VLOOKUP($D7,GJ換算係数,2,FALSE),F7*H7)))</f>
        <v>#NAME?</v>
      </c>
      <c r="CD7" s="117"/>
      <c r="CE7" s="116"/>
    </row>
    <row r="8" spans="1:83" ht="25.25" customHeight="1" x14ac:dyDescent="0.7">
      <c r="A8" s="115">
        <f>VLOOKUP(D8,非表示_活動量と単位!$D$8:$E$75,2,FALSE)</f>
        <v>0</v>
      </c>
      <c r="B8" s="244"/>
      <c r="C8" s="295" t="s">
        <v>760</v>
      </c>
      <c r="D8" s="296" t="s">
        <v>455</v>
      </c>
      <c r="E8" s="325">
        <v>225.29499999999999</v>
      </c>
      <c r="F8" s="354">
        <f>IF(E8="","",INT(E8))</f>
        <v>225</v>
      </c>
      <c r="G8" s="333" t="str">
        <f t="shared" si="0"/>
        <v>kl</v>
      </c>
      <c r="H8" s="299">
        <v>38.9</v>
      </c>
      <c r="I8" s="333" t="str">
        <f t="shared" si="1"/>
        <v>GJ/kl</v>
      </c>
      <c r="J8" s="298">
        <v>7.0800000000000002E-2</v>
      </c>
      <c r="K8" s="333" t="str">
        <f t="shared" si="2"/>
        <v>t-CO2/GJ</v>
      </c>
      <c r="L8" s="363">
        <f t="shared" si="3"/>
        <v>619.67700000000002</v>
      </c>
      <c r="M8" s="316" t="s">
        <v>807</v>
      </c>
      <c r="N8" s="161" t="str">
        <f t="shared" si="4"/>
        <v>使用量</v>
      </c>
      <c r="O8" s="303"/>
      <c r="P8" s="304"/>
      <c r="Q8" s="305"/>
      <c r="R8" s="306"/>
      <c r="S8" s="306"/>
      <c r="T8" s="306"/>
      <c r="U8" s="306"/>
      <c r="V8" s="306"/>
      <c r="W8" s="306"/>
      <c r="X8" s="306"/>
      <c r="Y8" s="306"/>
      <c r="Z8" s="306"/>
      <c r="AA8" s="306">
        <v>225</v>
      </c>
      <c r="AB8" s="307"/>
      <c r="AC8" s="193"/>
      <c r="AD8" s="170" t="str">
        <f t="shared" ref="AD8:AD31" si="6">IF($D8="","",VLOOKUP($D8,活動の種別と単位,7,FALSE))</f>
        <v>対象</v>
      </c>
      <c r="AE8" s="162">
        <f t="shared" si="5"/>
        <v>8752.5</v>
      </c>
      <c r="CD8" s="117"/>
      <c r="CE8" s="116"/>
    </row>
    <row r="9" spans="1:83" ht="25.25" customHeight="1" x14ac:dyDescent="0.7">
      <c r="A9" s="115">
        <f>VLOOKUP(D9,非表示_活動量と単位!$D$8:$E$75,2,FALSE)</f>
        <v>0</v>
      </c>
      <c r="B9" s="244"/>
      <c r="C9" s="295">
        <v>7</v>
      </c>
      <c r="D9" s="296" t="s">
        <v>463</v>
      </c>
      <c r="E9" s="325">
        <v>0.13</v>
      </c>
      <c r="F9" s="354">
        <f t="shared" ref="F9:F31" si="7">IF(E9="","",INT(E9))</f>
        <v>0</v>
      </c>
      <c r="G9" s="333" t="str">
        <f t="shared" si="0"/>
        <v>千Nm3</v>
      </c>
      <c r="H9" s="299">
        <v>38.9</v>
      </c>
      <c r="I9" s="333" t="str">
        <f t="shared" si="1"/>
        <v>GJ/千Nm3</v>
      </c>
      <c r="J9" s="298">
        <f t="shared" ref="J9:J21" si="8">IF($D9="","",IFERROR(IF(VLOOKUP($C9,モニタリングポイント,11,FALSE)="デフォルト値",VLOOKUP($D9,デフォルト値,5,FALSE),""),""))</f>
        <v>5.1299999999999998E-2</v>
      </c>
      <c r="K9" s="333" t="str">
        <f t="shared" si="2"/>
        <v>t-CO2/GJ</v>
      </c>
      <c r="L9" s="363">
        <f t="shared" si="3"/>
        <v>0</v>
      </c>
      <c r="M9" s="317"/>
      <c r="N9" s="161" t="str">
        <f t="shared" si="4"/>
        <v>使用量</v>
      </c>
      <c r="O9" s="303"/>
      <c r="P9" s="304"/>
      <c r="Q9" s="304"/>
      <c r="R9" s="304"/>
      <c r="S9" s="304"/>
      <c r="T9" s="304"/>
      <c r="U9" s="304"/>
      <c r="V9" s="304"/>
      <c r="W9" s="304"/>
      <c r="X9" s="304"/>
      <c r="Y9" s="304"/>
      <c r="Z9" s="304"/>
      <c r="AA9" s="304"/>
      <c r="AB9" s="307"/>
      <c r="AC9" s="193"/>
      <c r="AD9" s="170" t="str">
        <f t="shared" si="6"/>
        <v>対象</v>
      </c>
      <c r="AE9" s="162">
        <f t="shared" si="5"/>
        <v>0</v>
      </c>
      <c r="CD9" s="117"/>
      <c r="CE9" s="116"/>
    </row>
    <row r="10" spans="1:83" ht="25.25" customHeight="1" x14ac:dyDescent="0.7">
      <c r="A10" s="115">
        <f>VLOOKUP(D10,非表示_活動量と単位!$D$8:$E$75,2,FALSE)</f>
        <v>0</v>
      </c>
      <c r="B10" s="244"/>
      <c r="C10" s="295">
        <v>8</v>
      </c>
      <c r="D10" s="296" t="s">
        <v>450</v>
      </c>
      <c r="E10" s="325">
        <v>12.34</v>
      </c>
      <c r="F10" s="354">
        <f t="shared" si="7"/>
        <v>12</v>
      </c>
      <c r="G10" s="333" t="str">
        <f t="shared" si="0"/>
        <v>kl</v>
      </c>
      <c r="H10" s="299">
        <f t="shared" ref="H10:H21" si="9">IF($D10="","",IFERROR(IF(VLOOKUP($C10,モニタリングポイント,9,FALSE)="デフォルト値",VLOOKUP($D10,デフォルト値,4,FALSE),""),""))</f>
        <v>33.4</v>
      </c>
      <c r="I10" s="333" t="str">
        <f t="shared" si="1"/>
        <v>GJ/kl</v>
      </c>
      <c r="J10" s="298">
        <f t="shared" si="8"/>
        <v>6.8599999999999994E-2</v>
      </c>
      <c r="K10" s="333" t="str">
        <f t="shared" si="2"/>
        <v>t-CO2/GJ</v>
      </c>
      <c r="L10" s="363">
        <f t="shared" si="3"/>
        <v>27.494879999999995</v>
      </c>
      <c r="M10" s="317"/>
      <c r="N10" s="161" t="str">
        <f t="shared" si="4"/>
        <v>使用量</v>
      </c>
      <c r="O10" s="303"/>
      <c r="P10" s="304">
        <v>2</v>
      </c>
      <c r="Q10" s="304"/>
      <c r="R10" s="304"/>
      <c r="S10" s="304">
        <v>2</v>
      </c>
      <c r="T10" s="304">
        <v>2</v>
      </c>
      <c r="U10" s="304"/>
      <c r="V10" s="304"/>
      <c r="W10" s="304">
        <v>2</v>
      </c>
      <c r="X10" s="304">
        <v>2</v>
      </c>
      <c r="Y10" s="304"/>
      <c r="Z10" s="304">
        <v>2</v>
      </c>
      <c r="AA10" s="304"/>
      <c r="AB10" s="307"/>
      <c r="AC10" s="193"/>
      <c r="AD10" s="170" t="str">
        <f t="shared" si="6"/>
        <v>対象</v>
      </c>
      <c r="AE10" s="162">
        <f t="shared" si="5"/>
        <v>400.79999999999995</v>
      </c>
      <c r="CD10" s="117"/>
      <c r="CE10" s="116"/>
    </row>
    <row r="11" spans="1:83" ht="25.25" customHeight="1" x14ac:dyDescent="0.7">
      <c r="A11" s="115">
        <f>VLOOKUP(D11,非表示_活動量と単位!$D$8:$E$75,2,FALSE)</f>
        <v>0</v>
      </c>
      <c r="B11" s="244"/>
      <c r="C11" s="295">
        <v>9</v>
      </c>
      <c r="D11" s="296" t="s">
        <v>450</v>
      </c>
      <c r="E11" s="326">
        <v>2.5</v>
      </c>
      <c r="F11" s="354">
        <f t="shared" si="7"/>
        <v>2</v>
      </c>
      <c r="G11" s="333" t="str">
        <f t="shared" si="0"/>
        <v>kl</v>
      </c>
      <c r="H11" s="299">
        <f t="shared" si="9"/>
        <v>33.4</v>
      </c>
      <c r="I11" s="333" t="str">
        <f t="shared" si="1"/>
        <v>GJ/kl</v>
      </c>
      <c r="J11" s="298">
        <f t="shared" si="8"/>
        <v>6.8599999999999994E-2</v>
      </c>
      <c r="K11" s="333" t="str">
        <f t="shared" si="2"/>
        <v>t-CO2/GJ</v>
      </c>
      <c r="L11" s="363">
        <f t="shared" si="3"/>
        <v>4.5824799999999994</v>
      </c>
      <c r="M11" s="317"/>
      <c r="N11" s="161" t="str">
        <f t="shared" si="4"/>
        <v>使用量</v>
      </c>
      <c r="O11" s="303">
        <v>3</v>
      </c>
      <c r="P11" s="304"/>
      <c r="Q11" s="305"/>
      <c r="R11" s="306"/>
      <c r="S11" s="306"/>
      <c r="T11" s="306"/>
      <c r="U11" s="306"/>
      <c r="V11" s="306"/>
      <c r="W11" s="306"/>
      <c r="X11" s="306"/>
      <c r="Y11" s="306"/>
      <c r="Z11" s="306"/>
      <c r="AA11" s="306"/>
      <c r="AB11" s="307">
        <v>1</v>
      </c>
      <c r="AC11" s="193"/>
      <c r="AD11" s="170" t="str">
        <f t="shared" si="6"/>
        <v>対象</v>
      </c>
      <c r="AE11" s="162">
        <f t="shared" ref="AE11:AE12" si="10">IF($D11="","",IF(AD11="---","---",IF(OR($D11="系統電力",$D11="産業用蒸気",$D11="温水",$D11="冷水",$D11="蒸気（産業用以外）"),F11*VLOOKUP($D11,GJ換算係数,2,FALSE),F11*H11)))</f>
        <v>66.8</v>
      </c>
      <c r="CD11" s="117"/>
      <c r="CE11" s="116"/>
    </row>
    <row r="12" spans="1:83" ht="25.25" customHeight="1" x14ac:dyDescent="0.7">
      <c r="A12" s="115" t="e">
        <f>VLOOKUP(D12,非表示_活動量と単位!$D$8:$E$75,2,FALSE)</f>
        <v>#N/A</v>
      </c>
      <c r="B12" s="244"/>
      <c r="C12" s="238"/>
      <c r="D12" s="174"/>
      <c r="E12" s="325"/>
      <c r="F12" s="354" t="str">
        <f t="shared" si="7"/>
        <v/>
      </c>
      <c r="G12" s="160" t="str">
        <f t="shared" si="0"/>
        <v/>
      </c>
      <c r="H12" s="176" t="str">
        <f t="shared" si="9"/>
        <v/>
      </c>
      <c r="I12" s="160" t="str">
        <f t="shared" si="1"/>
        <v/>
      </c>
      <c r="J12" s="253" t="str">
        <f t="shared" si="8"/>
        <v/>
      </c>
      <c r="K12" s="160" t="str">
        <f t="shared" si="2"/>
        <v/>
      </c>
      <c r="L12" s="364" t="str">
        <f t="shared" si="3"/>
        <v/>
      </c>
      <c r="M12" s="317"/>
      <c r="N12" s="161" t="str">
        <f t="shared" si="4"/>
        <v/>
      </c>
      <c r="O12" s="189"/>
      <c r="P12" s="190"/>
      <c r="Q12" s="191"/>
      <c r="R12" s="192"/>
      <c r="S12" s="192"/>
      <c r="T12" s="192"/>
      <c r="U12" s="192"/>
      <c r="V12" s="192"/>
      <c r="W12" s="192"/>
      <c r="X12" s="192"/>
      <c r="Y12" s="192"/>
      <c r="Z12" s="192"/>
      <c r="AA12" s="192"/>
      <c r="AB12" s="193"/>
      <c r="AC12" s="193"/>
      <c r="AD12" s="170" t="str">
        <f t="shared" si="6"/>
        <v/>
      </c>
      <c r="AE12" s="162" t="str">
        <f t="shared" si="10"/>
        <v/>
      </c>
      <c r="CD12" s="117"/>
      <c r="CE12" s="116"/>
    </row>
    <row r="13" spans="1:83" ht="25.25" customHeight="1" x14ac:dyDescent="0.7">
      <c r="A13" s="115" t="e">
        <f>VLOOKUP(D13,非表示_活動量と単位!$D$8:$E$75,2,FALSE)</f>
        <v>#N/A</v>
      </c>
      <c r="B13" s="244"/>
      <c r="C13" s="238"/>
      <c r="D13" s="174"/>
      <c r="E13" s="325"/>
      <c r="F13" s="354" t="str">
        <f t="shared" si="7"/>
        <v/>
      </c>
      <c r="G13" s="160" t="str">
        <f t="shared" si="0"/>
        <v/>
      </c>
      <c r="H13" s="176" t="str">
        <f t="shared" si="9"/>
        <v/>
      </c>
      <c r="I13" s="160" t="str">
        <f t="shared" si="1"/>
        <v/>
      </c>
      <c r="J13" s="253" t="str">
        <f t="shared" si="8"/>
        <v/>
      </c>
      <c r="K13" s="160" t="str">
        <f t="shared" si="2"/>
        <v/>
      </c>
      <c r="L13" s="364" t="str">
        <f t="shared" si="3"/>
        <v/>
      </c>
      <c r="M13" s="317"/>
      <c r="N13" s="161" t="str">
        <f t="shared" si="4"/>
        <v/>
      </c>
      <c r="O13" s="189"/>
      <c r="P13" s="190"/>
      <c r="Q13" s="191"/>
      <c r="R13" s="192"/>
      <c r="S13" s="192"/>
      <c r="T13" s="192"/>
      <c r="U13" s="192"/>
      <c r="V13" s="192"/>
      <c r="W13" s="192"/>
      <c r="X13" s="192"/>
      <c r="Y13" s="192"/>
      <c r="Z13" s="192"/>
      <c r="AA13" s="192"/>
      <c r="AB13" s="193"/>
      <c r="AC13" s="193"/>
      <c r="AD13" s="170" t="str">
        <f t="shared" si="6"/>
        <v/>
      </c>
      <c r="AE13" s="162" t="str">
        <f t="shared" si="5"/>
        <v/>
      </c>
      <c r="CD13" s="117"/>
      <c r="CE13" s="116"/>
    </row>
    <row r="14" spans="1:83" ht="25.25" customHeight="1" x14ac:dyDescent="0.7">
      <c r="A14" s="115" t="e">
        <f>VLOOKUP(D14,非表示_活動量と単位!$D$8:$E$75,2,FALSE)</f>
        <v>#N/A</v>
      </c>
      <c r="B14" s="244"/>
      <c r="C14" s="238"/>
      <c r="D14" s="174"/>
      <c r="E14" s="327"/>
      <c r="F14" s="355" t="str">
        <f t="shared" si="7"/>
        <v/>
      </c>
      <c r="G14" s="160" t="str">
        <f t="shared" si="0"/>
        <v/>
      </c>
      <c r="H14" s="176" t="str">
        <f t="shared" si="9"/>
        <v/>
      </c>
      <c r="I14" s="160" t="str">
        <f>IF($D14="","",VLOOKUP($D14,活動の種別と単位,5,FALSE))</f>
        <v/>
      </c>
      <c r="J14" s="253" t="str">
        <f t="shared" si="8"/>
        <v/>
      </c>
      <c r="K14" s="160" t="str">
        <f t="shared" si="2"/>
        <v/>
      </c>
      <c r="L14" s="364" t="str">
        <f t="shared" si="3"/>
        <v/>
      </c>
      <c r="M14" s="317"/>
      <c r="N14" s="161" t="str">
        <f t="shared" si="4"/>
        <v/>
      </c>
      <c r="O14" s="189"/>
      <c r="P14" s="190"/>
      <c r="Q14" s="191"/>
      <c r="R14" s="192"/>
      <c r="S14" s="192"/>
      <c r="T14" s="192"/>
      <c r="U14" s="192"/>
      <c r="V14" s="192"/>
      <c r="W14" s="192"/>
      <c r="X14" s="192"/>
      <c r="Y14" s="192"/>
      <c r="Z14" s="192"/>
      <c r="AA14" s="192"/>
      <c r="AB14" s="193"/>
      <c r="AC14" s="193"/>
      <c r="AD14" s="170" t="str">
        <f t="shared" si="6"/>
        <v/>
      </c>
      <c r="AE14" s="162" t="str">
        <f t="shared" si="5"/>
        <v/>
      </c>
      <c r="CD14" s="117"/>
      <c r="CE14" s="116"/>
    </row>
    <row r="15" spans="1:83" ht="25.25" customHeight="1" x14ac:dyDescent="0.7">
      <c r="A15" s="115" t="e">
        <f>VLOOKUP(D15,非表示_活動量と単位!$D$8:$E$75,2,FALSE)</f>
        <v>#N/A</v>
      </c>
      <c r="B15" s="244"/>
      <c r="C15" s="238"/>
      <c r="D15" s="174"/>
      <c r="E15" s="327"/>
      <c r="F15" s="355" t="str">
        <f t="shared" si="7"/>
        <v/>
      </c>
      <c r="G15" s="160" t="str">
        <f t="shared" si="0"/>
        <v/>
      </c>
      <c r="H15" s="176" t="str">
        <f t="shared" si="9"/>
        <v/>
      </c>
      <c r="I15" s="160" t="str">
        <f t="shared" si="1"/>
        <v/>
      </c>
      <c r="J15" s="253" t="str">
        <f t="shared" si="8"/>
        <v/>
      </c>
      <c r="K15" s="160" t="str">
        <f t="shared" si="2"/>
        <v/>
      </c>
      <c r="L15" s="364" t="str">
        <f t="shared" si="3"/>
        <v/>
      </c>
      <c r="M15" s="317"/>
      <c r="N15" s="161" t="str">
        <f t="shared" si="4"/>
        <v/>
      </c>
      <c r="O15" s="189"/>
      <c r="P15" s="190"/>
      <c r="Q15" s="191"/>
      <c r="R15" s="192"/>
      <c r="S15" s="192"/>
      <c r="T15" s="192"/>
      <c r="U15" s="192"/>
      <c r="V15" s="192"/>
      <c r="W15" s="192"/>
      <c r="X15" s="192"/>
      <c r="Y15" s="192"/>
      <c r="Z15" s="192"/>
      <c r="AA15" s="192"/>
      <c r="AB15" s="193"/>
      <c r="AC15" s="193"/>
      <c r="AD15" s="170" t="str">
        <f t="shared" si="6"/>
        <v/>
      </c>
      <c r="AE15" s="162" t="str">
        <f t="shared" si="5"/>
        <v/>
      </c>
      <c r="CD15" s="117"/>
      <c r="CE15" s="116"/>
    </row>
    <row r="16" spans="1:83" ht="25.25" customHeight="1" x14ac:dyDescent="0.7">
      <c r="A16" s="115" t="e">
        <f>VLOOKUP(D16,非表示_活動量と単位!$D$8:$E$75,2,FALSE)</f>
        <v>#N/A</v>
      </c>
      <c r="B16" s="244"/>
      <c r="C16" s="238"/>
      <c r="D16" s="174"/>
      <c r="E16" s="327"/>
      <c r="F16" s="355" t="str">
        <f t="shared" si="7"/>
        <v/>
      </c>
      <c r="G16" s="160" t="str">
        <f t="shared" si="0"/>
        <v/>
      </c>
      <c r="H16" s="176" t="str">
        <f t="shared" si="9"/>
        <v/>
      </c>
      <c r="I16" s="160" t="str">
        <f t="shared" si="1"/>
        <v/>
      </c>
      <c r="J16" s="253" t="str">
        <f t="shared" si="8"/>
        <v/>
      </c>
      <c r="K16" s="160" t="str">
        <f t="shared" si="2"/>
        <v/>
      </c>
      <c r="L16" s="364" t="str">
        <f t="shared" si="3"/>
        <v/>
      </c>
      <c r="M16" s="317"/>
      <c r="N16" s="161" t="str">
        <f t="shared" si="4"/>
        <v/>
      </c>
      <c r="O16" s="189"/>
      <c r="P16" s="190"/>
      <c r="Q16" s="191"/>
      <c r="R16" s="192"/>
      <c r="S16" s="192"/>
      <c r="T16" s="192"/>
      <c r="U16" s="192"/>
      <c r="V16" s="192"/>
      <c r="W16" s="192"/>
      <c r="X16" s="192"/>
      <c r="Y16" s="192"/>
      <c r="Z16" s="192"/>
      <c r="AA16" s="192"/>
      <c r="AB16" s="193"/>
      <c r="AC16" s="193"/>
      <c r="AD16" s="170" t="str">
        <f t="shared" si="6"/>
        <v/>
      </c>
      <c r="AE16" s="162" t="str">
        <f t="shared" si="5"/>
        <v/>
      </c>
      <c r="CD16" s="117"/>
      <c r="CE16" s="116"/>
    </row>
    <row r="17" spans="1:83" ht="25.25" customHeight="1" x14ac:dyDescent="0.7">
      <c r="A17" s="115" t="e">
        <f>VLOOKUP(D17,非表示_活動量と単位!$D$8:$E$75,2,FALSE)</f>
        <v>#N/A</v>
      </c>
      <c r="B17" s="244"/>
      <c r="C17" s="238"/>
      <c r="D17" s="174"/>
      <c r="E17" s="327"/>
      <c r="F17" s="355" t="str">
        <f t="shared" si="7"/>
        <v/>
      </c>
      <c r="G17" s="160" t="str">
        <f t="shared" si="0"/>
        <v/>
      </c>
      <c r="H17" s="176" t="str">
        <f t="shared" si="9"/>
        <v/>
      </c>
      <c r="I17" s="160" t="str">
        <f t="shared" si="1"/>
        <v/>
      </c>
      <c r="J17" s="253" t="str">
        <f t="shared" si="8"/>
        <v/>
      </c>
      <c r="K17" s="160" t="str">
        <f t="shared" si="2"/>
        <v/>
      </c>
      <c r="L17" s="364" t="str">
        <f t="shared" si="3"/>
        <v/>
      </c>
      <c r="M17" s="317"/>
      <c r="N17" s="161" t="str">
        <f t="shared" si="4"/>
        <v/>
      </c>
      <c r="O17" s="189"/>
      <c r="P17" s="190"/>
      <c r="Q17" s="191"/>
      <c r="R17" s="192"/>
      <c r="S17" s="192"/>
      <c r="T17" s="192"/>
      <c r="U17" s="192"/>
      <c r="V17" s="192"/>
      <c r="W17" s="192"/>
      <c r="X17" s="192"/>
      <c r="Y17" s="192"/>
      <c r="Z17" s="192"/>
      <c r="AA17" s="192"/>
      <c r="AB17" s="193"/>
      <c r="AC17" s="193"/>
      <c r="AD17" s="170" t="str">
        <f t="shared" si="6"/>
        <v/>
      </c>
      <c r="AE17" s="162" t="str">
        <f t="shared" si="5"/>
        <v/>
      </c>
      <c r="CD17" s="117"/>
      <c r="CE17" s="116"/>
    </row>
    <row r="18" spans="1:83" ht="25.25" customHeight="1" x14ac:dyDescent="0.7">
      <c r="A18" s="115" t="e">
        <f>VLOOKUP(D18,非表示_活動量と単位!$D$8:$E$75,2,FALSE)</f>
        <v>#N/A</v>
      </c>
      <c r="B18" s="244"/>
      <c r="C18" s="238"/>
      <c r="D18" s="174"/>
      <c r="E18" s="327"/>
      <c r="F18" s="355" t="str">
        <f t="shared" si="7"/>
        <v/>
      </c>
      <c r="G18" s="160" t="str">
        <f t="shared" si="0"/>
        <v/>
      </c>
      <c r="H18" s="176" t="str">
        <f t="shared" si="9"/>
        <v/>
      </c>
      <c r="I18" s="160" t="str">
        <f t="shared" si="1"/>
        <v/>
      </c>
      <c r="J18" s="253" t="str">
        <f t="shared" si="8"/>
        <v/>
      </c>
      <c r="K18" s="160" t="str">
        <f t="shared" si="2"/>
        <v/>
      </c>
      <c r="L18" s="364" t="str">
        <f t="shared" si="3"/>
        <v/>
      </c>
      <c r="M18" s="317"/>
      <c r="N18" s="161" t="str">
        <f t="shared" si="4"/>
        <v/>
      </c>
      <c r="O18" s="189"/>
      <c r="P18" s="190"/>
      <c r="Q18" s="191"/>
      <c r="R18" s="192"/>
      <c r="S18" s="192"/>
      <c r="T18" s="192"/>
      <c r="U18" s="192"/>
      <c r="V18" s="192"/>
      <c r="W18" s="192"/>
      <c r="X18" s="192"/>
      <c r="Y18" s="192"/>
      <c r="Z18" s="192"/>
      <c r="AA18" s="192"/>
      <c r="AB18" s="193"/>
      <c r="AC18" s="193"/>
      <c r="AD18" s="170" t="str">
        <f t="shared" si="6"/>
        <v/>
      </c>
      <c r="AE18" s="162" t="str">
        <f t="shared" si="5"/>
        <v/>
      </c>
      <c r="CD18" s="117"/>
      <c r="CE18" s="116"/>
    </row>
    <row r="19" spans="1:83" ht="25.25" customHeight="1" x14ac:dyDescent="0.7">
      <c r="A19" s="115" t="e">
        <f>VLOOKUP(D19,非表示_活動量と単位!$D$8:$E$75,2,FALSE)</f>
        <v>#N/A</v>
      </c>
      <c r="B19" s="244"/>
      <c r="C19" s="238"/>
      <c r="D19" s="174"/>
      <c r="E19" s="327"/>
      <c r="F19" s="355" t="str">
        <f t="shared" si="7"/>
        <v/>
      </c>
      <c r="G19" s="160" t="str">
        <f t="shared" si="0"/>
        <v/>
      </c>
      <c r="H19" s="176" t="str">
        <f t="shared" si="9"/>
        <v/>
      </c>
      <c r="I19" s="160" t="str">
        <f t="shared" si="1"/>
        <v/>
      </c>
      <c r="J19" s="253" t="str">
        <f t="shared" si="8"/>
        <v/>
      </c>
      <c r="K19" s="160" t="str">
        <f t="shared" si="2"/>
        <v/>
      </c>
      <c r="L19" s="364" t="str">
        <f t="shared" si="3"/>
        <v/>
      </c>
      <c r="M19" s="317"/>
      <c r="N19" s="161" t="str">
        <f t="shared" si="4"/>
        <v/>
      </c>
      <c r="O19" s="189"/>
      <c r="P19" s="190"/>
      <c r="Q19" s="191"/>
      <c r="R19" s="192"/>
      <c r="S19" s="192"/>
      <c r="T19" s="192"/>
      <c r="U19" s="192"/>
      <c r="V19" s="192"/>
      <c r="W19" s="192"/>
      <c r="X19" s="192"/>
      <c r="Y19" s="192"/>
      <c r="Z19" s="192"/>
      <c r="AA19" s="192"/>
      <c r="AB19" s="193"/>
      <c r="AC19" s="193"/>
      <c r="AD19" s="170" t="str">
        <f t="shared" si="6"/>
        <v/>
      </c>
      <c r="AE19" s="162" t="str">
        <f t="shared" si="5"/>
        <v/>
      </c>
      <c r="CD19" s="117"/>
      <c r="CE19" s="116"/>
    </row>
    <row r="20" spans="1:83" ht="25.25" customHeight="1" x14ac:dyDescent="0.7">
      <c r="A20" s="115" t="e">
        <f>VLOOKUP(D20,非表示_活動量と単位!$D$8:$E$75,2,FALSE)</f>
        <v>#N/A</v>
      </c>
      <c r="B20" s="244"/>
      <c r="C20" s="238"/>
      <c r="D20" s="174"/>
      <c r="E20" s="327"/>
      <c r="F20" s="355" t="str">
        <f t="shared" si="7"/>
        <v/>
      </c>
      <c r="G20" s="160" t="str">
        <f t="shared" si="0"/>
        <v/>
      </c>
      <c r="H20" s="176" t="str">
        <f t="shared" si="9"/>
        <v/>
      </c>
      <c r="I20" s="160" t="str">
        <f t="shared" si="1"/>
        <v/>
      </c>
      <c r="J20" s="253" t="str">
        <f t="shared" si="8"/>
        <v/>
      </c>
      <c r="K20" s="160" t="str">
        <f t="shared" si="2"/>
        <v/>
      </c>
      <c r="L20" s="364" t="str">
        <f>IF($D20="","",IF($A20=0,F20*H20*J20,F20*J20))</f>
        <v/>
      </c>
      <c r="M20" s="317"/>
      <c r="N20" s="161" t="str">
        <f t="shared" si="4"/>
        <v/>
      </c>
      <c r="O20" s="189"/>
      <c r="P20" s="190"/>
      <c r="Q20" s="191"/>
      <c r="R20" s="192"/>
      <c r="S20" s="192"/>
      <c r="T20" s="192"/>
      <c r="U20" s="192"/>
      <c r="V20" s="192"/>
      <c r="W20" s="192"/>
      <c r="X20" s="192"/>
      <c r="Y20" s="192"/>
      <c r="Z20" s="192"/>
      <c r="AA20" s="192"/>
      <c r="AB20" s="193"/>
      <c r="AC20" s="193"/>
      <c r="AD20" s="170" t="str">
        <f t="shared" si="6"/>
        <v/>
      </c>
      <c r="AE20" s="162" t="str">
        <f t="shared" si="5"/>
        <v/>
      </c>
      <c r="CD20" s="117"/>
      <c r="CE20" s="116"/>
    </row>
    <row r="21" spans="1:83" ht="25.25" customHeight="1" thickBot="1" x14ac:dyDescent="0.75">
      <c r="A21" s="115" t="e">
        <f>VLOOKUP(D21,非表示_活動量と単位!$D$8:$E$75,2,FALSE)</f>
        <v>#N/A</v>
      </c>
      <c r="B21" s="244"/>
      <c r="C21" s="238"/>
      <c r="D21" s="174"/>
      <c r="E21" s="328"/>
      <c r="F21" s="356" t="str">
        <f t="shared" si="7"/>
        <v/>
      </c>
      <c r="G21" s="160" t="str">
        <f t="shared" si="0"/>
        <v/>
      </c>
      <c r="H21" s="176" t="str">
        <f t="shared" si="9"/>
        <v/>
      </c>
      <c r="I21" s="160" t="str">
        <f t="shared" si="1"/>
        <v/>
      </c>
      <c r="J21" s="253" t="str">
        <f t="shared" si="8"/>
        <v/>
      </c>
      <c r="K21" s="160" t="str">
        <f t="shared" si="2"/>
        <v/>
      </c>
      <c r="L21" s="364" t="str">
        <f t="shared" si="3"/>
        <v/>
      </c>
      <c r="M21" s="317"/>
      <c r="N21" s="161" t="str">
        <f t="shared" si="4"/>
        <v/>
      </c>
      <c r="O21" s="189"/>
      <c r="P21" s="190"/>
      <c r="Q21" s="191"/>
      <c r="R21" s="192"/>
      <c r="S21" s="192"/>
      <c r="T21" s="192"/>
      <c r="U21" s="192"/>
      <c r="V21" s="192"/>
      <c r="W21" s="192"/>
      <c r="X21" s="192"/>
      <c r="Y21" s="192"/>
      <c r="Z21" s="192"/>
      <c r="AA21" s="192"/>
      <c r="AB21" s="193"/>
      <c r="AC21" s="193"/>
      <c r="AD21" s="170" t="str">
        <f t="shared" si="6"/>
        <v/>
      </c>
      <c r="AE21" s="162" t="str">
        <f t="shared" si="5"/>
        <v/>
      </c>
      <c r="CD21" s="117"/>
      <c r="CE21" s="116"/>
    </row>
    <row r="22" spans="1:83" ht="25.25" customHeight="1" x14ac:dyDescent="0.7">
      <c r="A22" s="115">
        <f t="shared" ref="A22:A30" si="11">IF($H22="",1,0)</f>
        <v>1</v>
      </c>
      <c r="B22" s="244"/>
      <c r="C22" s="237"/>
      <c r="D22" s="155" t="s">
        <v>494</v>
      </c>
      <c r="E22" s="359"/>
      <c r="F22" s="357" t="str">
        <f t="shared" si="7"/>
        <v/>
      </c>
      <c r="G22" s="178"/>
      <c r="H22" s="175"/>
      <c r="I22" s="178"/>
      <c r="J22" s="252"/>
      <c r="K22" s="178"/>
      <c r="L22" s="365" t="str">
        <f>IF($C22="","",IF($A22=0,F22*H22*J22,F22*J22))</f>
        <v/>
      </c>
      <c r="M22" s="315"/>
      <c r="N22" s="181"/>
      <c r="O22" s="184"/>
      <c r="P22" s="185"/>
      <c r="Q22" s="186"/>
      <c r="R22" s="187"/>
      <c r="S22" s="187"/>
      <c r="T22" s="187"/>
      <c r="U22" s="187"/>
      <c r="V22" s="187"/>
      <c r="W22" s="187"/>
      <c r="X22" s="187"/>
      <c r="Y22" s="187"/>
      <c r="Z22" s="187"/>
      <c r="AA22" s="187"/>
      <c r="AB22" s="188"/>
      <c r="AC22" s="188"/>
      <c r="AD22" s="157" t="str">
        <f t="shared" si="6"/>
        <v>---</v>
      </c>
      <c r="AE22" s="163" t="str">
        <f t="shared" si="5"/>
        <v>---</v>
      </c>
      <c r="CD22" s="117"/>
      <c r="CE22" s="116"/>
    </row>
    <row r="23" spans="1:83" ht="25.25" customHeight="1" x14ac:dyDescent="0.7">
      <c r="A23" s="115">
        <f t="shared" si="11"/>
        <v>1</v>
      </c>
      <c r="B23" s="244"/>
      <c r="C23" s="238"/>
      <c r="D23" s="159" t="s">
        <v>494</v>
      </c>
      <c r="E23" s="360"/>
      <c r="F23" s="355" t="str">
        <f t="shared" si="7"/>
        <v/>
      </c>
      <c r="G23" s="179"/>
      <c r="H23" s="176"/>
      <c r="I23" s="179"/>
      <c r="J23" s="253"/>
      <c r="K23" s="179"/>
      <c r="L23" s="364" t="str">
        <f t="shared" ref="L23:L31" si="12">IF($C23="","",IF($A23=0,F23*H23*J23,F23*J23))</f>
        <v/>
      </c>
      <c r="M23" s="317"/>
      <c r="N23" s="182"/>
      <c r="O23" s="189"/>
      <c r="P23" s="190"/>
      <c r="Q23" s="191"/>
      <c r="R23" s="192"/>
      <c r="S23" s="192"/>
      <c r="T23" s="192"/>
      <c r="U23" s="192"/>
      <c r="V23" s="192"/>
      <c r="W23" s="192"/>
      <c r="X23" s="192"/>
      <c r="Y23" s="192"/>
      <c r="Z23" s="192"/>
      <c r="AA23" s="192"/>
      <c r="AB23" s="193"/>
      <c r="AC23" s="193"/>
      <c r="AD23" s="170" t="str">
        <f t="shared" si="6"/>
        <v>---</v>
      </c>
      <c r="AE23" s="164" t="str">
        <f t="shared" ref="AE23:AE25" si="13">IF($D23="","",IF(AD23="---","---",IF(OR($D23="系統電力",$D23="産業用蒸気",$D23="温水",$D23="冷水",$D23="蒸気（産業用以外）"),F23*VLOOKUP($D23,GJ換算係数,2,FALSE),F23*H23)))</f>
        <v>---</v>
      </c>
      <c r="CD23" s="117"/>
      <c r="CE23" s="116"/>
    </row>
    <row r="24" spans="1:83" ht="25.25" customHeight="1" x14ac:dyDescent="0.7">
      <c r="A24" s="115">
        <f t="shared" si="11"/>
        <v>1</v>
      </c>
      <c r="B24" s="244"/>
      <c r="C24" s="238"/>
      <c r="D24" s="159" t="s">
        <v>494</v>
      </c>
      <c r="E24" s="360"/>
      <c r="F24" s="355" t="str">
        <f t="shared" si="7"/>
        <v/>
      </c>
      <c r="G24" s="179"/>
      <c r="H24" s="176"/>
      <c r="I24" s="179"/>
      <c r="J24" s="253"/>
      <c r="K24" s="179"/>
      <c r="L24" s="364" t="str">
        <f t="shared" si="12"/>
        <v/>
      </c>
      <c r="M24" s="317"/>
      <c r="N24" s="182"/>
      <c r="O24" s="189"/>
      <c r="P24" s="190"/>
      <c r="Q24" s="191"/>
      <c r="R24" s="192"/>
      <c r="S24" s="192"/>
      <c r="T24" s="192"/>
      <c r="U24" s="192"/>
      <c r="V24" s="192"/>
      <c r="W24" s="192"/>
      <c r="X24" s="192"/>
      <c r="Y24" s="192"/>
      <c r="Z24" s="192"/>
      <c r="AA24" s="192"/>
      <c r="AB24" s="193"/>
      <c r="AC24" s="193"/>
      <c r="AD24" s="170" t="str">
        <f t="shared" si="6"/>
        <v>---</v>
      </c>
      <c r="AE24" s="164" t="str">
        <f t="shared" si="13"/>
        <v>---</v>
      </c>
      <c r="CD24" s="117"/>
      <c r="CE24" s="116"/>
    </row>
    <row r="25" spans="1:83" ht="25.25" customHeight="1" x14ac:dyDescent="0.7">
      <c r="A25" s="115">
        <f t="shared" si="11"/>
        <v>1</v>
      </c>
      <c r="B25" s="244"/>
      <c r="C25" s="238"/>
      <c r="D25" s="159" t="s">
        <v>494</v>
      </c>
      <c r="E25" s="360"/>
      <c r="F25" s="355" t="str">
        <f t="shared" si="7"/>
        <v/>
      </c>
      <c r="G25" s="179"/>
      <c r="H25" s="176"/>
      <c r="I25" s="179"/>
      <c r="J25" s="253"/>
      <c r="K25" s="179"/>
      <c r="L25" s="364" t="str">
        <f t="shared" si="12"/>
        <v/>
      </c>
      <c r="M25" s="317"/>
      <c r="N25" s="182"/>
      <c r="O25" s="189"/>
      <c r="P25" s="190"/>
      <c r="Q25" s="191"/>
      <c r="R25" s="192"/>
      <c r="S25" s="192"/>
      <c r="T25" s="192"/>
      <c r="U25" s="192"/>
      <c r="V25" s="192"/>
      <c r="W25" s="192"/>
      <c r="X25" s="192"/>
      <c r="Y25" s="192"/>
      <c r="Z25" s="192"/>
      <c r="AA25" s="192"/>
      <c r="AB25" s="193"/>
      <c r="AC25" s="193"/>
      <c r="AD25" s="170" t="str">
        <f t="shared" si="6"/>
        <v>---</v>
      </c>
      <c r="AE25" s="164" t="str">
        <f t="shared" si="13"/>
        <v>---</v>
      </c>
      <c r="CD25" s="117"/>
      <c r="CE25" s="116"/>
    </row>
    <row r="26" spans="1:83" ht="25.25" customHeight="1" x14ac:dyDescent="0.7">
      <c r="A26" s="115">
        <f t="shared" si="11"/>
        <v>1</v>
      </c>
      <c r="B26" s="244"/>
      <c r="C26" s="238"/>
      <c r="D26" s="159" t="s">
        <v>494</v>
      </c>
      <c r="E26" s="360"/>
      <c r="F26" s="355" t="str">
        <f t="shared" si="7"/>
        <v/>
      </c>
      <c r="G26" s="179"/>
      <c r="H26" s="176"/>
      <c r="I26" s="179"/>
      <c r="J26" s="253"/>
      <c r="K26" s="179"/>
      <c r="L26" s="364" t="str">
        <f t="shared" si="12"/>
        <v/>
      </c>
      <c r="M26" s="317"/>
      <c r="N26" s="182"/>
      <c r="O26" s="189"/>
      <c r="P26" s="190"/>
      <c r="Q26" s="191"/>
      <c r="R26" s="192"/>
      <c r="S26" s="192"/>
      <c r="T26" s="192"/>
      <c r="U26" s="192"/>
      <c r="V26" s="192"/>
      <c r="W26" s="192"/>
      <c r="X26" s="192"/>
      <c r="Y26" s="192"/>
      <c r="Z26" s="192"/>
      <c r="AA26" s="192"/>
      <c r="AB26" s="193"/>
      <c r="AC26" s="193"/>
      <c r="AD26" s="170" t="str">
        <f t="shared" si="6"/>
        <v>---</v>
      </c>
      <c r="AE26" s="164" t="str">
        <f t="shared" si="5"/>
        <v>---</v>
      </c>
      <c r="CD26" s="117"/>
      <c r="CE26" s="116"/>
    </row>
    <row r="27" spans="1:83" ht="25.25" customHeight="1" x14ac:dyDescent="0.7">
      <c r="A27" s="115">
        <f t="shared" si="11"/>
        <v>1</v>
      </c>
      <c r="B27" s="244"/>
      <c r="C27" s="238"/>
      <c r="D27" s="159" t="s">
        <v>494</v>
      </c>
      <c r="E27" s="360"/>
      <c r="F27" s="355" t="str">
        <f t="shared" si="7"/>
        <v/>
      </c>
      <c r="G27" s="179"/>
      <c r="H27" s="176"/>
      <c r="I27" s="179"/>
      <c r="J27" s="253"/>
      <c r="K27" s="179"/>
      <c r="L27" s="364" t="str">
        <f t="shared" si="12"/>
        <v/>
      </c>
      <c r="M27" s="317"/>
      <c r="N27" s="182"/>
      <c r="O27" s="189"/>
      <c r="P27" s="190"/>
      <c r="Q27" s="191"/>
      <c r="R27" s="192"/>
      <c r="S27" s="192"/>
      <c r="T27" s="192"/>
      <c r="U27" s="192"/>
      <c r="V27" s="192"/>
      <c r="W27" s="192"/>
      <c r="X27" s="192"/>
      <c r="Y27" s="192"/>
      <c r="Z27" s="192"/>
      <c r="AA27" s="192"/>
      <c r="AB27" s="193"/>
      <c r="AC27" s="193"/>
      <c r="AD27" s="170" t="str">
        <f t="shared" si="6"/>
        <v>---</v>
      </c>
      <c r="AE27" s="164" t="str">
        <f t="shared" ref="AE27" si="14">IF($D27="","",IF(AD27="---","---",IF(OR($D27="系統電力",$D27="産業用蒸気",$D27="温水",$D27="冷水",$D27="蒸気（産業用以外）"),F27*VLOOKUP($D27,GJ換算係数,2,FALSE),F27*H27)))</f>
        <v>---</v>
      </c>
      <c r="CD27" s="117"/>
      <c r="CE27" s="116"/>
    </row>
    <row r="28" spans="1:83" ht="25.25" customHeight="1" x14ac:dyDescent="0.7">
      <c r="A28" s="115">
        <f t="shared" si="11"/>
        <v>1</v>
      </c>
      <c r="B28" s="244"/>
      <c r="C28" s="238"/>
      <c r="D28" s="159" t="s">
        <v>494</v>
      </c>
      <c r="E28" s="360"/>
      <c r="F28" s="355" t="str">
        <f t="shared" si="7"/>
        <v/>
      </c>
      <c r="G28" s="179"/>
      <c r="H28" s="176"/>
      <c r="I28" s="179"/>
      <c r="J28" s="253"/>
      <c r="K28" s="179"/>
      <c r="L28" s="364" t="str">
        <f t="shared" si="12"/>
        <v/>
      </c>
      <c r="M28" s="317"/>
      <c r="N28" s="182"/>
      <c r="O28" s="189"/>
      <c r="P28" s="190"/>
      <c r="Q28" s="191"/>
      <c r="R28" s="192"/>
      <c r="S28" s="192"/>
      <c r="T28" s="192"/>
      <c r="U28" s="192"/>
      <c r="V28" s="192"/>
      <c r="W28" s="192"/>
      <c r="X28" s="192"/>
      <c r="Y28" s="192"/>
      <c r="Z28" s="192"/>
      <c r="AA28" s="192"/>
      <c r="AB28" s="193"/>
      <c r="AC28" s="193"/>
      <c r="AD28" s="170" t="str">
        <f t="shared" si="6"/>
        <v>---</v>
      </c>
      <c r="AE28" s="164" t="str">
        <f t="shared" si="5"/>
        <v>---</v>
      </c>
      <c r="CD28" s="117"/>
      <c r="CE28" s="116"/>
    </row>
    <row r="29" spans="1:83" ht="25.25" customHeight="1" x14ac:dyDescent="0.7">
      <c r="A29" s="115">
        <f t="shared" si="11"/>
        <v>1</v>
      </c>
      <c r="B29" s="244"/>
      <c r="C29" s="238"/>
      <c r="D29" s="159" t="s">
        <v>494</v>
      </c>
      <c r="E29" s="360"/>
      <c r="F29" s="355" t="str">
        <f t="shared" si="7"/>
        <v/>
      </c>
      <c r="G29" s="179"/>
      <c r="H29" s="176"/>
      <c r="I29" s="179"/>
      <c r="J29" s="253"/>
      <c r="K29" s="179"/>
      <c r="L29" s="364" t="str">
        <f t="shared" si="12"/>
        <v/>
      </c>
      <c r="M29" s="317"/>
      <c r="N29" s="182"/>
      <c r="O29" s="189"/>
      <c r="P29" s="190"/>
      <c r="Q29" s="191"/>
      <c r="R29" s="192"/>
      <c r="S29" s="192"/>
      <c r="T29" s="192"/>
      <c r="U29" s="192"/>
      <c r="V29" s="192"/>
      <c r="W29" s="192"/>
      <c r="X29" s="192"/>
      <c r="Y29" s="192"/>
      <c r="Z29" s="192"/>
      <c r="AA29" s="192"/>
      <c r="AB29" s="193"/>
      <c r="AC29" s="193"/>
      <c r="AD29" s="170" t="str">
        <f t="shared" si="6"/>
        <v>---</v>
      </c>
      <c r="AE29" s="164" t="str">
        <f t="shared" ref="AE29" si="15">IF($D29="","",IF(AD29="---","---",IF(OR($D29="系統電力",$D29="産業用蒸気",$D29="温水",$D29="冷水",$D29="蒸気（産業用以外）"),F29*VLOOKUP($D29,GJ換算係数,2,FALSE),F29*H29)))</f>
        <v>---</v>
      </c>
      <c r="CD29" s="117"/>
      <c r="CE29" s="116"/>
    </row>
    <row r="30" spans="1:83" ht="25.25" customHeight="1" x14ac:dyDescent="0.7">
      <c r="A30" s="115">
        <f t="shared" si="11"/>
        <v>1</v>
      </c>
      <c r="B30" s="244"/>
      <c r="C30" s="238"/>
      <c r="D30" s="159" t="s">
        <v>494</v>
      </c>
      <c r="E30" s="360"/>
      <c r="F30" s="355" t="str">
        <f t="shared" si="7"/>
        <v/>
      </c>
      <c r="G30" s="179"/>
      <c r="H30" s="176"/>
      <c r="I30" s="179"/>
      <c r="J30" s="253"/>
      <c r="K30" s="179"/>
      <c r="L30" s="364" t="str">
        <f t="shared" si="12"/>
        <v/>
      </c>
      <c r="M30" s="317"/>
      <c r="N30" s="182"/>
      <c r="O30" s="189"/>
      <c r="P30" s="190"/>
      <c r="Q30" s="191"/>
      <c r="R30" s="192"/>
      <c r="S30" s="192"/>
      <c r="T30" s="192"/>
      <c r="U30" s="192"/>
      <c r="V30" s="192"/>
      <c r="W30" s="192"/>
      <c r="X30" s="192"/>
      <c r="Y30" s="192"/>
      <c r="Z30" s="192"/>
      <c r="AA30" s="192"/>
      <c r="AB30" s="193"/>
      <c r="AC30" s="193"/>
      <c r="AD30" s="170" t="str">
        <f t="shared" si="6"/>
        <v>---</v>
      </c>
      <c r="AE30" s="164" t="str">
        <f t="shared" si="5"/>
        <v>---</v>
      </c>
      <c r="CD30" s="117"/>
      <c r="CE30" s="116"/>
    </row>
    <row r="31" spans="1:83" ht="25.25" customHeight="1" thickBot="1" x14ac:dyDescent="0.75">
      <c r="A31" s="115">
        <f t="shared" ref="A31" si="16">IF($H31="",1,0)</f>
        <v>1</v>
      </c>
      <c r="B31" s="244"/>
      <c r="C31" s="239"/>
      <c r="D31" s="165" t="s">
        <v>494</v>
      </c>
      <c r="E31" s="361"/>
      <c r="F31" s="356" t="str">
        <f t="shared" si="7"/>
        <v/>
      </c>
      <c r="G31" s="180"/>
      <c r="H31" s="177"/>
      <c r="I31" s="180"/>
      <c r="J31" s="254"/>
      <c r="K31" s="180"/>
      <c r="L31" s="366" t="str">
        <f t="shared" si="12"/>
        <v/>
      </c>
      <c r="M31" s="318"/>
      <c r="N31" s="183"/>
      <c r="O31" s="194"/>
      <c r="P31" s="195"/>
      <c r="Q31" s="196"/>
      <c r="R31" s="197"/>
      <c r="S31" s="197"/>
      <c r="T31" s="197"/>
      <c r="U31" s="197"/>
      <c r="V31" s="197"/>
      <c r="W31" s="197"/>
      <c r="X31" s="197"/>
      <c r="Y31" s="197"/>
      <c r="Z31" s="197"/>
      <c r="AA31" s="197"/>
      <c r="AB31" s="198"/>
      <c r="AC31" s="198"/>
      <c r="AD31" s="169" t="str">
        <f t="shared" si="6"/>
        <v>---</v>
      </c>
      <c r="AE31" s="166" t="str">
        <f t="shared" si="5"/>
        <v>---</v>
      </c>
      <c r="CD31" s="117"/>
      <c r="CE31" s="116"/>
    </row>
    <row r="32" spans="1:83" ht="27.6" customHeight="1" thickBot="1" x14ac:dyDescent="0.75">
      <c r="A32" s="167"/>
      <c r="B32" s="7"/>
      <c r="C32" s="7"/>
      <c r="D32" s="7"/>
      <c r="E32" s="7"/>
      <c r="J32" s="586" t="s">
        <v>607</v>
      </c>
      <c r="K32" s="587"/>
      <c r="L32" s="308">
        <f>INT(SUM($L$7:$L$31)+SUM($L$48:$L$102))</f>
        <v>916</v>
      </c>
      <c r="M32" s="220"/>
      <c r="AD32" s="113" t="s">
        <v>626</v>
      </c>
      <c r="AE32" s="308" t="e">
        <f>SUM($AE$7:$AE$31)+SUM($AE$48:$AE$102)</f>
        <v>#NAME?</v>
      </c>
      <c r="CD32" s="117"/>
      <c r="CE32" s="116"/>
    </row>
    <row r="33" spans="1:83" ht="27.6" hidden="1" customHeight="1" thickBot="1" x14ac:dyDescent="0.75">
      <c r="A33" s="167"/>
      <c r="B33" s="7"/>
      <c r="C33" s="7"/>
      <c r="D33" s="7"/>
      <c r="E33" s="7"/>
      <c r="J33" s="605" t="s">
        <v>625</v>
      </c>
      <c r="K33" s="606"/>
      <c r="L33" s="308">
        <f>SUMIFS(L7:L31,AD7:AD31,"対象")+SUMIFS(L48:L102,AD48:AD102,"対象")</f>
        <v>916.35436000000004</v>
      </c>
      <c r="M33" s="220"/>
      <c r="AD33" s="114" t="s">
        <v>727</v>
      </c>
      <c r="AE33" s="309" t="str">
        <f>IFERROR(L33/AE32,"---")</f>
        <v>---</v>
      </c>
      <c r="CD33" s="117"/>
      <c r="CE33" s="116"/>
    </row>
    <row r="34" spans="1:83" ht="14" customHeight="1" x14ac:dyDescent="0.7">
      <c r="A34" s="167"/>
      <c r="B34" s="141"/>
      <c r="C34" s="10"/>
      <c r="D34" s="6"/>
      <c r="E34" s="6"/>
      <c r="K34" s="71"/>
      <c r="L34" s="71"/>
      <c r="M34" s="71"/>
      <c r="CD34" s="117"/>
      <c r="CE34" s="116"/>
    </row>
    <row r="35" spans="1:83" ht="16.25" customHeight="1" x14ac:dyDescent="0.7">
      <c r="A35" s="167"/>
      <c r="B35" s="245" t="s">
        <v>692</v>
      </c>
      <c r="C35" s="330" t="s">
        <v>783</v>
      </c>
      <c r="D35" s="74"/>
      <c r="E35" s="74"/>
      <c r="K35" s="71"/>
      <c r="L35" s="71"/>
      <c r="M35" s="71"/>
      <c r="CD35" s="117"/>
      <c r="CE35" s="116"/>
    </row>
    <row r="36" spans="1:83" ht="16.25" customHeight="1" x14ac:dyDescent="0.7">
      <c r="A36" s="167"/>
      <c r="B36" s="245"/>
      <c r="C36" s="330" t="s">
        <v>784</v>
      </c>
      <c r="D36" s="74"/>
      <c r="E36" s="74"/>
      <c r="K36" s="71"/>
      <c r="L36" s="71"/>
      <c r="M36" s="71"/>
      <c r="CD36" s="117"/>
      <c r="CE36" s="116"/>
    </row>
    <row r="37" spans="1:83" ht="14.75" customHeight="1" x14ac:dyDescent="0.7">
      <c r="A37" s="167"/>
      <c r="B37" s="245" t="s">
        <v>432</v>
      </c>
      <c r="C37" s="28" t="s">
        <v>720</v>
      </c>
      <c r="D37" s="74"/>
      <c r="E37" s="74"/>
      <c r="K37" s="71"/>
      <c r="L37" s="71"/>
      <c r="M37" s="71"/>
      <c r="CD37" s="117"/>
      <c r="CE37" s="116"/>
    </row>
    <row r="38" spans="1:83" ht="14.75" customHeight="1" x14ac:dyDescent="0.7">
      <c r="B38" s="246"/>
      <c r="C38" s="138" t="s">
        <v>721</v>
      </c>
      <c r="D38" s="74"/>
      <c r="E38" s="74"/>
      <c r="K38" s="71"/>
      <c r="L38" s="71"/>
      <c r="M38" s="71"/>
      <c r="CD38" s="117"/>
      <c r="CE38" s="116"/>
    </row>
    <row r="39" spans="1:83" ht="14.75" customHeight="1" x14ac:dyDescent="0.7">
      <c r="B39" s="246"/>
      <c r="C39" s="28" t="s">
        <v>768</v>
      </c>
      <c r="D39" s="28"/>
      <c r="E39" s="28"/>
      <c r="CD39" s="118"/>
      <c r="CE39" s="116"/>
    </row>
    <row r="40" spans="1:83" ht="14.75" customHeight="1" x14ac:dyDescent="0.7">
      <c r="B40" s="245"/>
      <c r="C40" s="138" t="s">
        <v>722</v>
      </c>
      <c r="D40" s="139"/>
      <c r="E40" s="139"/>
      <c r="CD40" s="46"/>
      <c r="CE40" s="116"/>
    </row>
    <row r="41" spans="1:83" ht="14.75" customHeight="1" x14ac:dyDescent="0.7">
      <c r="B41" s="245"/>
      <c r="C41" s="28" t="s">
        <v>726</v>
      </c>
      <c r="D41" s="28"/>
      <c r="E41" s="28"/>
      <c r="CD41" s="46"/>
      <c r="CE41" s="116"/>
    </row>
    <row r="42" spans="1:83" ht="14.75" customHeight="1" x14ac:dyDescent="0.7">
      <c r="B42" s="245" t="s">
        <v>433</v>
      </c>
      <c r="C42" s="28" t="s">
        <v>608</v>
      </c>
      <c r="D42" s="28"/>
      <c r="E42" s="28"/>
      <c r="CD42" s="46"/>
      <c r="CE42" s="116"/>
    </row>
    <row r="43" spans="1:83" ht="14.75" customHeight="1" x14ac:dyDescent="0.7">
      <c r="B43" s="245" t="s">
        <v>434</v>
      </c>
      <c r="C43" s="330" t="s">
        <v>691</v>
      </c>
      <c r="D43" s="28"/>
      <c r="E43" s="28"/>
      <c r="CD43" s="46"/>
      <c r="CE43" s="116"/>
    </row>
    <row r="44" spans="1:83" ht="12" customHeight="1" thickBot="1" x14ac:dyDescent="0.75">
      <c r="B44" s="10"/>
      <c r="CD44" s="46"/>
      <c r="CE44" s="116"/>
    </row>
    <row r="45" spans="1:83" ht="18" customHeight="1" x14ac:dyDescent="0.7">
      <c r="B45" s="557"/>
      <c r="C45" s="558" t="s">
        <v>604</v>
      </c>
      <c r="D45" s="583" t="s">
        <v>440</v>
      </c>
      <c r="E45" s="597" t="s">
        <v>782</v>
      </c>
      <c r="F45" s="591" t="s">
        <v>441</v>
      </c>
      <c r="G45" s="592"/>
      <c r="H45" s="591" t="s">
        <v>442</v>
      </c>
      <c r="I45" s="595"/>
      <c r="J45" s="592" t="s">
        <v>514</v>
      </c>
      <c r="K45" s="592"/>
      <c r="L45" s="588" t="s">
        <v>679</v>
      </c>
      <c r="M45" s="617" t="s">
        <v>559</v>
      </c>
      <c r="N45" s="600" t="s">
        <v>602</v>
      </c>
      <c r="O45" s="602" t="s">
        <v>605</v>
      </c>
      <c r="P45" s="620" t="s">
        <v>696</v>
      </c>
      <c r="Q45" s="620"/>
      <c r="R45" s="620"/>
      <c r="S45" s="620"/>
      <c r="T45" s="620"/>
      <c r="U45" s="620"/>
      <c r="V45" s="620"/>
      <c r="W45" s="620"/>
      <c r="X45" s="620"/>
      <c r="Y45" s="620"/>
      <c r="Z45" s="620"/>
      <c r="AA45" s="620"/>
      <c r="AB45" s="613" t="s">
        <v>606</v>
      </c>
      <c r="AC45" s="614" t="s">
        <v>603</v>
      </c>
      <c r="AD45" s="607" t="s">
        <v>621</v>
      </c>
      <c r="AE45" s="608"/>
      <c r="CD45" s="46"/>
      <c r="CE45" s="116"/>
    </row>
    <row r="46" spans="1:83" ht="18" customHeight="1" x14ac:dyDescent="0.7">
      <c r="B46" s="557"/>
      <c r="C46" s="559"/>
      <c r="D46" s="584"/>
      <c r="E46" s="598"/>
      <c r="F46" s="593"/>
      <c r="G46" s="594"/>
      <c r="H46" s="593"/>
      <c r="I46" s="596"/>
      <c r="J46" s="594"/>
      <c r="K46" s="594"/>
      <c r="L46" s="589"/>
      <c r="M46" s="618"/>
      <c r="N46" s="601"/>
      <c r="O46" s="603"/>
      <c r="P46" s="621"/>
      <c r="Q46" s="621"/>
      <c r="R46" s="621"/>
      <c r="S46" s="621"/>
      <c r="T46" s="621"/>
      <c r="U46" s="621"/>
      <c r="V46" s="621"/>
      <c r="W46" s="621"/>
      <c r="X46" s="621"/>
      <c r="Y46" s="621"/>
      <c r="Z46" s="621"/>
      <c r="AA46" s="621"/>
      <c r="AB46" s="579"/>
      <c r="AC46" s="615"/>
      <c r="AD46" s="609" t="s">
        <v>622</v>
      </c>
      <c r="AE46" s="611" t="s">
        <v>609</v>
      </c>
      <c r="CD46" s="46"/>
      <c r="CE46" s="116"/>
    </row>
    <row r="47" spans="1:83" ht="18" customHeight="1" thickBot="1" x14ac:dyDescent="0.75">
      <c r="B47" s="557"/>
      <c r="C47" s="560"/>
      <c r="D47" s="585"/>
      <c r="E47" s="599"/>
      <c r="F47" s="131" t="s">
        <v>512</v>
      </c>
      <c r="G47" s="132" t="s">
        <v>513</v>
      </c>
      <c r="H47" s="133" t="s">
        <v>558</v>
      </c>
      <c r="I47" s="134" t="s">
        <v>531</v>
      </c>
      <c r="J47" s="135" t="s">
        <v>558</v>
      </c>
      <c r="K47" s="136" t="s">
        <v>531</v>
      </c>
      <c r="L47" s="590"/>
      <c r="M47" s="619"/>
      <c r="N47" s="137" t="s">
        <v>601</v>
      </c>
      <c r="O47" s="604"/>
      <c r="P47" s="75" t="s">
        <v>515</v>
      </c>
      <c r="Q47" s="75" t="s">
        <v>516</v>
      </c>
      <c r="R47" s="75" t="s">
        <v>517</v>
      </c>
      <c r="S47" s="75" t="s">
        <v>518</v>
      </c>
      <c r="T47" s="75" t="s">
        <v>519</v>
      </c>
      <c r="U47" s="75" t="s">
        <v>520</v>
      </c>
      <c r="V47" s="75" t="s">
        <v>521</v>
      </c>
      <c r="W47" s="75" t="s">
        <v>522</v>
      </c>
      <c r="X47" s="75" t="s">
        <v>523</v>
      </c>
      <c r="Y47" s="75" t="s">
        <v>524</v>
      </c>
      <c r="Z47" s="75" t="s">
        <v>525</v>
      </c>
      <c r="AA47" s="75" t="s">
        <v>526</v>
      </c>
      <c r="AB47" s="580"/>
      <c r="AC47" s="616"/>
      <c r="AD47" s="610"/>
      <c r="AE47" s="612"/>
      <c r="CD47" s="46"/>
      <c r="CE47" s="116"/>
    </row>
    <row r="48" spans="1:83" ht="26" customHeight="1" x14ac:dyDescent="0.7">
      <c r="A48" s="115" t="e">
        <f>VLOOKUP(D48,非表示_活動量と単位!$D$8:$E$75,2,FALSE)</f>
        <v>#N/A</v>
      </c>
      <c r="B48" s="247"/>
      <c r="C48" s="240"/>
      <c r="D48" s="142"/>
      <c r="E48" s="331"/>
      <c r="F48" s="358" t="str">
        <f t="shared" ref="F48:F102" si="17">IF(E48="","",INT(E48))</f>
        <v/>
      </c>
      <c r="G48" s="119" t="str">
        <f t="shared" ref="G48:G102" si="18">IF($D48="","",VLOOKUP($D48,活動の種別と単位,4,FALSE))</f>
        <v/>
      </c>
      <c r="H48" s="199" t="str">
        <f t="shared" ref="H48:H79" si="19">IF($D48="","",IFERROR(IF(VLOOKUP($C48,モニタリングポイント,9,FALSE)="デフォルト値",VLOOKUP($D48,デフォルト値,4,FALSE),""),""))</f>
        <v/>
      </c>
      <c r="I48" s="119" t="str">
        <f t="shared" ref="I48:I102" si="20">IF($D48="","",VLOOKUP($D48,活動の種別と単位,5,FALSE))</f>
        <v/>
      </c>
      <c r="J48" s="255" t="str">
        <f t="shared" ref="J48:J79" si="21">IF($D48="","",IFERROR(IF(VLOOKUP($C48,モニタリングポイント,11,FALSE)="デフォルト値",VLOOKUP($D48,デフォルト値,5,FALSE),""),""))</f>
        <v/>
      </c>
      <c r="K48" s="119" t="str">
        <f t="shared" ref="K48:K102" si="22">IF($D48="","",VLOOKUP($D48,活動の種別と単位,6,FALSE))</f>
        <v/>
      </c>
      <c r="L48" s="367" t="str">
        <f>IF($D48="","",IF($A48=0,F48*H48*J48,F48*J48))</f>
        <v/>
      </c>
      <c r="M48" s="315"/>
      <c r="N48" s="120" t="str">
        <f t="shared" ref="N48:N102" si="23">IF($D48="","",VLOOKUP($D48,活動の種別と単位,3,FALSE))</f>
        <v/>
      </c>
      <c r="O48" s="202"/>
      <c r="P48" s="203"/>
      <c r="Q48" s="204"/>
      <c r="R48" s="205"/>
      <c r="S48" s="205"/>
      <c r="T48" s="205"/>
      <c r="U48" s="205"/>
      <c r="V48" s="205"/>
      <c r="W48" s="205"/>
      <c r="X48" s="205"/>
      <c r="Y48" s="205"/>
      <c r="Z48" s="205"/>
      <c r="AA48" s="205"/>
      <c r="AB48" s="206"/>
      <c r="AC48" s="206"/>
      <c r="AD48" s="121" t="str">
        <f t="shared" ref="AD48:AD102" si="24">IF($D48="","",VLOOKUP($D48,活動の種別と単位,7,FALSE))</f>
        <v/>
      </c>
      <c r="AE48" s="122" t="str">
        <f t="shared" ref="AE48:AE102" si="25">IF($D48="","",IF(AD48="---","---",IF(OR($D48="系統電力",$D48="産業用蒸気",$D48="温水",$D48="冷水",$D48="蒸気（産業用以外）"),F48*VLOOKUP($D48,GJ換算係数,2,FALSE),F48*H48)))</f>
        <v/>
      </c>
      <c r="CD48" s="46"/>
      <c r="CE48" s="116"/>
    </row>
    <row r="49" spans="1:83" ht="26" customHeight="1" x14ac:dyDescent="0.7">
      <c r="A49" s="115" t="e">
        <f>VLOOKUP(D49,非表示_活動量と単位!$D$8:$E$75,2,FALSE)</f>
        <v>#N/A</v>
      </c>
      <c r="B49" s="247"/>
      <c r="C49" s="241"/>
      <c r="D49" s="143"/>
      <c r="E49" s="327"/>
      <c r="F49" s="355" t="str">
        <f t="shared" si="17"/>
        <v/>
      </c>
      <c r="G49" s="123" t="str">
        <f t="shared" si="18"/>
        <v/>
      </c>
      <c r="H49" s="200" t="str">
        <f t="shared" si="19"/>
        <v/>
      </c>
      <c r="I49" s="123" t="str">
        <f t="shared" si="20"/>
        <v/>
      </c>
      <c r="J49" s="256" t="str">
        <f t="shared" si="21"/>
        <v/>
      </c>
      <c r="K49" s="123" t="str">
        <f t="shared" si="22"/>
        <v/>
      </c>
      <c r="L49" s="368" t="str">
        <f t="shared" ref="L49:L79" si="26">IF($D49="","",IF($A49=0,F49*H49*J49,F49*J49))</f>
        <v/>
      </c>
      <c r="M49" s="317"/>
      <c r="N49" s="124" t="str">
        <f t="shared" si="23"/>
        <v/>
      </c>
      <c r="O49" s="207"/>
      <c r="P49" s="208"/>
      <c r="Q49" s="209"/>
      <c r="R49" s="210"/>
      <c r="S49" s="210"/>
      <c r="T49" s="210"/>
      <c r="U49" s="210"/>
      <c r="V49" s="210"/>
      <c r="W49" s="210"/>
      <c r="X49" s="210"/>
      <c r="Y49" s="210"/>
      <c r="Z49" s="210"/>
      <c r="AA49" s="210"/>
      <c r="AB49" s="211"/>
      <c r="AC49" s="211"/>
      <c r="AD49" s="125" t="str">
        <f t="shared" si="24"/>
        <v/>
      </c>
      <c r="AE49" s="126" t="str">
        <f t="shared" ref="AE49:AE69" si="27">IF($D49="","",IF(AD49="---","---",IF(OR($D49="系統電力",$D49="産業用蒸気",$D49="温水",$D49="冷水",$D49="蒸気（産業用以外）"),F49*VLOOKUP($D49,GJ換算係数,2,FALSE),F49*H49)))</f>
        <v/>
      </c>
      <c r="CD49" s="46"/>
      <c r="CE49" s="116"/>
    </row>
    <row r="50" spans="1:83" ht="26" customHeight="1" x14ac:dyDescent="0.7">
      <c r="A50" s="115" t="e">
        <f>VLOOKUP(D50,非表示_活動量と単位!$D$8:$E$75,2,FALSE)</f>
        <v>#N/A</v>
      </c>
      <c r="B50" s="247"/>
      <c r="C50" s="241"/>
      <c r="D50" s="143"/>
      <c r="E50" s="327"/>
      <c r="F50" s="355" t="str">
        <f t="shared" si="17"/>
        <v/>
      </c>
      <c r="G50" s="123" t="str">
        <f t="shared" si="18"/>
        <v/>
      </c>
      <c r="H50" s="200" t="str">
        <f t="shared" si="19"/>
        <v/>
      </c>
      <c r="I50" s="123" t="str">
        <f t="shared" si="20"/>
        <v/>
      </c>
      <c r="J50" s="256" t="str">
        <f t="shared" si="21"/>
        <v/>
      </c>
      <c r="K50" s="123" t="str">
        <f t="shared" si="22"/>
        <v/>
      </c>
      <c r="L50" s="368" t="str">
        <f t="shared" si="26"/>
        <v/>
      </c>
      <c r="M50" s="317"/>
      <c r="N50" s="124" t="str">
        <f t="shared" si="23"/>
        <v/>
      </c>
      <c r="O50" s="207"/>
      <c r="P50" s="208"/>
      <c r="Q50" s="209"/>
      <c r="R50" s="210"/>
      <c r="S50" s="210"/>
      <c r="T50" s="210"/>
      <c r="U50" s="210"/>
      <c r="V50" s="210"/>
      <c r="W50" s="210"/>
      <c r="X50" s="210"/>
      <c r="Y50" s="210"/>
      <c r="Z50" s="210"/>
      <c r="AA50" s="210"/>
      <c r="AB50" s="211"/>
      <c r="AC50" s="211"/>
      <c r="AD50" s="125" t="str">
        <f t="shared" si="24"/>
        <v/>
      </c>
      <c r="AE50" s="126" t="str">
        <f t="shared" si="27"/>
        <v/>
      </c>
      <c r="CD50" s="46"/>
      <c r="CE50" s="116"/>
    </row>
    <row r="51" spans="1:83" ht="26" customHeight="1" x14ac:dyDescent="0.7">
      <c r="A51" s="115" t="e">
        <f>VLOOKUP(D51,非表示_活動量と単位!$D$8:$E$75,2,FALSE)</f>
        <v>#N/A</v>
      </c>
      <c r="B51" s="247"/>
      <c r="C51" s="241"/>
      <c r="D51" s="143"/>
      <c r="E51" s="327"/>
      <c r="F51" s="355" t="str">
        <f t="shared" si="17"/>
        <v/>
      </c>
      <c r="G51" s="123" t="str">
        <f t="shared" si="18"/>
        <v/>
      </c>
      <c r="H51" s="200" t="str">
        <f t="shared" si="19"/>
        <v/>
      </c>
      <c r="I51" s="123" t="str">
        <f t="shared" si="20"/>
        <v/>
      </c>
      <c r="J51" s="256" t="str">
        <f t="shared" si="21"/>
        <v/>
      </c>
      <c r="K51" s="123" t="str">
        <f t="shared" si="22"/>
        <v/>
      </c>
      <c r="L51" s="368" t="str">
        <f t="shared" si="26"/>
        <v/>
      </c>
      <c r="M51" s="317"/>
      <c r="N51" s="124" t="str">
        <f t="shared" si="23"/>
        <v/>
      </c>
      <c r="O51" s="207"/>
      <c r="P51" s="208"/>
      <c r="Q51" s="209"/>
      <c r="R51" s="210"/>
      <c r="S51" s="210"/>
      <c r="T51" s="210"/>
      <c r="U51" s="210"/>
      <c r="V51" s="210"/>
      <c r="W51" s="210"/>
      <c r="X51" s="210"/>
      <c r="Y51" s="210"/>
      <c r="Z51" s="210"/>
      <c r="AA51" s="210"/>
      <c r="AB51" s="211"/>
      <c r="AC51" s="211"/>
      <c r="AD51" s="125" t="str">
        <f t="shared" si="24"/>
        <v/>
      </c>
      <c r="AE51" s="126" t="str">
        <f t="shared" si="27"/>
        <v/>
      </c>
      <c r="CD51" s="46"/>
      <c r="CE51" s="116"/>
    </row>
    <row r="52" spans="1:83" ht="26" customHeight="1" x14ac:dyDescent="0.7">
      <c r="A52" s="115" t="e">
        <f>VLOOKUP(D52,非表示_活動量と単位!$D$8:$E$75,2,FALSE)</f>
        <v>#N/A</v>
      </c>
      <c r="B52" s="247"/>
      <c r="C52" s="241"/>
      <c r="D52" s="143"/>
      <c r="E52" s="327"/>
      <c r="F52" s="355" t="str">
        <f t="shared" si="17"/>
        <v/>
      </c>
      <c r="G52" s="123" t="str">
        <f t="shared" si="18"/>
        <v/>
      </c>
      <c r="H52" s="200" t="str">
        <f t="shared" si="19"/>
        <v/>
      </c>
      <c r="I52" s="123" t="str">
        <f t="shared" si="20"/>
        <v/>
      </c>
      <c r="J52" s="256" t="str">
        <f t="shared" si="21"/>
        <v/>
      </c>
      <c r="K52" s="123" t="str">
        <f t="shared" si="22"/>
        <v/>
      </c>
      <c r="L52" s="368" t="str">
        <f t="shared" si="26"/>
        <v/>
      </c>
      <c r="M52" s="317"/>
      <c r="N52" s="124" t="str">
        <f t="shared" si="23"/>
        <v/>
      </c>
      <c r="O52" s="207"/>
      <c r="P52" s="208"/>
      <c r="Q52" s="209"/>
      <c r="R52" s="210"/>
      <c r="S52" s="210"/>
      <c r="T52" s="210"/>
      <c r="U52" s="210"/>
      <c r="V52" s="210"/>
      <c r="W52" s="210"/>
      <c r="X52" s="210"/>
      <c r="Y52" s="210"/>
      <c r="Z52" s="210"/>
      <c r="AA52" s="210"/>
      <c r="AB52" s="211"/>
      <c r="AC52" s="211"/>
      <c r="AD52" s="125" t="str">
        <f t="shared" si="24"/>
        <v/>
      </c>
      <c r="AE52" s="126" t="str">
        <f t="shared" si="27"/>
        <v/>
      </c>
      <c r="CD52" s="46"/>
      <c r="CE52" s="116"/>
    </row>
    <row r="53" spans="1:83" ht="26" customHeight="1" x14ac:dyDescent="0.7">
      <c r="A53" s="115" t="e">
        <f>VLOOKUP(D53,非表示_活動量と単位!$D$8:$E$75,2,FALSE)</f>
        <v>#N/A</v>
      </c>
      <c r="B53" s="247"/>
      <c r="C53" s="241"/>
      <c r="D53" s="143"/>
      <c r="E53" s="327"/>
      <c r="F53" s="355" t="str">
        <f t="shared" si="17"/>
        <v/>
      </c>
      <c r="G53" s="123" t="str">
        <f t="shared" si="18"/>
        <v/>
      </c>
      <c r="H53" s="200" t="str">
        <f t="shared" si="19"/>
        <v/>
      </c>
      <c r="I53" s="123" t="str">
        <f t="shared" si="20"/>
        <v/>
      </c>
      <c r="J53" s="256" t="str">
        <f t="shared" si="21"/>
        <v/>
      </c>
      <c r="K53" s="123" t="str">
        <f t="shared" si="22"/>
        <v/>
      </c>
      <c r="L53" s="368" t="str">
        <f t="shared" si="26"/>
        <v/>
      </c>
      <c r="M53" s="317"/>
      <c r="N53" s="124" t="str">
        <f t="shared" si="23"/>
        <v/>
      </c>
      <c r="O53" s="207"/>
      <c r="P53" s="208"/>
      <c r="Q53" s="209"/>
      <c r="R53" s="210"/>
      <c r="S53" s="210"/>
      <c r="T53" s="210"/>
      <c r="U53" s="210"/>
      <c r="V53" s="210"/>
      <c r="W53" s="210"/>
      <c r="X53" s="210"/>
      <c r="Y53" s="210"/>
      <c r="Z53" s="210"/>
      <c r="AA53" s="210"/>
      <c r="AB53" s="211"/>
      <c r="AC53" s="211"/>
      <c r="AD53" s="125" t="str">
        <f t="shared" si="24"/>
        <v/>
      </c>
      <c r="AE53" s="126" t="str">
        <f t="shared" si="27"/>
        <v/>
      </c>
      <c r="CD53" s="46"/>
      <c r="CE53" s="116"/>
    </row>
    <row r="54" spans="1:83" ht="26" customHeight="1" x14ac:dyDescent="0.7">
      <c r="A54" s="115" t="e">
        <f>VLOOKUP(D54,非表示_活動量と単位!$D$8:$E$75,2,FALSE)</f>
        <v>#N/A</v>
      </c>
      <c r="B54" s="247"/>
      <c r="C54" s="241"/>
      <c r="D54" s="143"/>
      <c r="E54" s="327"/>
      <c r="F54" s="355" t="str">
        <f t="shared" si="17"/>
        <v/>
      </c>
      <c r="G54" s="123" t="str">
        <f t="shared" si="18"/>
        <v/>
      </c>
      <c r="H54" s="200" t="str">
        <f t="shared" si="19"/>
        <v/>
      </c>
      <c r="I54" s="123" t="str">
        <f t="shared" si="20"/>
        <v/>
      </c>
      <c r="J54" s="256" t="str">
        <f t="shared" si="21"/>
        <v/>
      </c>
      <c r="K54" s="123" t="str">
        <f t="shared" si="22"/>
        <v/>
      </c>
      <c r="L54" s="368" t="str">
        <f t="shared" si="26"/>
        <v/>
      </c>
      <c r="M54" s="317"/>
      <c r="N54" s="124" t="str">
        <f t="shared" si="23"/>
        <v/>
      </c>
      <c r="O54" s="207"/>
      <c r="P54" s="208"/>
      <c r="Q54" s="209"/>
      <c r="R54" s="210"/>
      <c r="S54" s="210"/>
      <c r="T54" s="210"/>
      <c r="U54" s="210"/>
      <c r="V54" s="210"/>
      <c r="W54" s="210"/>
      <c r="X54" s="210"/>
      <c r="Y54" s="210"/>
      <c r="Z54" s="210"/>
      <c r="AA54" s="210"/>
      <c r="AB54" s="211"/>
      <c r="AC54" s="211"/>
      <c r="AD54" s="125" t="str">
        <f t="shared" si="24"/>
        <v/>
      </c>
      <c r="AE54" s="126" t="str">
        <f t="shared" si="27"/>
        <v/>
      </c>
      <c r="CD54" s="46"/>
      <c r="CE54" s="116"/>
    </row>
    <row r="55" spans="1:83" ht="26" customHeight="1" x14ac:dyDescent="0.7">
      <c r="A55" s="115" t="e">
        <f>VLOOKUP(D55,非表示_活動量と単位!$D$8:$E$75,2,FALSE)</f>
        <v>#N/A</v>
      </c>
      <c r="B55" s="247"/>
      <c r="C55" s="241"/>
      <c r="D55" s="143"/>
      <c r="E55" s="327"/>
      <c r="F55" s="355" t="str">
        <f t="shared" si="17"/>
        <v/>
      </c>
      <c r="G55" s="123" t="str">
        <f t="shared" si="18"/>
        <v/>
      </c>
      <c r="H55" s="200" t="str">
        <f t="shared" si="19"/>
        <v/>
      </c>
      <c r="I55" s="123" t="str">
        <f t="shared" si="20"/>
        <v/>
      </c>
      <c r="J55" s="256" t="str">
        <f t="shared" si="21"/>
        <v/>
      </c>
      <c r="K55" s="123" t="str">
        <f t="shared" si="22"/>
        <v/>
      </c>
      <c r="L55" s="368" t="str">
        <f t="shared" si="26"/>
        <v/>
      </c>
      <c r="M55" s="317"/>
      <c r="N55" s="124" t="str">
        <f t="shared" si="23"/>
        <v/>
      </c>
      <c r="O55" s="207"/>
      <c r="P55" s="208"/>
      <c r="Q55" s="209"/>
      <c r="R55" s="210"/>
      <c r="S55" s="210"/>
      <c r="T55" s="210"/>
      <c r="U55" s="210"/>
      <c r="V55" s="210"/>
      <c r="W55" s="210"/>
      <c r="X55" s="210"/>
      <c r="Y55" s="210"/>
      <c r="Z55" s="210"/>
      <c r="AA55" s="210"/>
      <c r="AB55" s="211"/>
      <c r="AC55" s="211"/>
      <c r="AD55" s="125" t="str">
        <f t="shared" si="24"/>
        <v/>
      </c>
      <c r="AE55" s="126" t="str">
        <f t="shared" si="27"/>
        <v/>
      </c>
      <c r="CD55" s="46"/>
      <c r="CE55" s="116"/>
    </row>
    <row r="56" spans="1:83" ht="26" customHeight="1" x14ac:dyDescent="0.7">
      <c r="A56" s="115" t="e">
        <f>VLOOKUP(D56,非表示_活動量と単位!$D$8:$E$75,2,FALSE)</f>
        <v>#N/A</v>
      </c>
      <c r="B56" s="247"/>
      <c r="C56" s="241"/>
      <c r="D56" s="143"/>
      <c r="E56" s="327"/>
      <c r="F56" s="355" t="str">
        <f t="shared" si="17"/>
        <v/>
      </c>
      <c r="G56" s="123" t="str">
        <f t="shared" si="18"/>
        <v/>
      </c>
      <c r="H56" s="200" t="str">
        <f t="shared" si="19"/>
        <v/>
      </c>
      <c r="I56" s="123" t="str">
        <f t="shared" si="20"/>
        <v/>
      </c>
      <c r="J56" s="256" t="str">
        <f t="shared" si="21"/>
        <v/>
      </c>
      <c r="K56" s="123" t="str">
        <f t="shared" si="22"/>
        <v/>
      </c>
      <c r="L56" s="368" t="str">
        <f t="shared" si="26"/>
        <v/>
      </c>
      <c r="M56" s="317"/>
      <c r="N56" s="124" t="str">
        <f t="shared" si="23"/>
        <v/>
      </c>
      <c r="O56" s="207"/>
      <c r="P56" s="208"/>
      <c r="Q56" s="209"/>
      <c r="R56" s="210"/>
      <c r="S56" s="210"/>
      <c r="T56" s="210"/>
      <c r="U56" s="210"/>
      <c r="V56" s="210"/>
      <c r="W56" s="210"/>
      <c r="X56" s="210"/>
      <c r="Y56" s="210"/>
      <c r="Z56" s="210"/>
      <c r="AA56" s="210"/>
      <c r="AB56" s="211"/>
      <c r="AC56" s="211"/>
      <c r="AD56" s="125" t="str">
        <f t="shared" si="24"/>
        <v/>
      </c>
      <c r="AE56" s="126" t="str">
        <f t="shared" si="27"/>
        <v/>
      </c>
    </row>
    <row r="57" spans="1:83" ht="26" customHeight="1" x14ac:dyDescent="0.7">
      <c r="A57" s="115" t="e">
        <f>VLOOKUP(D57,非表示_活動量と単位!$D$8:$E$75,2,FALSE)</f>
        <v>#N/A</v>
      </c>
      <c r="B57" s="247"/>
      <c r="C57" s="241"/>
      <c r="D57" s="143"/>
      <c r="E57" s="327"/>
      <c r="F57" s="355" t="str">
        <f t="shared" si="17"/>
        <v/>
      </c>
      <c r="G57" s="123" t="str">
        <f t="shared" si="18"/>
        <v/>
      </c>
      <c r="H57" s="200" t="str">
        <f t="shared" si="19"/>
        <v/>
      </c>
      <c r="I57" s="123" t="str">
        <f t="shared" si="20"/>
        <v/>
      </c>
      <c r="J57" s="256" t="str">
        <f t="shared" si="21"/>
        <v/>
      </c>
      <c r="K57" s="123" t="str">
        <f t="shared" si="22"/>
        <v/>
      </c>
      <c r="L57" s="368" t="str">
        <f t="shared" si="26"/>
        <v/>
      </c>
      <c r="M57" s="317"/>
      <c r="N57" s="124" t="str">
        <f t="shared" si="23"/>
        <v/>
      </c>
      <c r="O57" s="207"/>
      <c r="P57" s="208"/>
      <c r="Q57" s="209"/>
      <c r="R57" s="210"/>
      <c r="S57" s="210"/>
      <c r="T57" s="210"/>
      <c r="U57" s="210"/>
      <c r="V57" s="210"/>
      <c r="W57" s="210"/>
      <c r="X57" s="210"/>
      <c r="Y57" s="210"/>
      <c r="Z57" s="210"/>
      <c r="AA57" s="210"/>
      <c r="AB57" s="211"/>
      <c r="AC57" s="211"/>
      <c r="AD57" s="125" t="str">
        <f t="shared" si="24"/>
        <v/>
      </c>
      <c r="AE57" s="126" t="str">
        <f t="shared" si="27"/>
        <v/>
      </c>
      <c r="CD57" s="46"/>
      <c r="CE57" s="116"/>
    </row>
    <row r="58" spans="1:83" ht="26" customHeight="1" x14ac:dyDescent="0.7">
      <c r="A58" s="115" t="e">
        <f>VLOOKUP(D58,非表示_活動量と単位!$D$8:$E$75,2,FALSE)</f>
        <v>#N/A</v>
      </c>
      <c r="B58" s="247"/>
      <c r="C58" s="241"/>
      <c r="D58" s="143"/>
      <c r="E58" s="327"/>
      <c r="F58" s="355" t="str">
        <f t="shared" si="17"/>
        <v/>
      </c>
      <c r="G58" s="123" t="str">
        <f t="shared" si="18"/>
        <v/>
      </c>
      <c r="H58" s="200" t="str">
        <f t="shared" si="19"/>
        <v/>
      </c>
      <c r="I58" s="123" t="str">
        <f t="shared" si="20"/>
        <v/>
      </c>
      <c r="J58" s="256" t="str">
        <f t="shared" si="21"/>
        <v/>
      </c>
      <c r="K58" s="123" t="str">
        <f t="shared" si="22"/>
        <v/>
      </c>
      <c r="L58" s="368" t="str">
        <f t="shared" si="26"/>
        <v/>
      </c>
      <c r="M58" s="317"/>
      <c r="N58" s="124" t="str">
        <f t="shared" si="23"/>
        <v/>
      </c>
      <c r="O58" s="207"/>
      <c r="P58" s="208"/>
      <c r="Q58" s="209"/>
      <c r="R58" s="210"/>
      <c r="S58" s="210"/>
      <c r="T58" s="210"/>
      <c r="U58" s="210"/>
      <c r="V58" s="210"/>
      <c r="W58" s="210"/>
      <c r="X58" s="210"/>
      <c r="Y58" s="210"/>
      <c r="Z58" s="210"/>
      <c r="AA58" s="210"/>
      <c r="AB58" s="211"/>
      <c r="AC58" s="211"/>
      <c r="AD58" s="125" t="str">
        <f t="shared" si="24"/>
        <v/>
      </c>
      <c r="AE58" s="126" t="str">
        <f t="shared" si="27"/>
        <v/>
      </c>
      <c r="CD58" s="46"/>
      <c r="CE58" s="116"/>
    </row>
    <row r="59" spans="1:83" ht="26" customHeight="1" x14ac:dyDescent="0.7">
      <c r="A59" s="115" t="e">
        <f>VLOOKUP(D59,非表示_活動量と単位!$D$8:$E$75,2,FALSE)</f>
        <v>#N/A</v>
      </c>
      <c r="B59" s="247"/>
      <c r="C59" s="241"/>
      <c r="D59" s="143"/>
      <c r="E59" s="327"/>
      <c r="F59" s="355" t="str">
        <f t="shared" si="17"/>
        <v/>
      </c>
      <c r="G59" s="123" t="str">
        <f t="shared" si="18"/>
        <v/>
      </c>
      <c r="H59" s="200" t="str">
        <f t="shared" si="19"/>
        <v/>
      </c>
      <c r="I59" s="123" t="str">
        <f t="shared" si="20"/>
        <v/>
      </c>
      <c r="J59" s="256" t="str">
        <f t="shared" si="21"/>
        <v/>
      </c>
      <c r="K59" s="123" t="str">
        <f t="shared" si="22"/>
        <v/>
      </c>
      <c r="L59" s="368" t="str">
        <f t="shared" si="26"/>
        <v/>
      </c>
      <c r="M59" s="317"/>
      <c r="N59" s="124" t="str">
        <f t="shared" si="23"/>
        <v/>
      </c>
      <c r="O59" s="207"/>
      <c r="P59" s="208"/>
      <c r="Q59" s="209"/>
      <c r="R59" s="210"/>
      <c r="S59" s="210"/>
      <c r="T59" s="210"/>
      <c r="U59" s="210"/>
      <c r="V59" s="210"/>
      <c r="W59" s="210"/>
      <c r="X59" s="210"/>
      <c r="Y59" s="210"/>
      <c r="Z59" s="210"/>
      <c r="AA59" s="210"/>
      <c r="AB59" s="211"/>
      <c r="AC59" s="211"/>
      <c r="AD59" s="125" t="str">
        <f t="shared" si="24"/>
        <v/>
      </c>
      <c r="AE59" s="126" t="str">
        <f t="shared" si="27"/>
        <v/>
      </c>
      <c r="CD59" s="46"/>
      <c r="CE59" s="116"/>
    </row>
    <row r="60" spans="1:83" ht="26" customHeight="1" x14ac:dyDescent="0.7">
      <c r="A60" s="115" t="e">
        <f>VLOOKUP(D60,非表示_活動量と単位!$D$8:$E$75,2,FALSE)</f>
        <v>#N/A</v>
      </c>
      <c r="B60" s="247"/>
      <c r="C60" s="241"/>
      <c r="D60" s="143"/>
      <c r="E60" s="327"/>
      <c r="F60" s="355" t="str">
        <f t="shared" si="17"/>
        <v/>
      </c>
      <c r="G60" s="123" t="str">
        <f t="shared" si="18"/>
        <v/>
      </c>
      <c r="H60" s="200" t="str">
        <f t="shared" si="19"/>
        <v/>
      </c>
      <c r="I60" s="123" t="str">
        <f t="shared" si="20"/>
        <v/>
      </c>
      <c r="J60" s="256" t="str">
        <f t="shared" si="21"/>
        <v/>
      </c>
      <c r="K60" s="123" t="str">
        <f t="shared" si="22"/>
        <v/>
      </c>
      <c r="L60" s="368" t="str">
        <f t="shared" si="26"/>
        <v/>
      </c>
      <c r="M60" s="317"/>
      <c r="N60" s="124" t="str">
        <f t="shared" si="23"/>
        <v/>
      </c>
      <c r="O60" s="207"/>
      <c r="P60" s="208"/>
      <c r="Q60" s="209"/>
      <c r="R60" s="210"/>
      <c r="S60" s="210"/>
      <c r="T60" s="210"/>
      <c r="U60" s="210"/>
      <c r="V60" s="210"/>
      <c r="W60" s="210"/>
      <c r="X60" s="210"/>
      <c r="Y60" s="210"/>
      <c r="Z60" s="210"/>
      <c r="AA60" s="210"/>
      <c r="AB60" s="211"/>
      <c r="AC60" s="211"/>
      <c r="AD60" s="125" t="str">
        <f t="shared" si="24"/>
        <v/>
      </c>
      <c r="AE60" s="126" t="str">
        <f t="shared" si="27"/>
        <v/>
      </c>
      <c r="CD60" s="46"/>
      <c r="CE60" s="116"/>
    </row>
    <row r="61" spans="1:83" ht="26" customHeight="1" x14ac:dyDescent="0.7">
      <c r="A61" s="115" t="e">
        <f>VLOOKUP(D61,非表示_活動量と単位!$D$8:$E$75,2,FALSE)</f>
        <v>#N/A</v>
      </c>
      <c r="B61" s="247"/>
      <c r="C61" s="241"/>
      <c r="D61" s="143"/>
      <c r="E61" s="327"/>
      <c r="F61" s="355" t="str">
        <f t="shared" si="17"/>
        <v/>
      </c>
      <c r="G61" s="123" t="str">
        <f t="shared" si="18"/>
        <v/>
      </c>
      <c r="H61" s="200" t="str">
        <f t="shared" si="19"/>
        <v/>
      </c>
      <c r="I61" s="123" t="str">
        <f t="shared" si="20"/>
        <v/>
      </c>
      <c r="J61" s="256" t="str">
        <f t="shared" si="21"/>
        <v/>
      </c>
      <c r="K61" s="123" t="str">
        <f t="shared" si="22"/>
        <v/>
      </c>
      <c r="L61" s="368" t="str">
        <f t="shared" si="26"/>
        <v/>
      </c>
      <c r="M61" s="317"/>
      <c r="N61" s="124" t="str">
        <f t="shared" si="23"/>
        <v/>
      </c>
      <c r="O61" s="207"/>
      <c r="P61" s="208"/>
      <c r="Q61" s="209"/>
      <c r="R61" s="210"/>
      <c r="S61" s="210"/>
      <c r="T61" s="210"/>
      <c r="U61" s="210"/>
      <c r="V61" s="210"/>
      <c r="W61" s="210"/>
      <c r="X61" s="210"/>
      <c r="Y61" s="210"/>
      <c r="Z61" s="210"/>
      <c r="AA61" s="210"/>
      <c r="AB61" s="211"/>
      <c r="AC61" s="211"/>
      <c r="AD61" s="125" t="str">
        <f t="shared" si="24"/>
        <v/>
      </c>
      <c r="AE61" s="126" t="str">
        <f t="shared" si="27"/>
        <v/>
      </c>
      <c r="CD61" s="46"/>
      <c r="CE61" s="116"/>
    </row>
    <row r="62" spans="1:83" ht="26" customHeight="1" x14ac:dyDescent="0.7">
      <c r="A62" s="115" t="e">
        <f>VLOOKUP(D62,非表示_活動量と単位!$D$8:$E$75,2,FALSE)</f>
        <v>#N/A</v>
      </c>
      <c r="B62" s="247"/>
      <c r="C62" s="241"/>
      <c r="D62" s="143"/>
      <c r="E62" s="327"/>
      <c r="F62" s="355" t="str">
        <f t="shared" si="17"/>
        <v/>
      </c>
      <c r="G62" s="123" t="str">
        <f t="shared" si="18"/>
        <v/>
      </c>
      <c r="H62" s="200" t="str">
        <f t="shared" si="19"/>
        <v/>
      </c>
      <c r="I62" s="123" t="str">
        <f t="shared" si="20"/>
        <v/>
      </c>
      <c r="J62" s="256" t="str">
        <f t="shared" si="21"/>
        <v/>
      </c>
      <c r="K62" s="123" t="str">
        <f t="shared" si="22"/>
        <v/>
      </c>
      <c r="L62" s="368" t="str">
        <f t="shared" si="26"/>
        <v/>
      </c>
      <c r="M62" s="317"/>
      <c r="N62" s="124" t="str">
        <f t="shared" si="23"/>
        <v/>
      </c>
      <c r="O62" s="207"/>
      <c r="P62" s="208"/>
      <c r="Q62" s="209"/>
      <c r="R62" s="210"/>
      <c r="S62" s="210"/>
      <c r="T62" s="210"/>
      <c r="U62" s="210"/>
      <c r="V62" s="210"/>
      <c r="W62" s="210"/>
      <c r="X62" s="210"/>
      <c r="Y62" s="210"/>
      <c r="Z62" s="210"/>
      <c r="AA62" s="210"/>
      <c r="AB62" s="211"/>
      <c r="AC62" s="211"/>
      <c r="AD62" s="125" t="str">
        <f t="shared" si="24"/>
        <v/>
      </c>
      <c r="AE62" s="126" t="str">
        <f t="shared" si="27"/>
        <v/>
      </c>
      <c r="CD62" s="46"/>
      <c r="CE62" s="116"/>
    </row>
    <row r="63" spans="1:83" ht="26" customHeight="1" x14ac:dyDescent="0.7">
      <c r="A63" s="115" t="e">
        <f>VLOOKUP(D63,非表示_活動量と単位!$D$8:$E$75,2,FALSE)</f>
        <v>#N/A</v>
      </c>
      <c r="B63" s="247"/>
      <c r="C63" s="241"/>
      <c r="D63" s="143"/>
      <c r="E63" s="359"/>
      <c r="F63" s="355" t="str">
        <f t="shared" si="17"/>
        <v/>
      </c>
      <c r="G63" s="123" t="str">
        <f t="shared" si="18"/>
        <v/>
      </c>
      <c r="H63" s="200" t="str">
        <f t="shared" si="19"/>
        <v/>
      </c>
      <c r="I63" s="123" t="str">
        <f t="shared" si="20"/>
        <v/>
      </c>
      <c r="J63" s="256" t="str">
        <f t="shared" si="21"/>
        <v/>
      </c>
      <c r="K63" s="123" t="str">
        <f t="shared" si="22"/>
        <v/>
      </c>
      <c r="L63" s="368" t="str">
        <f t="shared" si="26"/>
        <v/>
      </c>
      <c r="M63" s="317"/>
      <c r="N63" s="124" t="str">
        <f t="shared" si="23"/>
        <v/>
      </c>
      <c r="O63" s="207"/>
      <c r="P63" s="208"/>
      <c r="Q63" s="209"/>
      <c r="R63" s="210"/>
      <c r="S63" s="210"/>
      <c r="T63" s="210"/>
      <c r="U63" s="210"/>
      <c r="V63" s="210"/>
      <c r="W63" s="210"/>
      <c r="X63" s="210"/>
      <c r="Y63" s="210"/>
      <c r="Z63" s="210"/>
      <c r="AA63" s="210"/>
      <c r="AB63" s="211"/>
      <c r="AC63" s="211"/>
      <c r="AD63" s="125" t="str">
        <f t="shared" si="24"/>
        <v/>
      </c>
      <c r="AE63" s="126" t="str">
        <f t="shared" si="27"/>
        <v/>
      </c>
      <c r="CD63" s="46"/>
      <c r="CE63" s="116"/>
    </row>
    <row r="64" spans="1:83" ht="26" customHeight="1" x14ac:dyDescent="0.7">
      <c r="A64" s="115" t="e">
        <f>VLOOKUP(D64,非表示_活動量と単位!$D$8:$E$75,2,FALSE)</f>
        <v>#N/A</v>
      </c>
      <c r="B64" s="247"/>
      <c r="C64" s="241"/>
      <c r="D64" s="143"/>
      <c r="E64" s="360"/>
      <c r="F64" s="355" t="str">
        <f t="shared" si="17"/>
        <v/>
      </c>
      <c r="G64" s="123" t="str">
        <f t="shared" si="18"/>
        <v/>
      </c>
      <c r="H64" s="200" t="str">
        <f t="shared" si="19"/>
        <v/>
      </c>
      <c r="I64" s="123" t="str">
        <f t="shared" si="20"/>
        <v/>
      </c>
      <c r="J64" s="256" t="str">
        <f t="shared" si="21"/>
        <v/>
      </c>
      <c r="K64" s="123" t="str">
        <f t="shared" si="22"/>
        <v/>
      </c>
      <c r="L64" s="368" t="str">
        <f t="shared" si="26"/>
        <v/>
      </c>
      <c r="M64" s="317"/>
      <c r="N64" s="124" t="str">
        <f t="shared" si="23"/>
        <v/>
      </c>
      <c r="O64" s="207"/>
      <c r="P64" s="208"/>
      <c r="Q64" s="209"/>
      <c r="R64" s="210"/>
      <c r="S64" s="210"/>
      <c r="T64" s="210"/>
      <c r="U64" s="210"/>
      <c r="V64" s="210"/>
      <c r="W64" s="210"/>
      <c r="X64" s="210"/>
      <c r="Y64" s="210"/>
      <c r="Z64" s="210"/>
      <c r="AA64" s="210"/>
      <c r="AB64" s="211"/>
      <c r="AC64" s="211"/>
      <c r="AD64" s="125" t="str">
        <f t="shared" si="24"/>
        <v/>
      </c>
      <c r="AE64" s="126" t="str">
        <f t="shared" si="27"/>
        <v/>
      </c>
      <c r="CD64" s="46"/>
      <c r="CE64" s="116"/>
    </row>
    <row r="65" spans="1:83" ht="26" customHeight="1" x14ac:dyDescent="0.7">
      <c r="A65" s="115" t="e">
        <f>VLOOKUP(D65,非表示_活動量と単位!$D$8:$E$75,2,FALSE)</f>
        <v>#N/A</v>
      </c>
      <c r="B65" s="247"/>
      <c r="C65" s="241"/>
      <c r="D65" s="143"/>
      <c r="E65" s="360"/>
      <c r="F65" s="355" t="str">
        <f t="shared" si="17"/>
        <v/>
      </c>
      <c r="G65" s="123" t="str">
        <f t="shared" si="18"/>
        <v/>
      </c>
      <c r="H65" s="200" t="str">
        <f t="shared" si="19"/>
        <v/>
      </c>
      <c r="I65" s="123" t="str">
        <f t="shared" si="20"/>
        <v/>
      </c>
      <c r="J65" s="256" t="str">
        <f t="shared" si="21"/>
        <v/>
      </c>
      <c r="K65" s="123" t="str">
        <f t="shared" si="22"/>
        <v/>
      </c>
      <c r="L65" s="368" t="str">
        <f t="shared" si="26"/>
        <v/>
      </c>
      <c r="M65" s="317"/>
      <c r="N65" s="124" t="str">
        <f t="shared" si="23"/>
        <v/>
      </c>
      <c r="O65" s="207"/>
      <c r="P65" s="208"/>
      <c r="Q65" s="209"/>
      <c r="R65" s="210"/>
      <c r="S65" s="210"/>
      <c r="T65" s="210"/>
      <c r="U65" s="210"/>
      <c r="V65" s="210"/>
      <c r="W65" s="210"/>
      <c r="X65" s="210"/>
      <c r="Y65" s="210"/>
      <c r="Z65" s="210"/>
      <c r="AA65" s="210"/>
      <c r="AB65" s="211"/>
      <c r="AC65" s="211"/>
      <c r="AD65" s="125" t="str">
        <f t="shared" si="24"/>
        <v/>
      </c>
      <c r="AE65" s="126" t="str">
        <f t="shared" si="27"/>
        <v/>
      </c>
      <c r="CD65" s="46"/>
      <c r="CE65" s="116"/>
    </row>
    <row r="66" spans="1:83" ht="26" customHeight="1" x14ac:dyDescent="0.7">
      <c r="A66" s="115" t="e">
        <f>VLOOKUP(D66,非表示_活動量と単位!$D$8:$E$75,2,FALSE)</f>
        <v>#N/A</v>
      </c>
      <c r="B66" s="247"/>
      <c r="C66" s="241"/>
      <c r="D66" s="143"/>
      <c r="E66" s="360"/>
      <c r="F66" s="355" t="str">
        <f t="shared" si="17"/>
        <v/>
      </c>
      <c r="G66" s="123" t="str">
        <f t="shared" si="18"/>
        <v/>
      </c>
      <c r="H66" s="200" t="str">
        <f t="shared" si="19"/>
        <v/>
      </c>
      <c r="I66" s="123" t="str">
        <f t="shared" si="20"/>
        <v/>
      </c>
      <c r="J66" s="256" t="str">
        <f t="shared" si="21"/>
        <v/>
      </c>
      <c r="K66" s="123" t="str">
        <f t="shared" si="22"/>
        <v/>
      </c>
      <c r="L66" s="368" t="str">
        <f t="shared" si="26"/>
        <v/>
      </c>
      <c r="M66" s="317"/>
      <c r="N66" s="124" t="str">
        <f t="shared" si="23"/>
        <v/>
      </c>
      <c r="O66" s="207"/>
      <c r="P66" s="208"/>
      <c r="Q66" s="209"/>
      <c r="R66" s="210"/>
      <c r="S66" s="210"/>
      <c r="T66" s="210"/>
      <c r="U66" s="210"/>
      <c r="V66" s="210"/>
      <c r="W66" s="210"/>
      <c r="X66" s="210"/>
      <c r="Y66" s="210"/>
      <c r="Z66" s="210"/>
      <c r="AA66" s="210"/>
      <c r="AB66" s="211"/>
      <c r="AC66" s="211"/>
      <c r="AD66" s="125" t="str">
        <f t="shared" si="24"/>
        <v/>
      </c>
      <c r="AE66" s="126" t="str">
        <f t="shared" si="27"/>
        <v/>
      </c>
    </row>
    <row r="67" spans="1:83" ht="26" customHeight="1" x14ac:dyDescent="0.7">
      <c r="A67" s="115" t="e">
        <f>VLOOKUP(D67,非表示_活動量と単位!$D$8:$E$75,2,FALSE)</f>
        <v>#N/A</v>
      </c>
      <c r="B67" s="247"/>
      <c r="C67" s="241"/>
      <c r="D67" s="143"/>
      <c r="E67" s="360"/>
      <c r="F67" s="355" t="str">
        <f t="shared" si="17"/>
        <v/>
      </c>
      <c r="G67" s="123" t="str">
        <f t="shared" si="18"/>
        <v/>
      </c>
      <c r="H67" s="200" t="str">
        <f t="shared" si="19"/>
        <v/>
      </c>
      <c r="I67" s="123" t="str">
        <f t="shared" si="20"/>
        <v/>
      </c>
      <c r="J67" s="256" t="str">
        <f t="shared" si="21"/>
        <v/>
      </c>
      <c r="K67" s="123" t="str">
        <f t="shared" si="22"/>
        <v/>
      </c>
      <c r="L67" s="368" t="str">
        <f t="shared" si="26"/>
        <v/>
      </c>
      <c r="M67" s="317"/>
      <c r="N67" s="124" t="str">
        <f t="shared" si="23"/>
        <v/>
      </c>
      <c r="O67" s="207"/>
      <c r="P67" s="208"/>
      <c r="Q67" s="209"/>
      <c r="R67" s="210"/>
      <c r="S67" s="210"/>
      <c r="T67" s="210"/>
      <c r="U67" s="210"/>
      <c r="V67" s="210"/>
      <c r="W67" s="210"/>
      <c r="X67" s="210"/>
      <c r="Y67" s="210"/>
      <c r="Z67" s="210"/>
      <c r="AA67" s="210"/>
      <c r="AB67" s="211"/>
      <c r="AC67" s="211"/>
      <c r="AD67" s="125" t="str">
        <f t="shared" si="24"/>
        <v/>
      </c>
      <c r="AE67" s="126" t="str">
        <f t="shared" si="27"/>
        <v/>
      </c>
      <c r="CD67" s="46"/>
      <c r="CE67" s="116"/>
    </row>
    <row r="68" spans="1:83" ht="26" customHeight="1" x14ac:dyDescent="0.7">
      <c r="A68" s="115" t="e">
        <f>VLOOKUP(D68,非表示_活動量と単位!$D$8:$E$75,2,FALSE)</f>
        <v>#N/A</v>
      </c>
      <c r="B68" s="247"/>
      <c r="C68" s="241"/>
      <c r="D68" s="143"/>
      <c r="E68" s="360"/>
      <c r="F68" s="355" t="str">
        <f t="shared" si="17"/>
        <v/>
      </c>
      <c r="G68" s="123" t="str">
        <f t="shared" si="18"/>
        <v/>
      </c>
      <c r="H68" s="200" t="str">
        <f t="shared" si="19"/>
        <v/>
      </c>
      <c r="I68" s="123" t="str">
        <f t="shared" si="20"/>
        <v/>
      </c>
      <c r="J68" s="256" t="str">
        <f t="shared" si="21"/>
        <v/>
      </c>
      <c r="K68" s="123" t="str">
        <f t="shared" si="22"/>
        <v/>
      </c>
      <c r="L68" s="368" t="str">
        <f t="shared" si="26"/>
        <v/>
      </c>
      <c r="M68" s="317"/>
      <c r="N68" s="124" t="str">
        <f t="shared" si="23"/>
        <v/>
      </c>
      <c r="O68" s="207"/>
      <c r="P68" s="208"/>
      <c r="Q68" s="209"/>
      <c r="R68" s="210"/>
      <c r="S68" s="210"/>
      <c r="T68" s="210"/>
      <c r="U68" s="210"/>
      <c r="V68" s="210"/>
      <c r="W68" s="210"/>
      <c r="X68" s="210"/>
      <c r="Y68" s="210"/>
      <c r="Z68" s="210"/>
      <c r="AA68" s="210"/>
      <c r="AB68" s="211"/>
      <c r="AC68" s="211"/>
      <c r="AD68" s="125" t="str">
        <f t="shared" si="24"/>
        <v/>
      </c>
      <c r="AE68" s="126" t="str">
        <f t="shared" si="27"/>
        <v/>
      </c>
      <c r="CD68" s="46"/>
      <c r="CE68" s="116"/>
    </row>
    <row r="69" spans="1:83" ht="26" customHeight="1" x14ac:dyDescent="0.7">
      <c r="A69" s="115" t="e">
        <f>VLOOKUP(D69,非表示_活動量と単位!$D$8:$E$75,2,FALSE)</f>
        <v>#N/A</v>
      </c>
      <c r="B69" s="247"/>
      <c r="C69" s="241"/>
      <c r="D69" s="143"/>
      <c r="E69" s="360"/>
      <c r="F69" s="355" t="str">
        <f t="shared" si="17"/>
        <v/>
      </c>
      <c r="G69" s="123" t="str">
        <f t="shared" si="18"/>
        <v/>
      </c>
      <c r="H69" s="200" t="str">
        <f t="shared" si="19"/>
        <v/>
      </c>
      <c r="I69" s="123" t="str">
        <f t="shared" si="20"/>
        <v/>
      </c>
      <c r="J69" s="256" t="str">
        <f t="shared" si="21"/>
        <v/>
      </c>
      <c r="K69" s="123" t="str">
        <f t="shared" si="22"/>
        <v/>
      </c>
      <c r="L69" s="368" t="str">
        <f t="shared" si="26"/>
        <v/>
      </c>
      <c r="M69" s="317"/>
      <c r="N69" s="124" t="str">
        <f t="shared" si="23"/>
        <v/>
      </c>
      <c r="O69" s="207"/>
      <c r="P69" s="208"/>
      <c r="Q69" s="209"/>
      <c r="R69" s="210"/>
      <c r="S69" s="210"/>
      <c r="T69" s="210"/>
      <c r="U69" s="210"/>
      <c r="V69" s="210"/>
      <c r="W69" s="210"/>
      <c r="X69" s="210"/>
      <c r="Y69" s="210"/>
      <c r="Z69" s="210"/>
      <c r="AA69" s="210"/>
      <c r="AB69" s="211"/>
      <c r="AC69" s="211"/>
      <c r="AD69" s="125" t="str">
        <f t="shared" si="24"/>
        <v/>
      </c>
      <c r="AE69" s="126" t="str">
        <f t="shared" si="27"/>
        <v/>
      </c>
      <c r="CD69" s="46"/>
      <c r="CE69" s="116"/>
    </row>
    <row r="70" spans="1:83" ht="26" customHeight="1" x14ac:dyDescent="0.7">
      <c r="A70" s="115" t="e">
        <f>VLOOKUP(D70,非表示_活動量と単位!$D$8:$E$75,2,FALSE)</f>
        <v>#N/A</v>
      </c>
      <c r="B70" s="247"/>
      <c r="C70" s="241"/>
      <c r="D70" s="143"/>
      <c r="E70" s="360"/>
      <c r="F70" s="355" t="str">
        <f t="shared" si="17"/>
        <v/>
      </c>
      <c r="G70" s="123" t="str">
        <f t="shared" si="18"/>
        <v/>
      </c>
      <c r="H70" s="200" t="str">
        <f t="shared" si="19"/>
        <v/>
      </c>
      <c r="I70" s="123" t="str">
        <f t="shared" si="20"/>
        <v/>
      </c>
      <c r="J70" s="256" t="str">
        <f t="shared" si="21"/>
        <v/>
      </c>
      <c r="K70" s="123" t="str">
        <f t="shared" si="22"/>
        <v/>
      </c>
      <c r="L70" s="368" t="str">
        <f t="shared" si="26"/>
        <v/>
      </c>
      <c r="M70" s="317"/>
      <c r="N70" s="124" t="str">
        <f t="shared" si="23"/>
        <v/>
      </c>
      <c r="O70" s="207"/>
      <c r="P70" s="208"/>
      <c r="Q70" s="209"/>
      <c r="R70" s="210"/>
      <c r="S70" s="210"/>
      <c r="T70" s="210"/>
      <c r="U70" s="210"/>
      <c r="V70" s="210"/>
      <c r="W70" s="210"/>
      <c r="X70" s="210"/>
      <c r="Y70" s="210"/>
      <c r="Z70" s="210"/>
      <c r="AA70" s="210"/>
      <c r="AB70" s="211"/>
      <c r="AC70" s="211"/>
      <c r="AD70" s="125" t="str">
        <f t="shared" si="24"/>
        <v/>
      </c>
      <c r="AE70" s="126" t="str">
        <f t="shared" ref="AE70:AE79" si="28">IF($D70="","",IF(AD70="---","---",IF(OR($D70="系統電力",$D70="産業用蒸気",$D70="温水",$D70="冷水",$D70="蒸気（産業用以外）"),F70*VLOOKUP($D70,GJ換算係数,2,FALSE),F70*H70)))</f>
        <v/>
      </c>
      <c r="CD70" s="46"/>
      <c r="CE70" s="116"/>
    </row>
    <row r="71" spans="1:83" ht="26" customHeight="1" x14ac:dyDescent="0.7">
      <c r="A71" s="115" t="e">
        <f>VLOOKUP(D71,非表示_活動量と単位!$D$8:$E$75,2,FALSE)</f>
        <v>#N/A</v>
      </c>
      <c r="B71" s="247"/>
      <c r="C71" s="241"/>
      <c r="D71" s="143"/>
      <c r="E71" s="360"/>
      <c r="F71" s="355" t="str">
        <f t="shared" si="17"/>
        <v/>
      </c>
      <c r="G71" s="123" t="str">
        <f t="shared" si="18"/>
        <v/>
      </c>
      <c r="H71" s="200" t="str">
        <f t="shared" si="19"/>
        <v/>
      </c>
      <c r="I71" s="123" t="str">
        <f t="shared" si="20"/>
        <v/>
      </c>
      <c r="J71" s="256" t="str">
        <f t="shared" si="21"/>
        <v/>
      </c>
      <c r="K71" s="123" t="str">
        <f t="shared" si="22"/>
        <v/>
      </c>
      <c r="L71" s="368" t="str">
        <f t="shared" si="26"/>
        <v/>
      </c>
      <c r="M71" s="317"/>
      <c r="N71" s="124" t="str">
        <f t="shared" si="23"/>
        <v/>
      </c>
      <c r="O71" s="207"/>
      <c r="P71" s="208"/>
      <c r="Q71" s="209"/>
      <c r="R71" s="210"/>
      <c r="S71" s="210"/>
      <c r="T71" s="210"/>
      <c r="U71" s="210"/>
      <c r="V71" s="210"/>
      <c r="W71" s="210"/>
      <c r="X71" s="210"/>
      <c r="Y71" s="210"/>
      <c r="Z71" s="210"/>
      <c r="AA71" s="210"/>
      <c r="AB71" s="211"/>
      <c r="AC71" s="211"/>
      <c r="AD71" s="125" t="str">
        <f t="shared" si="24"/>
        <v/>
      </c>
      <c r="AE71" s="126" t="str">
        <f t="shared" si="28"/>
        <v/>
      </c>
      <c r="CD71" s="46"/>
      <c r="CE71" s="116"/>
    </row>
    <row r="72" spans="1:83" ht="26" customHeight="1" x14ac:dyDescent="0.7">
      <c r="A72" s="115" t="e">
        <f>VLOOKUP(D72,非表示_活動量と単位!$D$8:$E$75,2,FALSE)</f>
        <v>#N/A</v>
      </c>
      <c r="B72" s="247"/>
      <c r="C72" s="241"/>
      <c r="D72" s="143"/>
      <c r="E72" s="226"/>
      <c r="F72" s="355" t="str">
        <f t="shared" si="17"/>
        <v/>
      </c>
      <c r="G72" s="123" t="str">
        <f t="shared" si="18"/>
        <v/>
      </c>
      <c r="H72" s="200" t="str">
        <f t="shared" si="19"/>
        <v/>
      </c>
      <c r="I72" s="123" t="str">
        <f t="shared" si="20"/>
        <v/>
      </c>
      <c r="J72" s="256" t="str">
        <f t="shared" si="21"/>
        <v/>
      </c>
      <c r="K72" s="123" t="str">
        <f t="shared" si="22"/>
        <v/>
      </c>
      <c r="L72" s="368" t="str">
        <f t="shared" si="26"/>
        <v/>
      </c>
      <c r="M72" s="317"/>
      <c r="N72" s="124" t="str">
        <f t="shared" si="23"/>
        <v/>
      </c>
      <c r="O72" s="207"/>
      <c r="P72" s="208"/>
      <c r="Q72" s="209"/>
      <c r="R72" s="210"/>
      <c r="S72" s="210"/>
      <c r="T72" s="210"/>
      <c r="U72" s="210"/>
      <c r="V72" s="210"/>
      <c r="W72" s="210"/>
      <c r="X72" s="210"/>
      <c r="Y72" s="210"/>
      <c r="Z72" s="210"/>
      <c r="AA72" s="210"/>
      <c r="AB72" s="211"/>
      <c r="AC72" s="211"/>
      <c r="AD72" s="125" t="str">
        <f t="shared" si="24"/>
        <v/>
      </c>
      <c r="AE72" s="126" t="str">
        <f t="shared" si="28"/>
        <v/>
      </c>
      <c r="CD72" s="46"/>
      <c r="CE72" s="116"/>
    </row>
    <row r="73" spans="1:83" ht="26" customHeight="1" x14ac:dyDescent="0.7">
      <c r="A73" s="115" t="e">
        <f>VLOOKUP(D73,非表示_活動量と単位!$D$8:$E$75,2,FALSE)</f>
        <v>#N/A</v>
      </c>
      <c r="B73" s="247"/>
      <c r="C73" s="241"/>
      <c r="D73" s="143"/>
      <c r="E73" s="226"/>
      <c r="F73" s="355" t="str">
        <f t="shared" si="17"/>
        <v/>
      </c>
      <c r="G73" s="123" t="str">
        <f t="shared" si="18"/>
        <v/>
      </c>
      <c r="H73" s="200" t="str">
        <f t="shared" si="19"/>
        <v/>
      </c>
      <c r="I73" s="123" t="str">
        <f t="shared" si="20"/>
        <v/>
      </c>
      <c r="J73" s="256" t="str">
        <f t="shared" si="21"/>
        <v/>
      </c>
      <c r="K73" s="123" t="str">
        <f t="shared" si="22"/>
        <v/>
      </c>
      <c r="L73" s="368" t="str">
        <f t="shared" si="26"/>
        <v/>
      </c>
      <c r="M73" s="317"/>
      <c r="N73" s="124" t="str">
        <f t="shared" si="23"/>
        <v/>
      </c>
      <c r="O73" s="207"/>
      <c r="P73" s="208"/>
      <c r="Q73" s="209"/>
      <c r="R73" s="210"/>
      <c r="S73" s="210"/>
      <c r="T73" s="210"/>
      <c r="U73" s="210"/>
      <c r="V73" s="210"/>
      <c r="W73" s="210"/>
      <c r="X73" s="210"/>
      <c r="Y73" s="210"/>
      <c r="Z73" s="210"/>
      <c r="AA73" s="210"/>
      <c r="AB73" s="211"/>
      <c r="AC73" s="211"/>
      <c r="AD73" s="125" t="str">
        <f t="shared" si="24"/>
        <v/>
      </c>
      <c r="AE73" s="126" t="str">
        <f t="shared" si="28"/>
        <v/>
      </c>
      <c r="CD73" s="46"/>
      <c r="CE73" s="116"/>
    </row>
    <row r="74" spans="1:83" ht="26" customHeight="1" x14ac:dyDescent="0.7">
      <c r="A74" s="115" t="e">
        <f>VLOOKUP(D74,非表示_活動量と単位!$D$8:$E$75,2,FALSE)</f>
        <v>#N/A</v>
      </c>
      <c r="B74" s="247"/>
      <c r="C74" s="241"/>
      <c r="D74" s="143"/>
      <c r="E74" s="226"/>
      <c r="F74" s="355" t="str">
        <f t="shared" si="17"/>
        <v/>
      </c>
      <c r="G74" s="123" t="str">
        <f t="shared" si="18"/>
        <v/>
      </c>
      <c r="H74" s="200" t="str">
        <f t="shared" si="19"/>
        <v/>
      </c>
      <c r="I74" s="123" t="str">
        <f t="shared" si="20"/>
        <v/>
      </c>
      <c r="J74" s="256" t="str">
        <f t="shared" si="21"/>
        <v/>
      </c>
      <c r="K74" s="123" t="str">
        <f t="shared" si="22"/>
        <v/>
      </c>
      <c r="L74" s="368" t="str">
        <f t="shared" si="26"/>
        <v/>
      </c>
      <c r="M74" s="317"/>
      <c r="N74" s="124" t="str">
        <f t="shared" si="23"/>
        <v/>
      </c>
      <c r="O74" s="207"/>
      <c r="P74" s="208"/>
      <c r="Q74" s="209"/>
      <c r="R74" s="210"/>
      <c r="S74" s="210"/>
      <c r="T74" s="210"/>
      <c r="U74" s="210"/>
      <c r="V74" s="210"/>
      <c r="W74" s="210"/>
      <c r="X74" s="210"/>
      <c r="Y74" s="210"/>
      <c r="Z74" s="210"/>
      <c r="AA74" s="210"/>
      <c r="AB74" s="211"/>
      <c r="AC74" s="211"/>
      <c r="AD74" s="125" t="str">
        <f t="shared" si="24"/>
        <v/>
      </c>
      <c r="AE74" s="126" t="str">
        <f t="shared" si="28"/>
        <v/>
      </c>
      <c r="CD74" s="46"/>
      <c r="CE74" s="116"/>
    </row>
    <row r="75" spans="1:83" ht="26" customHeight="1" x14ac:dyDescent="0.7">
      <c r="A75" s="115" t="e">
        <f>VLOOKUP(D75,非表示_活動量と単位!$D$8:$E$75,2,FALSE)</f>
        <v>#N/A</v>
      </c>
      <c r="B75" s="247"/>
      <c r="C75" s="241"/>
      <c r="D75" s="143"/>
      <c r="E75" s="226"/>
      <c r="F75" s="355" t="str">
        <f t="shared" si="17"/>
        <v/>
      </c>
      <c r="G75" s="123" t="str">
        <f t="shared" si="18"/>
        <v/>
      </c>
      <c r="H75" s="200" t="str">
        <f t="shared" si="19"/>
        <v/>
      </c>
      <c r="I75" s="123" t="str">
        <f t="shared" si="20"/>
        <v/>
      </c>
      <c r="J75" s="256" t="str">
        <f t="shared" si="21"/>
        <v/>
      </c>
      <c r="K75" s="123" t="str">
        <f t="shared" si="22"/>
        <v/>
      </c>
      <c r="L75" s="368" t="str">
        <f t="shared" si="26"/>
        <v/>
      </c>
      <c r="M75" s="317"/>
      <c r="N75" s="124" t="str">
        <f t="shared" si="23"/>
        <v/>
      </c>
      <c r="O75" s="207"/>
      <c r="P75" s="208"/>
      <c r="Q75" s="209"/>
      <c r="R75" s="210"/>
      <c r="S75" s="210"/>
      <c r="T75" s="210"/>
      <c r="U75" s="210"/>
      <c r="V75" s="210"/>
      <c r="W75" s="210"/>
      <c r="X75" s="210"/>
      <c r="Y75" s="210"/>
      <c r="Z75" s="210"/>
      <c r="AA75" s="210"/>
      <c r="AB75" s="211"/>
      <c r="AC75" s="211"/>
      <c r="AD75" s="125" t="str">
        <f t="shared" si="24"/>
        <v/>
      </c>
      <c r="AE75" s="126" t="str">
        <f t="shared" si="28"/>
        <v/>
      </c>
      <c r="CD75" s="46"/>
      <c r="CE75" s="116"/>
    </row>
    <row r="76" spans="1:83" ht="26" customHeight="1" x14ac:dyDescent="0.7">
      <c r="A76" s="115" t="e">
        <f>VLOOKUP(D76,非表示_活動量と単位!$D$8:$E$75,2,FALSE)</f>
        <v>#N/A</v>
      </c>
      <c r="B76" s="247"/>
      <c r="C76" s="241"/>
      <c r="D76" s="143"/>
      <c r="E76" s="226"/>
      <c r="F76" s="355" t="str">
        <f t="shared" si="17"/>
        <v/>
      </c>
      <c r="G76" s="123" t="str">
        <f t="shared" si="18"/>
        <v/>
      </c>
      <c r="H76" s="200" t="str">
        <f t="shared" si="19"/>
        <v/>
      </c>
      <c r="I76" s="123" t="str">
        <f t="shared" si="20"/>
        <v/>
      </c>
      <c r="J76" s="256" t="str">
        <f t="shared" si="21"/>
        <v/>
      </c>
      <c r="K76" s="123" t="str">
        <f t="shared" si="22"/>
        <v/>
      </c>
      <c r="L76" s="368" t="str">
        <f t="shared" si="26"/>
        <v/>
      </c>
      <c r="M76" s="317"/>
      <c r="N76" s="124" t="str">
        <f t="shared" si="23"/>
        <v/>
      </c>
      <c r="O76" s="207"/>
      <c r="P76" s="208"/>
      <c r="Q76" s="209"/>
      <c r="R76" s="210"/>
      <c r="S76" s="210"/>
      <c r="T76" s="210"/>
      <c r="U76" s="210"/>
      <c r="V76" s="210"/>
      <c r="W76" s="210"/>
      <c r="X76" s="210"/>
      <c r="Y76" s="210"/>
      <c r="Z76" s="210"/>
      <c r="AA76" s="210"/>
      <c r="AB76" s="211"/>
      <c r="AC76" s="211"/>
      <c r="AD76" s="125" t="str">
        <f t="shared" si="24"/>
        <v/>
      </c>
      <c r="AE76" s="126" t="str">
        <f t="shared" si="28"/>
        <v/>
      </c>
    </row>
    <row r="77" spans="1:83" ht="26" customHeight="1" x14ac:dyDescent="0.7">
      <c r="A77" s="115" t="e">
        <f>VLOOKUP(D77,非表示_活動量と単位!$D$8:$E$75,2,FALSE)</f>
        <v>#N/A</v>
      </c>
      <c r="B77" s="247"/>
      <c r="C77" s="241"/>
      <c r="D77" s="143"/>
      <c r="E77" s="226"/>
      <c r="F77" s="355" t="str">
        <f t="shared" si="17"/>
        <v/>
      </c>
      <c r="G77" s="123" t="str">
        <f t="shared" si="18"/>
        <v/>
      </c>
      <c r="H77" s="200" t="str">
        <f t="shared" si="19"/>
        <v/>
      </c>
      <c r="I77" s="123" t="str">
        <f t="shared" si="20"/>
        <v/>
      </c>
      <c r="J77" s="256" t="str">
        <f t="shared" si="21"/>
        <v/>
      </c>
      <c r="K77" s="123" t="str">
        <f t="shared" si="22"/>
        <v/>
      </c>
      <c r="L77" s="368" t="str">
        <f t="shared" si="26"/>
        <v/>
      </c>
      <c r="M77" s="317"/>
      <c r="N77" s="124" t="str">
        <f t="shared" si="23"/>
        <v/>
      </c>
      <c r="O77" s="207"/>
      <c r="P77" s="208"/>
      <c r="Q77" s="209"/>
      <c r="R77" s="210"/>
      <c r="S77" s="210"/>
      <c r="T77" s="210"/>
      <c r="U77" s="210"/>
      <c r="V77" s="210"/>
      <c r="W77" s="210"/>
      <c r="X77" s="210"/>
      <c r="Y77" s="210"/>
      <c r="Z77" s="210"/>
      <c r="AA77" s="210"/>
      <c r="AB77" s="211"/>
      <c r="AC77" s="211"/>
      <c r="AD77" s="125" t="str">
        <f t="shared" si="24"/>
        <v/>
      </c>
      <c r="AE77" s="126" t="str">
        <f t="shared" si="28"/>
        <v/>
      </c>
      <c r="CD77" s="46"/>
      <c r="CE77" s="116"/>
    </row>
    <row r="78" spans="1:83" ht="26" customHeight="1" x14ac:dyDescent="0.7">
      <c r="A78" s="115" t="e">
        <f>VLOOKUP(D78,非表示_活動量と単位!$D$8:$E$75,2,FALSE)</f>
        <v>#N/A</v>
      </c>
      <c r="B78" s="247"/>
      <c r="C78" s="241"/>
      <c r="D78" s="143"/>
      <c r="E78" s="226"/>
      <c r="F78" s="355" t="str">
        <f t="shared" si="17"/>
        <v/>
      </c>
      <c r="G78" s="123" t="str">
        <f t="shared" si="18"/>
        <v/>
      </c>
      <c r="H78" s="200" t="str">
        <f t="shared" si="19"/>
        <v/>
      </c>
      <c r="I78" s="123" t="str">
        <f t="shared" si="20"/>
        <v/>
      </c>
      <c r="J78" s="256" t="str">
        <f t="shared" si="21"/>
        <v/>
      </c>
      <c r="K78" s="123" t="str">
        <f t="shared" si="22"/>
        <v/>
      </c>
      <c r="L78" s="368" t="str">
        <f t="shared" si="26"/>
        <v/>
      </c>
      <c r="M78" s="317"/>
      <c r="N78" s="124" t="str">
        <f t="shared" si="23"/>
        <v/>
      </c>
      <c r="O78" s="207"/>
      <c r="P78" s="208"/>
      <c r="Q78" s="209"/>
      <c r="R78" s="210"/>
      <c r="S78" s="210"/>
      <c r="T78" s="210"/>
      <c r="U78" s="210"/>
      <c r="V78" s="210"/>
      <c r="W78" s="210"/>
      <c r="X78" s="210"/>
      <c r="Y78" s="210"/>
      <c r="Z78" s="210"/>
      <c r="AA78" s="210"/>
      <c r="AB78" s="211"/>
      <c r="AC78" s="211"/>
      <c r="AD78" s="125" t="str">
        <f t="shared" si="24"/>
        <v/>
      </c>
      <c r="AE78" s="126" t="str">
        <f t="shared" si="28"/>
        <v/>
      </c>
      <c r="CD78" s="46"/>
      <c r="CE78" s="116"/>
    </row>
    <row r="79" spans="1:83" ht="26" customHeight="1" x14ac:dyDescent="0.7">
      <c r="A79" s="115" t="e">
        <f>VLOOKUP(D79,非表示_活動量と単位!$D$8:$E$75,2,FALSE)</f>
        <v>#N/A</v>
      </c>
      <c r="B79" s="247"/>
      <c r="C79" s="241"/>
      <c r="D79" s="143"/>
      <c r="E79" s="226"/>
      <c r="F79" s="355" t="str">
        <f t="shared" si="17"/>
        <v/>
      </c>
      <c r="G79" s="123" t="str">
        <f t="shared" si="18"/>
        <v/>
      </c>
      <c r="H79" s="200" t="str">
        <f t="shared" si="19"/>
        <v/>
      </c>
      <c r="I79" s="123" t="str">
        <f t="shared" si="20"/>
        <v/>
      </c>
      <c r="J79" s="256" t="str">
        <f t="shared" si="21"/>
        <v/>
      </c>
      <c r="K79" s="123" t="str">
        <f t="shared" si="22"/>
        <v/>
      </c>
      <c r="L79" s="368" t="str">
        <f t="shared" si="26"/>
        <v/>
      </c>
      <c r="M79" s="317"/>
      <c r="N79" s="124" t="str">
        <f t="shared" si="23"/>
        <v/>
      </c>
      <c r="O79" s="207"/>
      <c r="P79" s="208"/>
      <c r="Q79" s="209"/>
      <c r="R79" s="210"/>
      <c r="S79" s="210"/>
      <c r="T79" s="210"/>
      <c r="U79" s="210"/>
      <c r="V79" s="210"/>
      <c r="W79" s="210"/>
      <c r="X79" s="210"/>
      <c r="Y79" s="210"/>
      <c r="Z79" s="210"/>
      <c r="AA79" s="210"/>
      <c r="AB79" s="211"/>
      <c r="AC79" s="211"/>
      <c r="AD79" s="125" t="str">
        <f t="shared" si="24"/>
        <v/>
      </c>
      <c r="AE79" s="126" t="str">
        <f t="shared" si="28"/>
        <v/>
      </c>
      <c r="CD79" s="46"/>
      <c r="CE79" s="116"/>
    </row>
    <row r="80" spans="1:83" ht="26" customHeight="1" x14ac:dyDescent="0.7">
      <c r="A80" s="115" t="e">
        <f>VLOOKUP(D80,非表示_活動量と単位!$D$8:$E$75,2,FALSE)</f>
        <v>#N/A</v>
      </c>
      <c r="B80" s="247"/>
      <c r="C80" s="241"/>
      <c r="D80" s="143"/>
      <c r="E80" s="226"/>
      <c r="F80" s="355" t="str">
        <f t="shared" si="17"/>
        <v/>
      </c>
      <c r="G80" s="123" t="str">
        <f t="shared" si="18"/>
        <v/>
      </c>
      <c r="H80" s="200" t="str">
        <f t="shared" ref="H80:H102" si="29">IF($D80="","",IFERROR(IF(VLOOKUP($C80,モニタリングポイント,9,FALSE)="デフォルト値",VLOOKUP($D80,デフォルト値,4,FALSE),""),""))</f>
        <v/>
      </c>
      <c r="I80" s="123" t="str">
        <f t="shared" si="20"/>
        <v/>
      </c>
      <c r="J80" s="256" t="str">
        <f t="shared" ref="J80:J102" si="30">IF($D80="","",IFERROR(IF(VLOOKUP($C80,モニタリングポイント,11,FALSE)="デフォルト値",VLOOKUP($D80,デフォルト値,5,FALSE),""),""))</f>
        <v/>
      </c>
      <c r="K80" s="123" t="str">
        <f t="shared" si="22"/>
        <v/>
      </c>
      <c r="L80" s="368" t="str">
        <f t="shared" ref="L80:L102" si="31">IF($D80="","",IF($A80=0,F80*H80*J80,F80*J80))</f>
        <v/>
      </c>
      <c r="M80" s="317"/>
      <c r="N80" s="124" t="str">
        <f t="shared" si="23"/>
        <v/>
      </c>
      <c r="O80" s="207"/>
      <c r="P80" s="208"/>
      <c r="Q80" s="209"/>
      <c r="R80" s="210"/>
      <c r="S80" s="210"/>
      <c r="T80" s="210"/>
      <c r="U80" s="210"/>
      <c r="V80" s="210"/>
      <c r="W80" s="210"/>
      <c r="X80" s="210"/>
      <c r="Y80" s="210"/>
      <c r="Z80" s="210"/>
      <c r="AA80" s="210"/>
      <c r="AB80" s="211"/>
      <c r="AC80" s="211"/>
      <c r="AD80" s="125" t="str">
        <f t="shared" si="24"/>
        <v/>
      </c>
      <c r="AE80" s="126" t="str">
        <f t="shared" si="25"/>
        <v/>
      </c>
      <c r="CD80" s="46"/>
      <c r="CE80" s="116"/>
    </row>
    <row r="81" spans="1:83" ht="26" customHeight="1" x14ac:dyDescent="0.7">
      <c r="A81" s="115" t="e">
        <f>VLOOKUP(D81,非表示_活動量と単位!$D$8:$E$75,2,FALSE)</f>
        <v>#N/A</v>
      </c>
      <c r="B81" s="247"/>
      <c r="C81" s="241"/>
      <c r="D81" s="143"/>
      <c r="E81" s="226"/>
      <c r="F81" s="355" t="str">
        <f t="shared" si="17"/>
        <v/>
      </c>
      <c r="G81" s="123" t="str">
        <f t="shared" si="18"/>
        <v/>
      </c>
      <c r="H81" s="200" t="str">
        <f t="shared" si="29"/>
        <v/>
      </c>
      <c r="I81" s="123" t="str">
        <f t="shared" si="20"/>
        <v/>
      </c>
      <c r="J81" s="256" t="str">
        <f t="shared" si="30"/>
        <v/>
      </c>
      <c r="K81" s="123" t="str">
        <f t="shared" si="22"/>
        <v/>
      </c>
      <c r="L81" s="368" t="str">
        <f t="shared" si="31"/>
        <v/>
      </c>
      <c r="M81" s="317"/>
      <c r="N81" s="124" t="str">
        <f t="shared" si="23"/>
        <v/>
      </c>
      <c r="O81" s="207"/>
      <c r="P81" s="208"/>
      <c r="Q81" s="209"/>
      <c r="R81" s="210"/>
      <c r="S81" s="210"/>
      <c r="T81" s="210"/>
      <c r="U81" s="210"/>
      <c r="V81" s="210"/>
      <c r="W81" s="210"/>
      <c r="X81" s="210"/>
      <c r="Y81" s="210"/>
      <c r="Z81" s="210"/>
      <c r="AA81" s="210"/>
      <c r="AB81" s="211"/>
      <c r="AC81" s="211"/>
      <c r="AD81" s="125" t="str">
        <f t="shared" si="24"/>
        <v/>
      </c>
      <c r="AE81" s="126" t="str">
        <f t="shared" si="25"/>
        <v/>
      </c>
      <c r="CD81" s="46"/>
      <c r="CE81" s="116"/>
    </row>
    <row r="82" spans="1:83" ht="26" customHeight="1" x14ac:dyDescent="0.7">
      <c r="A82" s="115" t="e">
        <f>VLOOKUP(D82,非表示_活動量と単位!$D$8:$E$75,2,FALSE)</f>
        <v>#N/A</v>
      </c>
      <c r="B82" s="247"/>
      <c r="C82" s="241"/>
      <c r="D82" s="143"/>
      <c r="E82" s="226"/>
      <c r="F82" s="355" t="str">
        <f t="shared" si="17"/>
        <v/>
      </c>
      <c r="G82" s="123" t="str">
        <f t="shared" si="18"/>
        <v/>
      </c>
      <c r="H82" s="200" t="str">
        <f t="shared" si="29"/>
        <v/>
      </c>
      <c r="I82" s="123" t="str">
        <f t="shared" si="20"/>
        <v/>
      </c>
      <c r="J82" s="256" t="str">
        <f t="shared" si="30"/>
        <v/>
      </c>
      <c r="K82" s="123" t="str">
        <f t="shared" si="22"/>
        <v/>
      </c>
      <c r="L82" s="368" t="str">
        <f t="shared" si="31"/>
        <v/>
      </c>
      <c r="M82" s="317"/>
      <c r="N82" s="124" t="str">
        <f t="shared" si="23"/>
        <v/>
      </c>
      <c r="O82" s="207"/>
      <c r="P82" s="208"/>
      <c r="Q82" s="209"/>
      <c r="R82" s="210"/>
      <c r="S82" s="210"/>
      <c r="T82" s="210"/>
      <c r="U82" s="210"/>
      <c r="V82" s="210"/>
      <c r="W82" s="210"/>
      <c r="X82" s="210"/>
      <c r="Y82" s="210"/>
      <c r="Z82" s="210"/>
      <c r="AA82" s="210"/>
      <c r="AB82" s="211"/>
      <c r="AC82" s="211"/>
      <c r="AD82" s="125" t="str">
        <f t="shared" si="24"/>
        <v/>
      </c>
      <c r="AE82" s="126" t="str">
        <f t="shared" si="25"/>
        <v/>
      </c>
      <c r="CD82" s="46"/>
      <c r="CE82" s="116"/>
    </row>
    <row r="83" spans="1:83" ht="26" customHeight="1" x14ac:dyDescent="0.7">
      <c r="A83" s="115" t="e">
        <f>VLOOKUP(D83,非表示_活動量と単位!$D$8:$E$75,2,FALSE)</f>
        <v>#N/A</v>
      </c>
      <c r="B83" s="247"/>
      <c r="C83" s="241"/>
      <c r="D83" s="143"/>
      <c r="E83" s="226"/>
      <c r="F83" s="355" t="str">
        <f t="shared" si="17"/>
        <v/>
      </c>
      <c r="G83" s="123" t="str">
        <f t="shared" si="18"/>
        <v/>
      </c>
      <c r="H83" s="200" t="str">
        <f t="shared" si="29"/>
        <v/>
      </c>
      <c r="I83" s="123" t="str">
        <f t="shared" si="20"/>
        <v/>
      </c>
      <c r="J83" s="256" t="str">
        <f t="shared" si="30"/>
        <v/>
      </c>
      <c r="K83" s="123" t="str">
        <f t="shared" si="22"/>
        <v/>
      </c>
      <c r="L83" s="368" t="str">
        <f t="shared" si="31"/>
        <v/>
      </c>
      <c r="M83" s="317"/>
      <c r="N83" s="124" t="str">
        <f t="shared" si="23"/>
        <v/>
      </c>
      <c r="O83" s="207"/>
      <c r="P83" s="208"/>
      <c r="Q83" s="209"/>
      <c r="R83" s="210"/>
      <c r="S83" s="210"/>
      <c r="T83" s="210"/>
      <c r="U83" s="210"/>
      <c r="V83" s="210"/>
      <c r="W83" s="210"/>
      <c r="X83" s="210"/>
      <c r="Y83" s="210"/>
      <c r="Z83" s="210"/>
      <c r="AA83" s="210"/>
      <c r="AB83" s="211"/>
      <c r="AC83" s="211"/>
      <c r="AD83" s="125" t="str">
        <f t="shared" si="24"/>
        <v/>
      </c>
      <c r="AE83" s="126" t="str">
        <f t="shared" si="25"/>
        <v/>
      </c>
      <c r="CD83" s="46"/>
      <c r="CE83" s="116"/>
    </row>
    <row r="84" spans="1:83" ht="26" customHeight="1" x14ac:dyDescent="0.7">
      <c r="A84" s="115" t="e">
        <f>VLOOKUP(D84,非表示_活動量と単位!$D$8:$E$75,2,FALSE)</f>
        <v>#N/A</v>
      </c>
      <c r="B84" s="247"/>
      <c r="C84" s="241"/>
      <c r="D84" s="143"/>
      <c r="E84" s="226"/>
      <c r="F84" s="355" t="str">
        <f t="shared" si="17"/>
        <v/>
      </c>
      <c r="G84" s="123" t="str">
        <f t="shared" si="18"/>
        <v/>
      </c>
      <c r="H84" s="200" t="str">
        <f t="shared" si="29"/>
        <v/>
      </c>
      <c r="I84" s="123" t="str">
        <f t="shared" si="20"/>
        <v/>
      </c>
      <c r="J84" s="256" t="str">
        <f t="shared" si="30"/>
        <v/>
      </c>
      <c r="K84" s="123" t="str">
        <f t="shared" si="22"/>
        <v/>
      </c>
      <c r="L84" s="368" t="str">
        <f t="shared" si="31"/>
        <v/>
      </c>
      <c r="M84" s="317"/>
      <c r="N84" s="124" t="str">
        <f t="shared" si="23"/>
        <v/>
      </c>
      <c r="O84" s="207"/>
      <c r="P84" s="208"/>
      <c r="Q84" s="209"/>
      <c r="R84" s="210"/>
      <c r="S84" s="210"/>
      <c r="T84" s="210"/>
      <c r="U84" s="210"/>
      <c r="V84" s="210"/>
      <c r="W84" s="210"/>
      <c r="X84" s="210"/>
      <c r="Y84" s="210"/>
      <c r="Z84" s="210"/>
      <c r="AA84" s="210"/>
      <c r="AB84" s="211"/>
      <c r="AC84" s="211"/>
      <c r="AD84" s="125" t="str">
        <f t="shared" si="24"/>
        <v/>
      </c>
      <c r="AE84" s="126" t="str">
        <f t="shared" si="25"/>
        <v/>
      </c>
      <c r="CD84" s="46"/>
      <c r="CE84" s="116"/>
    </row>
    <row r="85" spans="1:83" ht="26" customHeight="1" x14ac:dyDescent="0.7">
      <c r="A85" s="115" t="e">
        <f>VLOOKUP(D85,非表示_活動量と単位!$D$8:$E$75,2,FALSE)</f>
        <v>#N/A</v>
      </c>
      <c r="B85" s="247"/>
      <c r="C85" s="241"/>
      <c r="D85" s="143"/>
      <c r="E85" s="226"/>
      <c r="F85" s="355" t="str">
        <f t="shared" si="17"/>
        <v/>
      </c>
      <c r="G85" s="123" t="str">
        <f t="shared" si="18"/>
        <v/>
      </c>
      <c r="H85" s="200" t="str">
        <f t="shared" si="29"/>
        <v/>
      </c>
      <c r="I85" s="123" t="str">
        <f t="shared" si="20"/>
        <v/>
      </c>
      <c r="J85" s="256" t="str">
        <f t="shared" si="30"/>
        <v/>
      </c>
      <c r="K85" s="123" t="str">
        <f t="shared" si="22"/>
        <v/>
      </c>
      <c r="L85" s="368" t="str">
        <f t="shared" si="31"/>
        <v/>
      </c>
      <c r="M85" s="317"/>
      <c r="N85" s="124" t="str">
        <f t="shared" si="23"/>
        <v/>
      </c>
      <c r="O85" s="207"/>
      <c r="P85" s="208"/>
      <c r="Q85" s="209"/>
      <c r="R85" s="210"/>
      <c r="S85" s="210"/>
      <c r="T85" s="210"/>
      <c r="U85" s="210"/>
      <c r="V85" s="210"/>
      <c r="W85" s="210"/>
      <c r="X85" s="210"/>
      <c r="Y85" s="210"/>
      <c r="Z85" s="210"/>
      <c r="AA85" s="210"/>
      <c r="AB85" s="211"/>
      <c r="AC85" s="211"/>
      <c r="AD85" s="125" t="str">
        <f t="shared" si="24"/>
        <v/>
      </c>
      <c r="AE85" s="126" t="str">
        <f t="shared" si="25"/>
        <v/>
      </c>
      <c r="CD85" s="46"/>
      <c r="CE85" s="116"/>
    </row>
    <row r="86" spans="1:83" ht="26" customHeight="1" x14ac:dyDescent="0.7">
      <c r="A86" s="115" t="e">
        <f>VLOOKUP(D86,非表示_活動量と単位!$D$8:$E$75,2,FALSE)</f>
        <v>#N/A</v>
      </c>
      <c r="B86" s="247"/>
      <c r="C86" s="241"/>
      <c r="D86" s="143"/>
      <c r="E86" s="226"/>
      <c r="F86" s="355" t="str">
        <f t="shared" si="17"/>
        <v/>
      </c>
      <c r="G86" s="123" t="str">
        <f t="shared" si="18"/>
        <v/>
      </c>
      <c r="H86" s="200" t="str">
        <f t="shared" si="29"/>
        <v/>
      </c>
      <c r="I86" s="123" t="str">
        <f t="shared" si="20"/>
        <v/>
      </c>
      <c r="J86" s="256" t="str">
        <f t="shared" si="30"/>
        <v/>
      </c>
      <c r="K86" s="123" t="str">
        <f t="shared" si="22"/>
        <v/>
      </c>
      <c r="L86" s="368" t="str">
        <f t="shared" si="31"/>
        <v/>
      </c>
      <c r="M86" s="317"/>
      <c r="N86" s="124" t="str">
        <f t="shared" si="23"/>
        <v/>
      </c>
      <c r="O86" s="207"/>
      <c r="P86" s="208"/>
      <c r="Q86" s="209"/>
      <c r="R86" s="210"/>
      <c r="S86" s="210"/>
      <c r="T86" s="210"/>
      <c r="U86" s="210"/>
      <c r="V86" s="210"/>
      <c r="W86" s="210"/>
      <c r="X86" s="210"/>
      <c r="Y86" s="210"/>
      <c r="Z86" s="210"/>
      <c r="AA86" s="210"/>
      <c r="AB86" s="211"/>
      <c r="AC86" s="211"/>
      <c r="AD86" s="125" t="str">
        <f t="shared" si="24"/>
        <v/>
      </c>
      <c r="AE86" s="126" t="str">
        <f t="shared" si="25"/>
        <v/>
      </c>
      <c r="CD86" s="46"/>
      <c r="CE86" s="116"/>
    </row>
    <row r="87" spans="1:83" ht="26" customHeight="1" x14ac:dyDescent="0.7">
      <c r="A87" s="115" t="e">
        <f>VLOOKUP(D87,非表示_活動量と単位!$D$8:$E$75,2,FALSE)</f>
        <v>#N/A</v>
      </c>
      <c r="B87" s="247"/>
      <c r="C87" s="241"/>
      <c r="D87" s="143"/>
      <c r="E87" s="226"/>
      <c r="F87" s="355" t="str">
        <f t="shared" si="17"/>
        <v/>
      </c>
      <c r="G87" s="123" t="str">
        <f t="shared" si="18"/>
        <v/>
      </c>
      <c r="H87" s="200" t="str">
        <f t="shared" si="29"/>
        <v/>
      </c>
      <c r="I87" s="123" t="str">
        <f t="shared" si="20"/>
        <v/>
      </c>
      <c r="J87" s="256" t="str">
        <f t="shared" si="30"/>
        <v/>
      </c>
      <c r="K87" s="123" t="str">
        <f t="shared" si="22"/>
        <v/>
      </c>
      <c r="L87" s="368" t="str">
        <f t="shared" si="31"/>
        <v/>
      </c>
      <c r="M87" s="317"/>
      <c r="N87" s="124" t="str">
        <f t="shared" si="23"/>
        <v/>
      </c>
      <c r="O87" s="207"/>
      <c r="P87" s="208"/>
      <c r="Q87" s="209"/>
      <c r="R87" s="210"/>
      <c r="S87" s="210"/>
      <c r="T87" s="210"/>
      <c r="U87" s="210"/>
      <c r="V87" s="210"/>
      <c r="W87" s="210"/>
      <c r="X87" s="210"/>
      <c r="Y87" s="210"/>
      <c r="Z87" s="210"/>
      <c r="AA87" s="210"/>
      <c r="AB87" s="211"/>
      <c r="AC87" s="211"/>
      <c r="AD87" s="125" t="str">
        <f t="shared" si="24"/>
        <v/>
      </c>
      <c r="AE87" s="126" t="str">
        <f t="shared" si="25"/>
        <v/>
      </c>
    </row>
    <row r="88" spans="1:83" ht="26" customHeight="1" x14ac:dyDescent="0.7">
      <c r="A88" s="115" t="e">
        <f>VLOOKUP(D88,非表示_活動量と単位!$D$8:$E$75,2,FALSE)</f>
        <v>#N/A</v>
      </c>
      <c r="B88" s="247"/>
      <c r="C88" s="241"/>
      <c r="D88" s="143"/>
      <c r="E88" s="226"/>
      <c r="F88" s="355" t="str">
        <f t="shared" si="17"/>
        <v/>
      </c>
      <c r="G88" s="123" t="str">
        <f t="shared" si="18"/>
        <v/>
      </c>
      <c r="H88" s="200" t="str">
        <f t="shared" si="29"/>
        <v/>
      </c>
      <c r="I88" s="123" t="str">
        <f t="shared" si="20"/>
        <v/>
      </c>
      <c r="J88" s="256" t="str">
        <f t="shared" si="30"/>
        <v/>
      </c>
      <c r="K88" s="123" t="str">
        <f t="shared" si="22"/>
        <v/>
      </c>
      <c r="L88" s="368" t="str">
        <f t="shared" si="31"/>
        <v/>
      </c>
      <c r="M88" s="317"/>
      <c r="N88" s="124" t="str">
        <f t="shared" si="23"/>
        <v/>
      </c>
      <c r="O88" s="207"/>
      <c r="P88" s="208"/>
      <c r="Q88" s="209"/>
      <c r="R88" s="210"/>
      <c r="S88" s="210"/>
      <c r="T88" s="210"/>
      <c r="U88" s="210"/>
      <c r="V88" s="210"/>
      <c r="W88" s="210"/>
      <c r="X88" s="210"/>
      <c r="Y88" s="210"/>
      <c r="Z88" s="210"/>
      <c r="AA88" s="210"/>
      <c r="AB88" s="211"/>
      <c r="AC88" s="211"/>
      <c r="AD88" s="125" t="str">
        <f t="shared" si="24"/>
        <v/>
      </c>
      <c r="AE88" s="126" t="str">
        <f t="shared" ref="AE88:AE92" si="32">IF($D88="","",IF(AD88="---","---",IF(OR($D88="系統電力",$D88="産業用蒸気",$D88="温水",$D88="冷水",$D88="蒸気（産業用以外）"),F88*VLOOKUP($D88,GJ換算係数,2,FALSE),F88*H88)))</f>
        <v/>
      </c>
      <c r="CD88" s="46"/>
      <c r="CE88" s="116"/>
    </row>
    <row r="89" spans="1:83" ht="26" customHeight="1" x14ac:dyDescent="0.7">
      <c r="A89" s="115" t="e">
        <f>VLOOKUP(D89,非表示_活動量と単位!$D$8:$E$75,2,FALSE)</f>
        <v>#N/A</v>
      </c>
      <c r="B89" s="247"/>
      <c r="C89" s="241"/>
      <c r="D89" s="143"/>
      <c r="E89" s="226"/>
      <c r="F89" s="355" t="str">
        <f t="shared" si="17"/>
        <v/>
      </c>
      <c r="G89" s="123" t="str">
        <f t="shared" si="18"/>
        <v/>
      </c>
      <c r="H89" s="200" t="str">
        <f t="shared" si="29"/>
        <v/>
      </c>
      <c r="I89" s="123" t="str">
        <f t="shared" si="20"/>
        <v/>
      </c>
      <c r="J89" s="256" t="str">
        <f t="shared" si="30"/>
        <v/>
      </c>
      <c r="K89" s="123" t="str">
        <f t="shared" si="22"/>
        <v/>
      </c>
      <c r="L89" s="368" t="str">
        <f t="shared" si="31"/>
        <v/>
      </c>
      <c r="M89" s="317"/>
      <c r="N89" s="124" t="str">
        <f t="shared" si="23"/>
        <v/>
      </c>
      <c r="O89" s="207"/>
      <c r="P89" s="208"/>
      <c r="Q89" s="209"/>
      <c r="R89" s="210"/>
      <c r="S89" s="210"/>
      <c r="T89" s="210"/>
      <c r="U89" s="210"/>
      <c r="V89" s="210"/>
      <c r="W89" s="210"/>
      <c r="X89" s="210"/>
      <c r="Y89" s="210"/>
      <c r="Z89" s="210"/>
      <c r="AA89" s="210"/>
      <c r="AB89" s="211"/>
      <c r="AC89" s="211"/>
      <c r="AD89" s="125" t="str">
        <f t="shared" si="24"/>
        <v/>
      </c>
      <c r="AE89" s="126" t="str">
        <f t="shared" si="32"/>
        <v/>
      </c>
      <c r="CD89" s="46"/>
      <c r="CE89" s="116"/>
    </row>
    <row r="90" spans="1:83" ht="26" customHeight="1" x14ac:dyDescent="0.7">
      <c r="A90" s="115" t="e">
        <f>VLOOKUP(D90,非表示_活動量と単位!$D$8:$E$75,2,FALSE)</f>
        <v>#N/A</v>
      </c>
      <c r="B90" s="247"/>
      <c r="C90" s="241"/>
      <c r="D90" s="143"/>
      <c r="E90" s="226"/>
      <c r="F90" s="355" t="str">
        <f t="shared" si="17"/>
        <v/>
      </c>
      <c r="G90" s="123" t="str">
        <f t="shared" si="18"/>
        <v/>
      </c>
      <c r="H90" s="200" t="str">
        <f t="shared" si="29"/>
        <v/>
      </c>
      <c r="I90" s="123" t="str">
        <f t="shared" si="20"/>
        <v/>
      </c>
      <c r="J90" s="256" t="str">
        <f t="shared" si="30"/>
        <v/>
      </c>
      <c r="K90" s="123" t="str">
        <f t="shared" si="22"/>
        <v/>
      </c>
      <c r="L90" s="368" t="str">
        <f t="shared" si="31"/>
        <v/>
      </c>
      <c r="M90" s="317"/>
      <c r="N90" s="124" t="str">
        <f t="shared" si="23"/>
        <v/>
      </c>
      <c r="O90" s="207"/>
      <c r="P90" s="208"/>
      <c r="Q90" s="209"/>
      <c r="R90" s="210"/>
      <c r="S90" s="210"/>
      <c r="T90" s="210"/>
      <c r="U90" s="210"/>
      <c r="V90" s="210"/>
      <c r="W90" s="210"/>
      <c r="X90" s="210"/>
      <c r="Y90" s="210"/>
      <c r="Z90" s="210"/>
      <c r="AA90" s="210"/>
      <c r="AB90" s="211"/>
      <c r="AC90" s="211"/>
      <c r="AD90" s="125" t="str">
        <f t="shared" si="24"/>
        <v/>
      </c>
      <c r="AE90" s="126" t="str">
        <f t="shared" si="32"/>
        <v/>
      </c>
      <c r="CD90" s="46"/>
      <c r="CE90" s="116"/>
    </row>
    <row r="91" spans="1:83" ht="26" customHeight="1" x14ac:dyDescent="0.7">
      <c r="A91" s="115" t="e">
        <f>VLOOKUP(D91,非表示_活動量と単位!$D$8:$E$75,2,FALSE)</f>
        <v>#N/A</v>
      </c>
      <c r="B91" s="247"/>
      <c r="C91" s="241"/>
      <c r="D91" s="143"/>
      <c r="E91" s="226"/>
      <c r="F91" s="355" t="str">
        <f t="shared" si="17"/>
        <v/>
      </c>
      <c r="G91" s="123" t="str">
        <f t="shared" si="18"/>
        <v/>
      </c>
      <c r="H91" s="200" t="str">
        <f t="shared" si="29"/>
        <v/>
      </c>
      <c r="I91" s="123" t="str">
        <f t="shared" si="20"/>
        <v/>
      </c>
      <c r="J91" s="256" t="str">
        <f t="shared" si="30"/>
        <v/>
      </c>
      <c r="K91" s="123" t="str">
        <f t="shared" si="22"/>
        <v/>
      </c>
      <c r="L91" s="368" t="str">
        <f t="shared" si="31"/>
        <v/>
      </c>
      <c r="M91" s="317"/>
      <c r="N91" s="124" t="str">
        <f t="shared" si="23"/>
        <v/>
      </c>
      <c r="O91" s="207"/>
      <c r="P91" s="208"/>
      <c r="Q91" s="209"/>
      <c r="R91" s="210"/>
      <c r="S91" s="210"/>
      <c r="T91" s="210"/>
      <c r="U91" s="210"/>
      <c r="V91" s="210"/>
      <c r="W91" s="210"/>
      <c r="X91" s="210"/>
      <c r="Y91" s="210"/>
      <c r="Z91" s="210"/>
      <c r="AA91" s="210"/>
      <c r="AB91" s="211"/>
      <c r="AC91" s="211"/>
      <c r="AD91" s="125" t="str">
        <f t="shared" si="24"/>
        <v/>
      </c>
      <c r="AE91" s="126" t="str">
        <f t="shared" si="32"/>
        <v/>
      </c>
      <c r="CD91" s="46"/>
      <c r="CE91" s="116"/>
    </row>
    <row r="92" spans="1:83" ht="26" customHeight="1" x14ac:dyDescent="0.7">
      <c r="A92" s="115" t="e">
        <f>VLOOKUP(D92,非表示_活動量と単位!$D$8:$E$75,2,FALSE)</f>
        <v>#N/A</v>
      </c>
      <c r="B92" s="247"/>
      <c r="C92" s="241"/>
      <c r="D92" s="143"/>
      <c r="E92" s="226"/>
      <c r="F92" s="355" t="str">
        <f t="shared" si="17"/>
        <v/>
      </c>
      <c r="G92" s="123" t="str">
        <f t="shared" si="18"/>
        <v/>
      </c>
      <c r="H92" s="200" t="str">
        <f t="shared" si="29"/>
        <v/>
      </c>
      <c r="I92" s="123" t="str">
        <f t="shared" si="20"/>
        <v/>
      </c>
      <c r="J92" s="256" t="str">
        <f t="shared" si="30"/>
        <v/>
      </c>
      <c r="K92" s="123" t="str">
        <f t="shared" si="22"/>
        <v/>
      </c>
      <c r="L92" s="368" t="str">
        <f t="shared" si="31"/>
        <v/>
      </c>
      <c r="M92" s="317"/>
      <c r="N92" s="124" t="str">
        <f t="shared" si="23"/>
        <v/>
      </c>
      <c r="O92" s="207"/>
      <c r="P92" s="208"/>
      <c r="Q92" s="209"/>
      <c r="R92" s="210"/>
      <c r="S92" s="210"/>
      <c r="T92" s="210"/>
      <c r="U92" s="210"/>
      <c r="V92" s="210"/>
      <c r="W92" s="210"/>
      <c r="X92" s="210"/>
      <c r="Y92" s="210"/>
      <c r="Z92" s="210"/>
      <c r="AA92" s="210"/>
      <c r="AB92" s="211"/>
      <c r="AC92" s="211"/>
      <c r="AD92" s="125" t="str">
        <f t="shared" si="24"/>
        <v/>
      </c>
      <c r="AE92" s="126" t="str">
        <f t="shared" si="32"/>
        <v/>
      </c>
    </row>
    <row r="93" spans="1:83" ht="26" customHeight="1" x14ac:dyDescent="0.7">
      <c r="A93" s="115" t="e">
        <f>VLOOKUP(D93,非表示_活動量と単位!$D$8:$E$75,2,FALSE)</f>
        <v>#N/A</v>
      </c>
      <c r="B93" s="247"/>
      <c r="C93" s="241"/>
      <c r="D93" s="143"/>
      <c r="E93" s="226"/>
      <c r="F93" s="355" t="str">
        <f t="shared" si="17"/>
        <v/>
      </c>
      <c r="G93" s="123" t="str">
        <f t="shared" si="18"/>
        <v/>
      </c>
      <c r="H93" s="200" t="str">
        <f t="shared" si="29"/>
        <v/>
      </c>
      <c r="I93" s="123" t="str">
        <f t="shared" si="20"/>
        <v/>
      </c>
      <c r="J93" s="256" t="str">
        <f t="shared" si="30"/>
        <v/>
      </c>
      <c r="K93" s="123" t="str">
        <f t="shared" si="22"/>
        <v/>
      </c>
      <c r="L93" s="368" t="str">
        <f t="shared" si="31"/>
        <v/>
      </c>
      <c r="M93" s="317"/>
      <c r="N93" s="124" t="str">
        <f t="shared" si="23"/>
        <v/>
      </c>
      <c r="O93" s="207"/>
      <c r="P93" s="208"/>
      <c r="Q93" s="209"/>
      <c r="R93" s="210"/>
      <c r="S93" s="210"/>
      <c r="T93" s="210"/>
      <c r="U93" s="210"/>
      <c r="V93" s="210"/>
      <c r="W93" s="210"/>
      <c r="X93" s="210"/>
      <c r="Y93" s="210"/>
      <c r="Z93" s="210"/>
      <c r="AA93" s="210"/>
      <c r="AB93" s="211"/>
      <c r="AC93" s="211"/>
      <c r="AD93" s="125" t="str">
        <f t="shared" si="24"/>
        <v/>
      </c>
      <c r="AE93" s="126" t="str">
        <f t="shared" si="25"/>
        <v/>
      </c>
      <c r="CD93" s="46"/>
      <c r="CE93" s="116"/>
    </row>
    <row r="94" spans="1:83" ht="26" customHeight="1" x14ac:dyDescent="0.7">
      <c r="A94" s="115" t="e">
        <f>VLOOKUP(D94,非表示_活動量と単位!$D$8:$E$75,2,FALSE)</f>
        <v>#N/A</v>
      </c>
      <c r="B94" s="247"/>
      <c r="C94" s="241"/>
      <c r="D94" s="143"/>
      <c r="E94" s="226"/>
      <c r="F94" s="355" t="str">
        <f t="shared" si="17"/>
        <v/>
      </c>
      <c r="G94" s="123" t="str">
        <f t="shared" si="18"/>
        <v/>
      </c>
      <c r="H94" s="200" t="str">
        <f t="shared" si="29"/>
        <v/>
      </c>
      <c r="I94" s="123" t="str">
        <f t="shared" si="20"/>
        <v/>
      </c>
      <c r="J94" s="256" t="str">
        <f t="shared" si="30"/>
        <v/>
      </c>
      <c r="K94" s="123" t="str">
        <f t="shared" si="22"/>
        <v/>
      </c>
      <c r="L94" s="368" t="str">
        <f t="shared" si="31"/>
        <v/>
      </c>
      <c r="M94" s="317"/>
      <c r="N94" s="124" t="str">
        <f t="shared" si="23"/>
        <v/>
      </c>
      <c r="O94" s="207"/>
      <c r="P94" s="208"/>
      <c r="Q94" s="209"/>
      <c r="R94" s="210"/>
      <c r="S94" s="210"/>
      <c r="T94" s="210"/>
      <c r="U94" s="210"/>
      <c r="V94" s="210"/>
      <c r="W94" s="210"/>
      <c r="X94" s="210"/>
      <c r="Y94" s="210"/>
      <c r="Z94" s="210"/>
      <c r="AA94" s="210"/>
      <c r="AB94" s="211"/>
      <c r="AC94" s="211"/>
      <c r="AD94" s="125" t="str">
        <f t="shared" si="24"/>
        <v/>
      </c>
      <c r="AE94" s="126" t="str">
        <f t="shared" si="25"/>
        <v/>
      </c>
      <c r="CD94" s="46"/>
      <c r="CE94" s="116"/>
    </row>
    <row r="95" spans="1:83" ht="26" customHeight="1" x14ac:dyDescent="0.7">
      <c r="A95" s="115" t="e">
        <f>VLOOKUP(D95,非表示_活動量と単位!$D$8:$E$75,2,FALSE)</f>
        <v>#N/A</v>
      </c>
      <c r="B95" s="247"/>
      <c r="C95" s="241"/>
      <c r="D95" s="143"/>
      <c r="E95" s="226"/>
      <c r="F95" s="355" t="str">
        <f t="shared" si="17"/>
        <v/>
      </c>
      <c r="G95" s="123" t="str">
        <f t="shared" si="18"/>
        <v/>
      </c>
      <c r="H95" s="200" t="str">
        <f t="shared" si="29"/>
        <v/>
      </c>
      <c r="I95" s="123" t="str">
        <f t="shared" si="20"/>
        <v/>
      </c>
      <c r="J95" s="256" t="str">
        <f t="shared" si="30"/>
        <v/>
      </c>
      <c r="K95" s="123" t="str">
        <f t="shared" si="22"/>
        <v/>
      </c>
      <c r="L95" s="368" t="str">
        <f t="shared" si="31"/>
        <v/>
      </c>
      <c r="M95" s="317"/>
      <c r="N95" s="124" t="str">
        <f t="shared" si="23"/>
        <v/>
      </c>
      <c r="O95" s="207"/>
      <c r="P95" s="208"/>
      <c r="Q95" s="209"/>
      <c r="R95" s="210"/>
      <c r="S95" s="210"/>
      <c r="T95" s="210"/>
      <c r="U95" s="210"/>
      <c r="V95" s="210"/>
      <c r="W95" s="210"/>
      <c r="X95" s="210"/>
      <c r="Y95" s="210"/>
      <c r="Z95" s="210"/>
      <c r="AA95" s="210"/>
      <c r="AB95" s="211"/>
      <c r="AC95" s="211"/>
      <c r="AD95" s="125" t="str">
        <f t="shared" si="24"/>
        <v/>
      </c>
      <c r="AE95" s="126" t="str">
        <f t="shared" si="25"/>
        <v/>
      </c>
      <c r="CD95" s="46"/>
      <c r="CE95" s="116"/>
    </row>
    <row r="96" spans="1:83" ht="26" customHeight="1" x14ac:dyDescent="0.7">
      <c r="A96" s="115" t="e">
        <f>VLOOKUP(D96,非表示_活動量と単位!$D$8:$E$75,2,FALSE)</f>
        <v>#N/A</v>
      </c>
      <c r="B96" s="247"/>
      <c r="C96" s="241"/>
      <c r="D96" s="143"/>
      <c r="E96" s="226"/>
      <c r="F96" s="355" t="str">
        <f t="shared" si="17"/>
        <v/>
      </c>
      <c r="G96" s="123" t="str">
        <f t="shared" si="18"/>
        <v/>
      </c>
      <c r="H96" s="200" t="str">
        <f t="shared" si="29"/>
        <v/>
      </c>
      <c r="I96" s="123" t="str">
        <f t="shared" si="20"/>
        <v/>
      </c>
      <c r="J96" s="256" t="str">
        <f t="shared" si="30"/>
        <v/>
      </c>
      <c r="K96" s="123" t="str">
        <f t="shared" si="22"/>
        <v/>
      </c>
      <c r="L96" s="368" t="str">
        <f t="shared" si="31"/>
        <v/>
      </c>
      <c r="M96" s="317"/>
      <c r="N96" s="124" t="str">
        <f t="shared" si="23"/>
        <v/>
      </c>
      <c r="O96" s="207"/>
      <c r="P96" s="208"/>
      <c r="Q96" s="209"/>
      <c r="R96" s="210"/>
      <c r="S96" s="210"/>
      <c r="T96" s="210"/>
      <c r="U96" s="210"/>
      <c r="V96" s="210"/>
      <c r="W96" s="210"/>
      <c r="X96" s="210"/>
      <c r="Y96" s="210"/>
      <c r="Z96" s="210"/>
      <c r="AA96" s="210"/>
      <c r="AB96" s="211"/>
      <c r="AC96" s="211"/>
      <c r="AD96" s="125" t="str">
        <f t="shared" si="24"/>
        <v/>
      </c>
      <c r="AE96" s="126" t="str">
        <f t="shared" si="25"/>
        <v/>
      </c>
      <c r="CD96" s="46"/>
      <c r="CE96" s="116"/>
    </row>
    <row r="97" spans="1:83" ht="26" customHeight="1" x14ac:dyDescent="0.7">
      <c r="A97" s="115" t="e">
        <f>VLOOKUP(D97,非表示_活動量と単位!$D$8:$E$75,2,FALSE)</f>
        <v>#N/A</v>
      </c>
      <c r="B97" s="247"/>
      <c r="C97" s="241"/>
      <c r="D97" s="143"/>
      <c r="E97" s="226"/>
      <c r="F97" s="355" t="str">
        <f t="shared" si="17"/>
        <v/>
      </c>
      <c r="G97" s="123" t="str">
        <f t="shared" si="18"/>
        <v/>
      </c>
      <c r="H97" s="200" t="str">
        <f t="shared" si="29"/>
        <v/>
      </c>
      <c r="I97" s="123" t="str">
        <f t="shared" si="20"/>
        <v/>
      </c>
      <c r="J97" s="256" t="str">
        <f t="shared" si="30"/>
        <v/>
      </c>
      <c r="K97" s="123" t="str">
        <f t="shared" si="22"/>
        <v/>
      </c>
      <c r="L97" s="368" t="str">
        <f t="shared" si="31"/>
        <v/>
      </c>
      <c r="M97" s="317"/>
      <c r="N97" s="124" t="str">
        <f t="shared" si="23"/>
        <v/>
      </c>
      <c r="O97" s="207"/>
      <c r="P97" s="208"/>
      <c r="Q97" s="209"/>
      <c r="R97" s="210"/>
      <c r="S97" s="210"/>
      <c r="T97" s="210"/>
      <c r="U97" s="210"/>
      <c r="V97" s="210"/>
      <c r="W97" s="210"/>
      <c r="X97" s="210"/>
      <c r="Y97" s="210"/>
      <c r="Z97" s="210"/>
      <c r="AA97" s="210"/>
      <c r="AB97" s="211"/>
      <c r="AC97" s="211"/>
      <c r="AD97" s="125" t="str">
        <f t="shared" si="24"/>
        <v/>
      </c>
      <c r="AE97" s="126" t="str">
        <f t="shared" si="25"/>
        <v/>
      </c>
    </row>
    <row r="98" spans="1:83" ht="26" customHeight="1" x14ac:dyDescent="0.7">
      <c r="A98" s="115" t="e">
        <f>VLOOKUP(D98,非表示_活動量と単位!$D$8:$E$75,2,FALSE)</f>
        <v>#N/A</v>
      </c>
      <c r="B98" s="247"/>
      <c r="C98" s="241"/>
      <c r="D98" s="143"/>
      <c r="E98" s="226"/>
      <c r="F98" s="355" t="str">
        <f t="shared" si="17"/>
        <v/>
      </c>
      <c r="G98" s="123" t="str">
        <f t="shared" si="18"/>
        <v/>
      </c>
      <c r="H98" s="200" t="str">
        <f t="shared" si="29"/>
        <v/>
      </c>
      <c r="I98" s="123" t="str">
        <f t="shared" si="20"/>
        <v/>
      </c>
      <c r="J98" s="256" t="str">
        <f t="shared" si="30"/>
        <v/>
      </c>
      <c r="K98" s="123" t="str">
        <f t="shared" si="22"/>
        <v/>
      </c>
      <c r="L98" s="368" t="str">
        <f t="shared" si="31"/>
        <v/>
      </c>
      <c r="M98" s="317"/>
      <c r="N98" s="124" t="str">
        <f t="shared" si="23"/>
        <v/>
      </c>
      <c r="O98" s="207"/>
      <c r="P98" s="208"/>
      <c r="Q98" s="209"/>
      <c r="R98" s="210"/>
      <c r="S98" s="210"/>
      <c r="T98" s="210"/>
      <c r="U98" s="210"/>
      <c r="V98" s="210"/>
      <c r="W98" s="210"/>
      <c r="X98" s="210"/>
      <c r="Y98" s="210"/>
      <c r="Z98" s="210"/>
      <c r="AA98" s="210"/>
      <c r="AB98" s="211"/>
      <c r="AC98" s="211"/>
      <c r="AD98" s="125" t="str">
        <f t="shared" si="24"/>
        <v/>
      </c>
      <c r="AE98" s="126" t="str">
        <f t="shared" si="25"/>
        <v/>
      </c>
    </row>
    <row r="99" spans="1:83" ht="26" customHeight="1" x14ac:dyDescent="0.7">
      <c r="A99" s="115" t="e">
        <f>VLOOKUP(D99,非表示_活動量と単位!$D$8:$E$75,2,FALSE)</f>
        <v>#N/A</v>
      </c>
      <c r="B99" s="247"/>
      <c r="C99" s="241"/>
      <c r="D99" s="143"/>
      <c r="E99" s="226"/>
      <c r="F99" s="355" t="str">
        <f t="shared" si="17"/>
        <v/>
      </c>
      <c r="G99" s="123" t="str">
        <f t="shared" si="18"/>
        <v/>
      </c>
      <c r="H99" s="200" t="str">
        <f t="shared" si="29"/>
        <v/>
      </c>
      <c r="I99" s="123" t="str">
        <f t="shared" si="20"/>
        <v/>
      </c>
      <c r="J99" s="256" t="str">
        <f t="shared" si="30"/>
        <v/>
      </c>
      <c r="K99" s="123" t="str">
        <f t="shared" si="22"/>
        <v/>
      </c>
      <c r="L99" s="368" t="str">
        <f t="shared" si="31"/>
        <v/>
      </c>
      <c r="M99" s="317"/>
      <c r="N99" s="124" t="str">
        <f t="shared" si="23"/>
        <v/>
      </c>
      <c r="O99" s="207"/>
      <c r="P99" s="208"/>
      <c r="Q99" s="209"/>
      <c r="R99" s="210"/>
      <c r="S99" s="210"/>
      <c r="T99" s="210"/>
      <c r="U99" s="210"/>
      <c r="V99" s="210"/>
      <c r="W99" s="210"/>
      <c r="X99" s="210"/>
      <c r="Y99" s="210"/>
      <c r="Z99" s="210"/>
      <c r="AA99" s="210"/>
      <c r="AB99" s="211"/>
      <c r="AC99" s="211"/>
      <c r="AD99" s="125" t="str">
        <f t="shared" si="24"/>
        <v/>
      </c>
      <c r="AE99" s="126" t="str">
        <f t="shared" si="25"/>
        <v/>
      </c>
    </row>
    <row r="100" spans="1:83" ht="26" customHeight="1" x14ac:dyDescent="0.7">
      <c r="A100" s="115" t="e">
        <f>VLOOKUP(D100,非表示_活動量と単位!$D$8:$E$75,2,FALSE)</f>
        <v>#N/A</v>
      </c>
      <c r="B100" s="247"/>
      <c r="C100" s="241"/>
      <c r="D100" s="143"/>
      <c r="E100" s="226"/>
      <c r="F100" s="355" t="str">
        <f t="shared" si="17"/>
        <v/>
      </c>
      <c r="G100" s="123" t="str">
        <f t="shared" si="18"/>
        <v/>
      </c>
      <c r="H100" s="200" t="str">
        <f t="shared" si="29"/>
        <v/>
      </c>
      <c r="I100" s="123" t="str">
        <f t="shared" si="20"/>
        <v/>
      </c>
      <c r="J100" s="256" t="str">
        <f t="shared" si="30"/>
        <v/>
      </c>
      <c r="K100" s="123" t="str">
        <f t="shared" si="22"/>
        <v/>
      </c>
      <c r="L100" s="368" t="str">
        <f t="shared" si="31"/>
        <v/>
      </c>
      <c r="M100" s="317"/>
      <c r="N100" s="124" t="str">
        <f t="shared" si="23"/>
        <v/>
      </c>
      <c r="O100" s="207"/>
      <c r="P100" s="208"/>
      <c r="Q100" s="209"/>
      <c r="R100" s="210"/>
      <c r="S100" s="210"/>
      <c r="T100" s="210"/>
      <c r="U100" s="210"/>
      <c r="V100" s="210"/>
      <c r="W100" s="210"/>
      <c r="X100" s="210"/>
      <c r="Y100" s="210"/>
      <c r="Z100" s="210"/>
      <c r="AA100" s="210"/>
      <c r="AB100" s="211"/>
      <c r="AC100" s="211"/>
      <c r="AD100" s="125" t="str">
        <f t="shared" si="24"/>
        <v/>
      </c>
      <c r="AE100" s="126" t="str">
        <f t="shared" si="25"/>
        <v/>
      </c>
    </row>
    <row r="101" spans="1:83" ht="26" customHeight="1" x14ac:dyDescent="0.7">
      <c r="A101" s="115" t="e">
        <f>VLOOKUP(D101,非表示_活動量と単位!$D$8:$E$75,2,FALSE)</f>
        <v>#N/A</v>
      </c>
      <c r="B101" s="247"/>
      <c r="C101" s="241"/>
      <c r="D101" s="143"/>
      <c r="E101" s="226"/>
      <c r="F101" s="355" t="str">
        <f t="shared" si="17"/>
        <v/>
      </c>
      <c r="G101" s="123" t="str">
        <f t="shared" si="18"/>
        <v/>
      </c>
      <c r="H101" s="200" t="str">
        <f t="shared" si="29"/>
        <v/>
      </c>
      <c r="I101" s="123" t="str">
        <f>IF($D101="","",VLOOKUP($D101,活動の種別と単位,5,FALSE))</f>
        <v/>
      </c>
      <c r="J101" s="256" t="str">
        <f t="shared" si="30"/>
        <v/>
      </c>
      <c r="K101" s="123" t="str">
        <f t="shared" si="22"/>
        <v/>
      </c>
      <c r="L101" s="368" t="str">
        <f t="shared" si="31"/>
        <v/>
      </c>
      <c r="M101" s="317"/>
      <c r="N101" s="124" t="str">
        <f t="shared" si="23"/>
        <v/>
      </c>
      <c r="O101" s="207"/>
      <c r="P101" s="208"/>
      <c r="Q101" s="209"/>
      <c r="R101" s="210"/>
      <c r="S101" s="210"/>
      <c r="T101" s="210"/>
      <c r="U101" s="210"/>
      <c r="V101" s="210"/>
      <c r="W101" s="210"/>
      <c r="X101" s="210"/>
      <c r="Y101" s="210"/>
      <c r="Z101" s="210"/>
      <c r="AA101" s="210"/>
      <c r="AB101" s="211"/>
      <c r="AC101" s="211"/>
      <c r="AD101" s="125" t="str">
        <f t="shared" si="24"/>
        <v/>
      </c>
      <c r="AE101" s="126" t="str">
        <f t="shared" si="25"/>
        <v/>
      </c>
    </row>
    <row r="102" spans="1:83" ht="25.25" customHeight="1" thickBot="1" x14ac:dyDescent="0.75">
      <c r="A102" s="115" t="e">
        <f>VLOOKUP(D102,非表示_活動量と単位!$D$8:$E$75,2,FALSE)</f>
        <v>#N/A</v>
      </c>
      <c r="B102" s="247"/>
      <c r="C102" s="242"/>
      <c r="D102" s="144"/>
      <c r="E102" s="259"/>
      <c r="F102" s="356" t="str">
        <f t="shared" si="17"/>
        <v/>
      </c>
      <c r="G102" s="129" t="str">
        <f t="shared" si="18"/>
        <v/>
      </c>
      <c r="H102" s="201" t="str">
        <f t="shared" si="29"/>
        <v/>
      </c>
      <c r="I102" s="129" t="str">
        <f t="shared" si="20"/>
        <v/>
      </c>
      <c r="J102" s="257" t="str">
        <f t="shared" si="30"/>
        <v/>
      </c>
      <c r="K102" s="129" t="str">
        <f t="shared" si="22"/>
        <v/>
      </c>
      <c r="L102" s="369" t="str">
        <f t="shared" si="31"/>
        <v/>
      </c>
      <c r="M102" s="318"/>
      <c r="N102" s="130" t="str">
        <f t="shared" si="23"/>
        <v/>
      </c>
      <c r="O102" s="212"/>
      <c r="P102" s="213"/>
      <c r="Q102" s="214"/>
      <c r="R102" s="215"/>
      <c r="S102" s="215"/>
      <c r="T102" s="215"/>
      <c r="U102" s="215"/>
      <c r="V102" s="215"/>
      <c r="W102" s="215"/>
      <c r="X102" s="215"/>
      <c r="Y102" s="215"/>
      <c r="Z102" s="215"/>
      <c r="AA102" s="215"/>
      <c r="AB102" s="216"/>
      <c r="AC102" s="216"/>
      <c r="AD102" s="127" t="str">
        <f t="shared" si="24"/>
        <v/>
      </c>
      <c r="AE102" s="128" t="str">
        <f t="shared" si="25"/>
        <v/>
      </c>
      <c r="CD102" s="117"/>
      <c r="CE102" s="116"/>
    </row>
    <row r="103" spans="1:83" ht="12" customHeight="1" x14ac:dyDescent="0.7"/>
    <row r="104" spans="1:83" ht="12" customHeight="1" x14ac:dyDescent="0.7"/>
    <row r="105" spans="1:83" ht="12" customHeight="1" x14ac:dyDescent="0.7"/>
    <row r="106" spans="1:83" ht="12" customHeight="1" x14ac:dyDescent="0.7"/>
    <row r="107" spans="1:83" ht="12" customHeight="1" x14ac:dyDescent="0.7"/>
    <row r="108" spans="1:83" ht="12" customHeight="1" x14ac:dyDescent="0.7"/>
    <row r="109" spans="1:83" ht="12" customHeight="1" x14ac:dyDescent="0.7"/>
    <row r="110" spans="1:83" ht="12" customHeight="1" x14ac:dyDescent="0.7"/>
    <row r="111" spans="1:83" ht="12" customHeight="1" x14ac:dyDescent="0.7"/>
    <row r="112" spans="1:83" ht="12" customHeight="1" x14ac:dyDescent="0.7"/>
    <row r="113" spans="114:115" ht="12" customHeight="1" x14ac:dyDescent="0.7"/>
    <row r="114" spans="114:115" ht="12" customHeight="1" x14ac:dyDescent="0.7"/>
    <row r="115" spans="114:115" ht="12" customHeight="1" x14ac:dyDescent="0.7"/>
    <row r="116" spans="114:115" ht="12" customHeight="1" x14ac:dyDescent="0.7"/>
    <row r="117" spans="114:115" ht="12" customHeight="1" thickBot="1" x14ac:dyDescent="0.75">
      <c r="DK117" s="5" t="s">
        <v>531</v>
      </c>
    </row>
    <row r="118" spans="114:115" ht="12" customHeight="1" x14ac:dyDescent="0.7">
      <c r="DK118" s="24" t="s">
        <v>527</v>
      </c>
    </row>
    <row r="119" spans="114:115" ht="12" customHeight="1" x14ac:dyDescent="0.7">
      <c r="DK119" s="58" t="s">
        <v>529</v>
      </c>
    </row>
    <row r="120" spans="114:115" ht="12" customHeight="1" x14ac:dyDescent="0.7">
      <c r="DJ120" s="60"/>
      <c r="DK120" s="58" t="s">
        <v>533</v>
      </c>
    </row>
    <row r="121" spans="114:115" ht="12" customHeight="1" x14ac:dyDescent="0.7">
      <c r="DJ121" s="60"/>
      <c r="DK121" s="58" t="s">
        <v>530</v>
      </c>
    </row>
    <row r="122" spans="114:115" ht="12" customHeight="1" thickBot="1" x14ac:dyDescent="0.75">
      <c r="DJ122" s="60"/>
      <c r="DK122" s="25" t="s">
        <v>528</v>
      </c>
    </row>
    <row r="123" spans="114:115" ht="12" customHeight="1" x14ac:dyDescent="0.7"/>
    <row r="124" spans="114:115" ht="12" customHeight="1" x14ac:dyDescent="0.7"/>
    <row r="125" spans="114:115" ht="12" customHeight="1" x14ac:dyDescent="0.7"/>
    <row r="126" spans="114:115" ht="12" customHeight="1" x14ac:dyDescent="0.7"/>
    <row r="127" spans="114:115" ht="12" customHeight="1" x14ac:dyDescent="0.7"/>
    <row r="128" spans="114:115" ht="12" customHeight="1" x14ac:dyDescent="0.7"/>
    <row r="129" ht="12" customHeight="1" x14ac:dyDescent="0.7"/>
    <row r="130" ht="12" customHeight="1" x14ac:dyDescent="0.7"/>
    <row r="131" ht="12" customHeight="1" x14ac:dyDescent="0.7"/>
    <row r="132" ht="12" customHeight="1" x14ac:dyDescent="0.7"/>
    <row r="133" ht="12" customHeight="1" x14ac:dyDescent="0.7"/>
    <row r="134" ht="12" customHeight="1" x14ac:dyDescent="0.7"/>
    <row r="135" ht="12" customHeight="1" x14ac:dyDescent="0.7"/>
    <row r="136" ht="12" customHeight="1" x14ac:dyDescent="0.7"/>
    <row r="137" ht="12" customHeight="1" x14ac:dyDescent="0.7"/>
    <row r="138" ht="12" customHeight="1" x14ac:dyDescent="0.7"/>
    <row r="139" ht="12" customHeight="1" x14ac:dyDescent="0.7"/>
    <row r="140" ht="12" customHeight="1" x14ac:dyDescent="0.7"/>
    <row r="141" ht="12" customHeight="1" x14ac:dyDescent="0.7"/>
    <row r="142" ht="12" customHeight="1" x14ac:dyDescent="0.7"/>
    <row r="143" ht="12" customHeight="1" x14ac:dyDescent="0.7"/>
    <row r="144" ht="12" customHeight="1" x14ac:dyDescent="0.7"/>
    <row r="145" ht="12" customHeight="1" x14ac:dyDescent="0.7"/>
    <row r="146" ht="12" customHeight="1" x14ac:dyDescent="0.7"/>
    <row r="147" ht="12" customHeight="1" x14ac:dyDescent="0.7"/>
    <row r="148" ht="12" customHeight="1" x14ac:dyDescent="0.7"/>
    <row r="149" ht="12" customHeight="1" x14ac:dyDescent="0.7"/>
    <row r="150" ht="12" customHeight="1" x14ac:dyDescent="0.7"/>
    <row r="151" ht="12" customHeight="1" x14ac:dyDescent="0.7"/>
    <row r="152" ht="12" customHeight="1" x14ac:dyDescent="0.7"/>
    <row r="153" ht="12" customHeight="1" x14ac:dyDescent="0.7"/>
    <row r="154" ht="12" customHeight="1" x14ac:dyDescent="0.7"/>
    <row r="155" ht="12" customHeight="1" x14ac:dyDescent="0.7"/>
    <row r="156" ht="12" customHeight="1" x14ac:dyDescent="0.7"/>
    <row r="157" ht="12" customHeight="1" x14ac:dyDescent="0.7"/>
    <row r="158" ht="12" customHeight="1" x14ac:dyDescent="0.7"/>
    <row r="159" ht="12" customHeight="1" x14ac:dyDescent="0.7"/>
    <row r="160" ht="12" customHeight="1" x14ac:dyDescent="0.7"/>
    <row r="161" ht="12" customHeight="1" x14ac:dyDescent="0.7"/>
    <row r="162" ht="12" customHeight="1" x14ac:dyDescent="0.7"/>
    <row r="163" ht="12" customHeight="1" x14ac:dyDescent="0.7"/>
    <row r="164" ht="12" customHeight="1" x14ac:dyDescent="0.7"/>
    <row r="165" ht="12" customHeight="1" x14ac:dyDescent="0.7"/>
    <row r="166" ht="12" customHeight="1" x14ac:dyDescent="0.7"/>
    <row r="167" ht="12" customHeight="1" x14ac:dyDescent="0.7"/>
    <row r="168" ht="12" customHeight="1" x14ac:dyDescent="0.7"/>
    <row r="169" ht="12" customHeight="1" x14ac:dyDescent="0.7"/>
    <row r="170" ht="12" customHeight="1" x14ac:dyDescent="0.7"/>
    <row r="171" ht="12" customHeight="1" x14ac:dyDescent="0.7"/>
    <row r="172" ht="12" customHeight="1" x14ac:dyDescent="0.7"/>
    <row r="173" ht="12" customHeight="1" x14ac:dyDescent="0.7"/>
    <row r="174" ht="12" customHeight="1" x14ac:dyDescent="0.7"/>
    <row r="175" ht="12" customHeight="1" x14ac:dyDescent="0.7"/>
    <row r="176" ht="12" customHeight="1" x14ac:dyDescent="0.7"/>
    <row r="177" ht="12" customHeight="1" x14ac:dyDescent="0.7"/>
    <row r="178" ht="12" customHeight="1" x14ac:dyDescent="0.7"/>
    <row r="179" ht="12" customHeight="1" x14ac:dyDescent="0.7"/>
    <row r="180" ht="12" customHeight="1" x14ac:dyDescent="0.7"/>
    <row r="181" ht="12" customHeight="1" x14ac:dyDescent="0.7"/>
    <row r="182" ht="12" customHeight="1" x14ac:dyDescent="0.7"/>
    <row r="183" ht="12" customHeight="1" x14ac:dyDescent="0.7"/>
    <row r="184" ht="12" customHeight="1" x14ac:dyDescent="0.7"/>
    <row r="185" ht="12" customHeight="1" x14ac:dyDescent="0.7"/>
    <row r="186" ht="12" customHeight="1" x14ac:dyDescent="0.7"/>
    <row r="187" ht="12" customHeight="1" x14ac:dyDescent="0.7"/>
    <row r="188" ht="12" customHeight="1" x14ac:dyDescent="0.7"/>
    <row r="189" ht="12" customHeight="1" x14ac:dyDescent="0.7"/>
    <row r="190" ht="12" customHeight="1" x14ac:dyDescent="0.7"/>
    <row r="191" ht="12" customHeight="1" x14ac:dyDescent="0.7"/>
    <row r="192" ht="12" customHeight="1" x14ac:dyDescent="0.7"/>
    <row r="193" ht="12" customHeight="1" x14ac:dyDescent="0.7"/>
    <row r="194" ht="12" customHeight="1" x14ac:dyDescent="0.7"/>
    <row r="195" ht="12" customHeight="1" x14ac:dyDescent="0.7"/>
    <row r="196" ht="12" customHeight="1" x14ac:dyDescent="0.7"/>
    <row r="197" ht="12" customHeight="1" x14ac:dyDescent="0.7"/>
    <row r="198" ht="12" customHeight="1" x14ac:dyDescent="0.7"/>
    <row r="199" ht="12" customHeight="1" x14ac:dyDescent="0.7"/>
    <row r="200" ht="12" customHeight="1" x14ac:dyDescent="0.7"/>
    <row r="201" ht="12" customHeight="1" x14ac:dyDescent="0.7"/>
    <row r="202" ht="12" customHeight="1" x14ac:dyDescent="0.7"/>
    <row r="203" ht="12" customHeight="1" x14ac:dyDescent="0.7"/>
    <row r="204" ht="12" customHeight="1" x14ac:dyDescent="0.7"/>
    <row r="205" ht="12" customHeight="1" x14ac:dyDescent="0.7"/>
    <row r="206" ht="12" customHeight="1" x14ac:dyDescent="0.7"/>
    <row r="207" ht="12" customHeight="1" x14ac:dyDescent="0.7"/>
    <row r="208" ht="12" customHeight="1" x14ac:dyDescent="0.7"/>
    <row r="209" ht="12" customHeight="1" x14ac:dyDescent="0.7"/>
    <row r="210" ht="12" customHeight="1" x14ac:dyDescent="0.7"/>
    <row r="211" ht="12" customHeight="1" x14ac:dyDescent="0.7"/>
    <row r="212" ht="12" customHeight="1" x14ac:dyDescent="0.7"/>
    <row r="213" ht="12" customHeight="1" x14ac:dyDescent="0.7"/>
    <row r="214" ht="12" customHeight="1" x14ac:dyDescent="0.7"/>
    <row r="215" ht="12" customHeight="1" x14ac:dyDescent="0.7"/>
    <row r="216" ht="12" customHeight="1" x14ac:dyDescent="0.7"/>
    <row r="217" ht="12" customHeight="1" x14ac:dyDescent="0.7"/>
    <row r="218" ht="12" customHeight="1" x14ac:dyDescent="0.7"/>
  </sheetData>
  <sheetProtection algorithmName="SHA-512" hashValue="hllDW9TCAl+J+vwv/ogEDO3K/5REMeixukEgdnmmKfVbfguOZTJHq3moj0P5FkY0mjsjWf6ROPQGNoZv+90FGQ==" saltValue="R9GhJI5l0XrsLxZ/JHPwMQ==" spinCount="100000" sheet="1" scenarios="1" formatRows="0" insertRows="0" deleteRows="0"/>
  <mergeCells count="36">
    <mergeCell ref="P45:AA46"/>
    <mergeCell ref="AB45:AB47"/>
    <mergeCell ref="AC45:AC47"/>
    <mergeCell ref="AD45:AE45"/>
    <mergeCell ref="AD46:AD47"/>
    <mergeCell ref="AE46:AE47"/>
    <mergeCell ref="J45:K46"/>
    <mergeCell ref="L45:L47"/>
    <mergeCell ref="M45:M47"/>
    <mergeCell ref="N45:N46"/>
    <mergeCell ref="O45:O47"/>
    <mergeCell ref="B45:B47"/>
    <mergeCell ref="C45:C47"/>
    <mergeCell ref="D45:D47"/>
    <mergeCell ref="F45:G46"/>
    <mergeCell ref="H45:I46"/>
    <mergeCell ref="E45:E47"/>
    <mergeCell ref="N4:N5"/>
    <mergeCell ref="O4:O6"/>
    <mergeCell ref="J33:K33"/>
    <mergeCell ref="AD4:AE4"/>
    <mergeCell ref="AD5:AD6"/>
    <mergeCell ref="AE5:AE6"/>
    <mergeCell ref="AB4:AB6"/>
    <mergeCell ref="AC4:AC6"/>
    <mergeCell ref="M4:M6"/>
    <mergeCell ref="P4:AA5"/>
    <mergeCell ref="B4:B6"/>
    <mergeCell ref="C4:C6"/>
    <mergeCell ref="J32:K32"/>
    <mergeCell ref="D4:D6"/>
    <mergeCell ref="L4:L6"/>
    <mergeCell ref="F4:G5"/>
    <mergeCell ref="H4:I5"/>
    <mergeCell ref="J4:K5"/>
    <mergeCell ref="E4:E6"/>
  </mergeCells>
  <phoneticPr fontId="2"/>
  <conditionalFormatting sqref="C7:M31 C48:M102 L32">
    <cfRule type="expression" dxfId="7" priority="2">
      <formula>$BO$3=TRUE</formula>
    </cfRule>
  </conditionalFormatting>
  <conditionalFormatting sqref="H7:I10 H13:I21">
    <cfRule type="expression" dxfId="6" priority="88">
      <formula>$A7=1</formula>
    </cfRule>
  </conditionalFormatting>
  <conditionalFormatting sqref="H7:I21 H48:I102">
    <cfRule type="expression" dxfId="5" priority="1">
      <formula>VLOOKUP($C7,モニタリングポイント,9,FALSE)="デフォルト値"</formula>
    </cfRule>
  </conditionalFormatting>
  <conditionalFormatting sqref="J7:K21 J48:K102">
    <cfRule type="expression" dxfId="4" priority="107">
      <formula>VLOOKUP($C7,モニタリングポイント,11,FALSE)="デフォルト値"</formula>
    </cfRule>
  </conditionalFormatting>
  <dataValidations count="1">
    <dataValidation type="list" allowBlank="1" showInputMessage="1" showErrorMessage="1" sqref="D7:D21 D48:D102" xr:uid="{00000000-0002-0000-0600-000000000000}">
      <formula1>活動の種別※その他除く</formula1>
    </dataValidation>
  </dataValidations>
  <pageMargins left="0.59055118110236227" right="0.59055118110236227" top="0.39370078740157483" bottom="0.39370078740157483" header="0.31496062992125984" footer="0.31496062992125984"/>
  <pageSetup paperSize="8" scale="86" fitToHeight="0" orientation="landscape" r:id="rId1"/>
  <rowBreaks count="4" manualBreakCount="4">
    <brk id="21" max="30" man="1"/>
    <brk id="44" max="30" man="1"/>
    <brk id="87" max="30" man="1"/>
    <brk id="103" max="30" man="1"/>
  </rowBreaks>
  <colBreaks count="2" manualBreakCount="2">
    <brk id="13" max="43" man="1"/>
    <brk id="30" max="43" man="1"/>
  </colBreaks>
  <ignoredErrors>
    <ignoredError sqref="F7:F31 F48:F102"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locked="0" defaultSize="0" autoFill="0" autoLine="0" autoPict="0">
                <anchor moveWithCells="1">
                  <from>
                    <xdr:col>6</xdr:col>
                    <xdr:colOff>252413</xdr:colOff>
                    <xdr:row>1</xdr:row>
                    <xdr:rowOff>23813</xdr:rowOff>
                  </from>
                  <to>
                    <xdr:col>7</xdr:col>
                    <xdr:colOff>876300</xdr:colOff>
                    <xdr:row>2</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O81"/>
  <sheetViews>
    <sheetView showGridLines="0" view="pageBreakPreview" zoomScale="80" zoomScaleNormal="100" zoomScaleSheetLayoutView="80" workbookViewId="0"/>
  </sheetViews>
  <sheetFormatPr defaultColWidth="8.6875" defaultRowHeight="12.75" x14ac:dyDescent="0.7"/>
  <cols>
    <col min="1" max="7" width="2.1875" style="28" customWidth="1"/>
    <col min="8" max="8" width="11.5" style="28" customWidth="1"/>
    <col min="9" max="9" width="2.1875" style="28" customWidth="1"/>
    <col min="10" max="10" width="2.6875" style="28" customWidth="1"/>
    <col min="11" max="11" width="11.5" style="28" customWidth="1"/>
    <col min="12" max="13" width="2.1875" style="28" customWidth="1"/>
    <col min="14" max="14" width="10" style="28" customWidth="1"/>
    <col min="15" max="15" width="5.125" style="28" customWidth="1"/>
    <col min="16" max="16" width="10.5" style="28" customWidth="1"/>
    <col min="17" max="17" width="42.1875" style="28" customWidth="1"/>
    <col min="18" max="19" width="2.1875" style="28" customWidth="1"/>
    <col min="20" max="20" width="3.6875" style="28" customWidth="1"/>
    <col min="21" max="34" width="2.1875" style="28" customWidth="1"/>
    <col min="35" max="39" width="8.6875" style="28"/>
    <col min="40" max="40" width="8.6875" style="28" customWidth="1"/>
    <col min="41" max="41" width="8.6875" style="28" hidden="1" customWidth="1"/>
    <col min="42" max="42" width="8.6875" style="28" customWidth="1"/>
    <col min="43" max="16384" width="8.6875" style="28"/>
  </cols>
  <sheetData>
    <row r="1" spans="1:41" ht="12" customHeight="1" x14ac:dyDescent="0.7"/>
    <row r="2" spans="1:41" ht="14.65" thickBot="1" x14ac:dyDescent="0.75">
      <c r="B2" s="34" t="str">
        <f ca="1">MID(CELL("filename",C2),FIND("]",CELL("filename",C2))+1,3)&amp;"．"</f>
        <v>6-2．</v>
      </c>
      <c r="C2" s="35"/>
      <c r="D2" s="35" t="s">
        <v>723</v>
      </c>
      <c r="E2" s="35"/>
      <c r="F2" s="20"/>
      <c r="G2" s="20"/>
      <c r="H2" s="20"/>
      <c r="I2" s="20"/>
      <c r="J2" s="5"/>
      <c r="K2" s="5"/>
      <c r="L2" s="5"/>
      <c r="M2" s="5"/>
      <c r="N2" s="5"/>
      <c r="O2" s="5"/>
      <c r="P2" s="5"/>
      <c r="Q2" s="5"/>
      <c r="R2" s="5"/>
      <c r="S2" s="5"/>
      <c r="T2" s="5"/>
      <c r="U2" s="5"/>
      <c r="AO2" s="21" t="s">
        <v>611</v>
      </c>
    </row>
    <row r="3" spans="1:41" ht="12" customHeight="1" thickBot="1" x14ac:dyDescent="0.75">
      <c r="AO3" s="258" t="b">
        <v>0</v>
      </c>
    </row>
    <row r="4" spans="1:41" ht="12" customHeight="1" thickBot="1" x14ac:dyDescent="0.75"/>
    <row r="5" spans="1:41" ht="12" customHeight="1" x14ac:dyDescent="0.7">
      <c r="B5" s="649" t="s">
        <v>610</v>
      </c>
      <c r="C5" s="643"/>
      <c r="D5" s="643"/>
      <c r="E5" s="643"/>
      <c r="F5" s="643"/>
      <c r="G5" s="650"/>
      <c r="H5" s="653" t="s">
        <v>680</v>
      </c>
      <c r="I5" s="643"/>
      <c r="J5" s="644"/>
      <c r="K5" s="643" t="s">
        <v>413</v>
      </c>
      <c r="L5" s="643"/>
      <c r="M5" s="643"/>
      <c r="N5" s="643"/>
      <c r="O5" s="643"/>
      <c r="P5" s="643"/>
      <c r="Q5" s="644"/>
    </row>
    <row r="6" spans="1:41" ht="17.75" customHeight="1" x14ac:dyDescent="0.7">
      <c r="B6" s="519"/>
      <c r="C6" s="520"/>
      <c r="D6" s="520"/>
      <c r="E6" s="520"/>
      <c r="F6" s="520"/>
      <c r="G6" s="521"/>
      <c r="H6" s="654"/>
      <c r="I6" s="520"/>
      <c r="J6" s="645"/>
      <c r="K6" s="520"/>
      <c r="L6" s="520"/>
      <c r="M6" s="520"/>
      <c r="N6" s="520"/>
      <c r="O6" s="520"/>
      <c r="P6" s="520"/>
      <c r="Q6" s="645"/>
    </row>
    <row r="7" spans="1:41" ht="24" customHeight="1" thickBot="1" x14ac:dyDescent="0.75">
      <c r="B7" s="635" t="str">
        <f>'4. 排出源リスト'!F2</f>
        <v>令和6年度</v>
      </c>
      <c r="C7" s="636"/>
      <c r="D7" s="636"/>
      <c r="E7" s="636"/>
      <c r="F7" s="636"/>
      <c r="G7" s="637"/>
      <c r="H7" s="310">
        <f>'6-1. CO2排出量（令和6年度）'!L32</f>
        <v>916</v>
      </c>
      <c r="I7" s="651" t="s">
        <v>681</v>
      </c>
      <c r="J7" s="652"/>
      <c r="K7" s="646"/>
      <c r="L7" s="646"/>
      <c r="M7" s="646"/>
      <c r="N7" s="646"/>
      <c r="O7" s="646"/>
      <c r="P7" s="646"/>
      <c r="Q7" s="647"/>
    </row>
    <row r="8" spans="1:41" ht="12" customHeight="1" x14ac:dyDescent="0.7">
      <c r="B8" s="20"/>
      <c r="C8" s="20"/>
      <c r="D8" s="5"/>
    </row>
    <row r="9" spans="1:41" ht="12" customHeight="1" x14ac:dyDescent="0.7">
      <c r="B9" s="20"/>
      <c r="C9" s="343"/>
    </row>
    <row r="10" spans="1:41" ht="12" customHeight="1" x14ac:dyDescent="0.7">
      <c r="J10" s="5"/>
      <c r="K10" s="5"/>
      <c r="L10" s="5"/>
      <c r="M10" s="5"/>
      <c r="N10" s="5"/>
      <c r="O10" s="5"/>
      <c r="P10" s="5"/>
      <c r="Q10" s="5"/>
      <c r="R10" s="5"/>
      <c r="S10" s="5"/>
      <c r="T10" s="5"/>
      <c r="U10" s="5"/>
    </row>
    <row r="11" spans="1:41" ht="24" customHeight="1" x14ac:dyDescent="0.7">
      <c r="A11" s="344"/>
      <c r="B11" s="648"/>
      <c r="C11" s="648"/>
      <c r="D11" s="648"/>
      <c r="E11" s="648"/>
      <c r="F11" s="648"/>
      <c r="G11" s="648"/>
      <c r="H11" s="370"/>
      <c r="I11" s="345"/>
      <c r="J11" s="344"/>
      <c r="K11" s="346"/>
      <c r="L11" s="346"/>
      <c r="M11" s="346"/>
      <c r="N11" s="346"/>
      <c r="O11" s="346"/>
      <c r="P11" s="346"/>
      <c r="Q11" s="5"/>
      <c r="R11" s="23"/>
      <c r="S11" s="23"/>
      <c r="T11" s="5"/>
      <c r="U11" s="5"/>
    </row>
    <row r="12" spans="1:41" ht="12" customHeight="1" x14ac:dyDescent="0.7">
      <c r="A12" s="344"/>
      <c r="B12" s="345"/>
      <c r="C12" s="347"/>
      <c r="D12" s="345"/>
      <c r="E12" s="345"/>
      <c r="F12" s="348"/>
      <c r="G12" s="348"/>
      <c r="H12" s="348"/>
      <c r="I12" s="348"/>
      <c r="J12" s="346"/>
      <c r="K12" s="346"/>
      <c r="L12" s="346"/>
      <c r="M12" s="346"/>
      <c r="N12" s="346"/>
      <c r="O12" s="346"/>
      <c r="P12" s="346"/>
      <c r="Q12" s="5"/>
      <c r="R12" s="5"/>
      <c r="S12" s="5"/>
      <c r="T12" s="5"/>
      <c r="U12" s="5"/>
    </row>
    <row r="13" spans="1:41" ht="12" customHeight="1" x14ac:dyDescent="0.7">
      <c r="A13" s="344"/>
      <c r="B13" s="349"/>
      <c r="C13" s="350"/>
      <c r="D13" s="344"/>
      <c r="E13" s="345"/>
      <c r="F13" s="345"/>
      <c r="G13" s="345"/>
      <c r="H13" s="345"/>
      <c r="I13" s="345"/>
      <c r="J13" s="346"/>
      <c r="K13" s="346"/>
      <c r="L13" s="346"/>
      <c r="M13" s="346"/>
      <c r="N13" s="346"/>
      <c r="O13" s="346"/>
      <c r="P13" s="346"/>
      <c r="Q13" s="5"/>
      <c r="R13" s="5"/>
      <c r="S13" s="5"/>
      <c r="T13" s="5"/>
      <c r="U13" s="5"/>
    </row>
    <row r="14" spans="1:41" ht="12" customHeight="1" x14ac:dyDescent="0.7">
      <c r="A14" s="344"/>
      <c r="B14" s="345"/>
      <c r="C14" s="345"/>
      <c r="D14" s="345"/>
      <c r="E14" s="345"/>
      <c r="F14" s="345"/>
      <c r="G14" s="345"/>
      <c r="H14" s="345"/>
      <c r="I14" s="345"/>
      <c r="J14" s="346"/>
      <c r="K14" s="346"/>
      <c r="L14" s="346"/>
      <c r="M14" s="346"/>
      <c r="N14" s="346"/>
      <c r="O14" s="346"/>
      <c r="P14" s="346"/>
      <c r="Q14" s="5"/>
      <c r="R14" s="5"/>
      <c r="S14" s="5"/>
      <c r="T14" s="5"/>
      <c r="U14" s="5"/>
    </row>
    <row r="15" spans="1:41" ht="14.45" customHeight="1" x14ac:dyDescent="0.7">
      <c r="B15" s="8" t="s">
        <v>781</v>
      </c>
      <c r="C15" s="20"/>
      <c r="D15" s="20"/>
      <c r="E15" s="20"/>
      <c r="F15" s="20"/>
      <c r="G15" s="20"/>
      <c r="H15" s="154" t="s">
        <v>788</v>
      </c>
      <c r="I15" s="20"/>
      <c r="J15" s="5"/>
      <c r="K15" s="5"/>
      <c r="L15" s="5"/>
      <c r="M15" s="5"/>
      <c r="N15" s="5"/>
      <c r="O15" s="5"/>
      <c r="P15" s="5"/>
      <c r="Q15" s="5"/>
      <c r="R15" s="5"/>
      <c r="S15" s="5"/>
      <c r="T15" s="5"/>
      <c r="U15" s="5"/>
    </row>
    <row r="16" spans="1:41" ht="14.45" customHeight="1" thickBot="1" x14ac:dyDescent="0.75">
      <c r="C16" s="20"/>
      <c r="D16" s="20"/>
      <c r="E16" s="20"/>
      <c r="F16" s="20"/>
      <c r="G16" s="20"/>
      <c r="H16" s="154" t="s">
        <v>789</v>
      </c>
      <c r="I16" s="20"/>
      <c r="J16" s="5"/>
      <c r="K16" s="5"/>
      <c r="L16" s="5"/>
      <c r="M16" s="5"/>
      <c r="N16" s="5"/>
      <c r="O16" s="5"/>
      <c r="P16" s="5"/>
      <c r="Q16" s="5"/>
      <c r="R16" s="5"/>
      <c r="S16" s="5"/>
      <c r="T16" s="5"/>
      <c r="U16" s="5"/>
    </row>
    <row r="17" spans="2:21" ht="31.25" customHeight="1" x14ac:dyDescent="0.7">
      <c r="B17" s="633" t="s">
        <v>610</v>
      </c>
      <c r="C17" s="634"/>
      <c r="D17" s="634"/>
      <c r="E17" s="634"/>
      <c r="F17" s="634"/>
      <c r="G17" s="634"/>
      <c r="H17" s="449" t="s">
        <v>627</v>
      </c>
      <c r="I17" s="408"/>
      <c r="J17" s="409"/>
      <c r="K17" s="626" t="s">
        <v>682</v>
      </c>
      <c r="L17" s="627"/>
      <c r="M17" s="628"/>
      <c r="N17" s="629" t="s">
        <v>628</v>
      </c>
      <c r="O17" s="608"/>
      <c r="P17" s="5"/>
      <c r="Q17" s="5"/>
      <c r="R17" s="5"/>
      <c r="S17" s="5"/>
      <c r="T17" s="5"/>
      <c r="U17" s="5"/>
    </row>
    <row r="18" spans="2:21" ht="30.6" customHeight="1" thickBot="1" x14ac:dyDescent="0.75">
      <c r="B18" s="635" t="str">
        <f>'4. 排出源リスト'!F2</f>
        <v>令和6年度</v>
      </c>
      <c r="C18" s="636"/>
      <c r="D18" s="636"/>
      <c r="E18" s="636"/>
      <c r="F18" s="636"/>
      <c r="G18" s="637"/>
      <c r="H18" s="630">
        <v>1900</v>
      </c>
      <c r="I18" s="631"/>
      <c r="J18" s="632"/>
      <c r="K18" s="638" t="s">
        <v>763</v>
      </c>
      <c r="L18" s="639"/>
      <c r="M18" s="640"/>
      <c r="N18" s="641" t="s">
        <v>767</v>
      </c>
      <c r="O18" s="642"/>
      <c r="P18" s="5"/>
      <c r="Q18" s="5"/>
      <c r="R18" s="5"/>
      <c r="S18" s="5"/>
      <c r="T18" s="5"/>
      <c r="U18" s="5"/>
    </row>
    <row r="19" spans="2:21" ht="12" customHeight="1" x14ac:dyDescent="0.7">
      <c r="C19" s="20"/>
      <c r="D19" s="20"/>
      <c r="E19" s="20"/>
      <c r="F19" s="20"/>
      <c r="G19" s="20"/>
      <c r="H19" s="20"/>
      <c r="I19" s="20"/>
      <c r="J19" s="5"/>
      <c r="K19" s="5"/>
      <c r="L19" s="5"/>
      <c r="M19" s="5"/>
      <c r="N19" s="5"/>
      <c r="O19" s="5"/>
      <c r="P19" s="5"/>
      <c r="Q19" s="5"/>
      <c r="R19" s="5"/>
      <c r="S19" s="5"/>
      <c r="T19" s="5"/>
      <c r="U19" s="5"/>
    </row>
    <row r="20" spans="2:21" ht="12" customHeight="1" x14ac:dyDescent="0.7">
      <c r="B20" s="243"/>
      <c r="C20" s="9"/>
      <c r="D20" s="20"/>
      <c r="E20" s="20"/>
      <c r="F20" s="20"/>
      <c r="G20" s="20"/>
      <c r="H20" s="20"/>
      <c r="I20" s="20"/>
      <c r="J20" s="5"/>
      <c r="K20" s="5"/>
      <c r="L20" s="5"/>
      <c r="M20" s="5"/>
      <c r="N20" s="5"/>
      <c r="O20" s="5"/>
      <c r="P20" s="5"/>
      <c r="Q20" s="5"/>
      <c r="R20" s="5"/>
      <c r="S20" s="5"/>
      <c r="T20" s="5"/>
      <c r="U20" s="5"/>
    </row>
    <row r="21" spans="2:21" ht="12" customHeight="1" x14ac:dyDescent="0.7">
      <c r="B21" s="5"/>
      <c r="C21" s="5"/>
      <c r="D21" s="5"/>
    </row>
    <row r="22" spans="2:21" ht="12" customHeight="1" x14ac:dyDescent="0.7"/>
    <row r="23" spans="2:21" ht="28.25" customHeight="1" x14ac:dyDescent="0.7">
      <c r="B23" s="624"/>
      <c r="C23" s="624"/>
      <c r="D23" s="624"/>
      <c r="E23" s="624"/>
      <c r="F23" s="624"/>
      <c r="G23" s="624"/>
      <c r="H23" s="624"/>
      <c r="I23" s="624"/>
      <c r="J23" s="624"/>
      <c r="K23" s="625"/>
      <c r="L23" s="625"/>
      <c r="M23" s="625"/>
      <c r="N23" s="625"/>
      <c r="O23" s="625"/>
      <c r="P23" s="625"/>
    </row>
    <row r="24" spans="2:21" ht="15.6" customHeight="1" x14ac:dyDescent="0.7">
      <c r="B24" s="528"/>
      <c r="C24" s="528"/>
      <c r="D24" s="528"/>
      <c r="E24" s="528"/>
      <c r="F24" s="528"/>
      <c r="G24" s="528"/>
      <c r="H24" s="623"/>
      <c r="I24" s="623"/>
      <c r="J24" s="623"/>
      <c r="K24" s="622"/>
      <c r="L24" s="622"/>
      <c r="M24" s="622"/>
      <c r="N24" s="622"/>
      <c r="O24" s="622"/>
      <c r="P24" s="622"/>
    </row>
    <row r="25" spans="2:21" ht="15.6" customHeight="1" x14ac:dyDescent="0.7">
      <c r="B25" s="515"/>
      <c r="C25" s="515"/>
      <c r="D25" s="515"/>
      <c r="E25" s="515"/>
      <c r="F25" s="515"/>
      <c r="G25" s="515"/>
      <c r="H25" s="623"/>
      <c r="I25" s="623"/>
      <c r="J25" s="623"/>
      <c r="K25" s="622"/>
      <c r="L25" s="622"/>
      <c r="M25" s="622"/>
      <c r="N25" s="622"/>
      <c r="O25" s="622"/>
      <c r="P25" s="622"/>
    </row>
    <row r="26" spans="2:21" ht="15.6" customHeight="1" x14ac:dyDescent="0.7">
      <c r="B26" s="528"/>
      <c r="C26" s="528"/>
      <c r="D26" s="528"/>
      <c r="E26" s="528"/>
      <c r="F26" s="528"/>
      <c r="G26" s="528"/>
      <c r="H26" s="623"/>
      <c r="I26" s="623"/>
      <c r="J26" s="623"/>
      <c r="K26" s="622"/>
      <c r="L26" s="622"/>
      <c r="M26" s="622"/>
      <c r="N26" s="622"/>
      <c r="O26" s="622"/>
      <c r="P26" s="622"/>
    </row>
    <row r="27" spans="2:21" ht="15.6" customHeight="1" x14ac:dyDescent="0.7">
      <c r="B27" s="515"/>
      <c r="C27" s="515"/>
      <c r="D27" s="515"/>
      <c r="E27" s="515"/>
      <c r="F27" s="515"/>
      <c r="G27" s="515"/>
      <c r="H27" s="623"/>
      <c r="I27" s="623"/>
      <c r="J27" s="623"/>
      <c r="K27" s="622"/>
      <c r="L27" s="622"/>
      <c r="M27" s="622"/>
      <c r="N27" s="622"/>
      <c r="O27" s="622"/>
      <c r="P27" s="622"/>
    </row>
    <row r="28" spans="2:21" ht="15.6" customHeight="1" x14ac:dyDescent="0.7">
      <c r="B28" s="528"/>
      <c r="C28" s="528"/>
      <c r="D28" s="528"/>
      <c r="E28" s="528"/>
      <c r="F28" s="528"/>
      <c r="G28" s="528"/>
      <c r="H28" s="623"/>
      <c r="I28" s="623"/>
      <c r="J28" s="623"/>
      <c r="K28" s="622"/>
      <c r="L28" s="622"/>
      <c r="M28" s="622"/>
      <c r="N28" s="622"/>
      <c r="O28" s="622"/>
      <c r="P28" s="622"/>
    </row>
    <row r="29" spans="2:21" ht="15.6" customHeight="1" x14ac:dyDescent="0.7">
      <c r="B29" s="515"/>
      <c r="C29" s="515"/>
      <c r="D29" s="515"/>
      <c r="E29" s="515"/>
      <c r="F29" s="515"/>
      <c r="G29" s="515"/>
      <c r="H29" s="623"/>
      <c r="I29" s="623"/>
      <c r="J29" s="623"/>
      <c r="K29" s="622"/>
      <c r="L29" s="622"/>
      <c r="M29" s="622"/>
      <c r="N29" s="622"/>
      <c r="O29" s="622"/>
      <c r="P29" s="622"/>
    </row>
    <row r="30" spans="2:21" ht="15.6" customHeight="1" x14ac:dyDescent="0.7">
      <c r="B30" s="528"/>
      <c r="C30" s="528"/>
      <c r="D30" s="528"/>
      <c r="E30" s="528"/>
      <c r="F30" s="528"/>
      <c r="G30" s="528"/>
      <c r="H30" s="623"/>
      <c r="I30" s="623"/>
      <c r="J30" s="623"/>
      <c r="K30" s="622"/>
      <c r="L30" s="622"/>
      <c r="M30" s="622"/>
      <c r="N30" s="622"/>
      <c r="O30" s="622"/>
      <c r="P30" s="622"/>
    </row>
    <row r="31" spans="2:21" ht="15.6" customHeight="1" x14ac:dyDescent="0.7">
      <c r="B31" s="515"/>
      <c r="C31" s="515"/>
      <c r="D31" s="515"/>
      <c r="E31" s="515"/>
      <c r="F31" s="515"/>
      <c r="G31" s="515"/>
      <c r="H31" s="623"/>
      <c r="I31" s="623"/>
      <c r="J31" s="623"/>
      <c r="K31" s="622"/>
      <c r="L31" s="622"/>
      <c r="M31" s="622"/>
      <c r="N31" s="622"/>
      <c r="O31" s="622"/>
      <c r="P31" s="622"/>
    </row>
    <row r="32" spans="2:21" ht="15.6" customHeight="1" x14ac:dyDescent="0.7">
      <c r="B32" s="528"/>
      <c r="C32" s="528"/>
      <c r="D32" s="528"/>
      <c r="E32" s="528"/>
      <c r="F32" s="528"/>
      <c r="G32" s="528"/>
      <c r="H32" s="623"/>
      <c r="I32" s="623"/>
      <c r="J32" s="623"/>
      <c r="K32" s="622"/>
      <c r="L32" s="622"/>
      <c r="M32" s="622"/>
      <c r="N32" s="622"/>
      <c r="O32" s="622"/>
      <c r="P32" s="622"/>
    </row>
    <row r="33" spans="2:16" ht="15.6" customHeight="1" x14ac:dyDescent="0.7">
      <c r="B33" s="515"/>
      <c r="C33" s="515"/>
      <c r="D33" s="515"/>
      <c r="E33" s="515"/>
      <c r="F33" s="515"/>
      <c r="G33" s="515"/>
      <c r="H33" s="623"/>
      <c r="I33" s="623"/>
      <c r="J33" s="623"/>
      <c r="K33" s="622"/>
      <c r="L33" s="622"/>
      <c r="M33" s="622"/>
      <c r="N33" s="622"/>
      <c r="O33" s="622"/>
      <c r="P33" s="622"/>
    </row>
    <row r="34" spans="2:16" ht="15.6" customHeight="1" x14ac:dyDescent="0.7">
      <c r="B34" s="528"/>
      <c r="C34" s="528"/>
      <c r="D34" s="528"/>
      <c r="E34" s="528"/>
      <c r="F34" s="528"/>
      <c r="G34" s="528"/>
      <c r="H34" s="623"/>
      <c r="I34" s="623"/>
      <c r="J34" s="623"/>
      <c r="K34" s="622"/>
      <c r="L34" s="622"/>
      <c r="M34" s="622"/>
      <c r="N34" s="622"/>
      <c r="O34" s="622"/>
      <c r="P34" s="622"/>
    </row>
    <row r="35" spans="2:16" ht="15.6" customHeight="1" x14ac:dyDescent="0.7">
      <c r="B35" s="515"/>
      <c r="C35" s="515"/>
      <c r="D35" s="515"/>
      <c r="E35" s="515"/>
      <c r="F35" s="515"/>
      <c r="G35" s="515"/>
      <c r="H35" s="623"/>
      <c r="I35" s="623"/>
      <c r="J35" s="623"/>
      <c r="K35" s="622"/>
      <c r="L35" s="622"/>
      <c r="M35" s="622"/>
      <c r="N35" s="622"/>
      <c r="O35" s="622"/>
      <c r="P35" s="622"/>
    </row>
    <row r="36" spans="2:16" ht="15.6" customHeight="1" x14ac:dyDescent="0.7">
      <c r="B36" s="528"/>
      <c r="C36" s="528"/>
      <c r="D36" s="528"/>
      <c r="E36" s="528"/>
      <c r="F36" s="528"/>
      <c r="G36" s="528"/>
      <c r="H36" s="623"/>
      <c r="I36" s="623"/>
      <c r="J36" s="623"/>
      <c r="K36" s="622"/>
      <c r="L36" s="622"/>
      <c r="M36" s="622"/>
      <c r="N36" s="622"/>
      <c r="O36" s="622"/>
      <c r="P36" s="622"/>
    </row>
    <row r="37" spans="2:16" ht="15.6" customHeight="1" x14ac:dyDescent="0.7">
      <c r="B37" s="515"/>
      <c r="C37" s="515"/>
      <c r="D37" s="515"/>
      <c r="E37" s="515"/>
      <c r="F37" s="515"/>
      <c r="G37" s="515"/>
      <c r="H37" s="623"/>
      <c r="I37" s="623"/>
      <c r="J37" s="623"/>
      <c r="K37" s="622"/>
      <c r="L37" s="622"/>
      <c r="M37" s="622"/>
      <c r="N37" s="622"/>
      <c r="O37" s="622"/>
      <c r="P37" s="622"/>
    </row>
    <row r="38" spans="2:16" ht="15.6" customHeight="1" x14ac:dyDescent="0.7">
      <c r="B38" s="528"/>
      <c r="C38" s="528"/>
      <c r="D38" s="528"/>
      <c r="E38" s="528"/>
      <c r="F38" s="528"/>
      <c r="G38" s="528"/>
      <c r="H38" s="623"/>
      <c r="I38" s="623"/>
      <c r="J38" s="623"/>
      <c r="K38" s="622"/>
      <c r="L38" s="622"/>
      <c r="M38" s="622"/>
      <c r="N38" s="622"/>
      <c r="O38" s="622"/>
      <c r="P38" s="622"/>
    </row>
    <row r="39" spans="2:16" ht="12" customHeight="1" x14ac:dyDescent="0.7"/>
    <row r="40" spans="2:16" ht="12" customHeight="1" x14ac:dyDescent="0.7"/>
    <row r="41" spans="2:16" ht="12" customHeight="1" x14ac:dyDescent="0.7"/>
    <row r="42" spans="2:16" ht="12" customHeight="1" x14ac:dyDescent="0.7"/>
    <row r="43" spans="2:16" ht="12" customHeight="1" x14ac:dyDescent="0.7"/>
    <row r="44" spans="2:16" ht="12" customHeight="1" x14ac:dyDescent="0.7"/>
    <row r="45" spans="2:16" ht="12" customHeight="1" x14ac:dyDescent="0.7"/>
    <row r="46" spans="2:16" ht="12" customHeight="1" x14ac:dyDescent="0.7"/>
    <row r="47" spans="2:16" ht="12" customHeight="1" x14ac:dyDescent="0.7"/>
    <row r="48" spans="2:16" ht="12" customHeight="1" x14ac:dyDescent="0.7"/>
    <row r="49" ht="12" customHeight="1" x14ac:dyDescent="0.7"/>
    <row r="50" ht="12" customHeight="1" x14ac:dyDescent="0.7"/>
    <row r="51" ht="12" customHeight="1" x14ac:dyDescent="0.7"/>
    <row r="52" ht="12" customHeight="1" x14ac:dyDescent="0.7"/>
    <row r="53" ht="12" customHeight="1" x14ac:dyDescent="0.7"/>
    <row r="54" ht="12" customHeight="1" x14ac:dyDescent="0.7"/>
    <row r="55" ht="12" customHeight="1" x14ac:dyDescent="0.7"/>
    <row r="56" ht="12" customHeight="1" x14ac:dyDescent="0.7"/>
    <row r="57" ht="12" customHeight="1" x14ac:dyDescent="0.7"/>
    <row r="58" ht="12" customHeight="1" x14ac:dyDescent="0.7"/>
    <row r="59" ht="12" customHeight="1" x14ac:dyDescent="0.7"/>
    <row r="60" ht="12" customHeight="1" x14ac:dyDescent="0.7"/>
    <row r="61" ht="12" customHeight="1" x14ac:dyDescent="0.7"/>
    <row r="62" ht="12" customHeight="1" x14ac:dyDescent="0.7"/>
    <row r="63" ht="12" customHeight="1" x14ac:dyDescent="0.7"/>
    <row r="64" ht="12" customHeight="1" x14ac:dyDescent="0.7"/>
    <row r="65" ht="12" customHeight="1" x14ac:dyDescent="0.7"/>
    <row r="66" ht="12" customHeight="1" x14ac:dyDescent="0.7"/>
    <row r="67" ht="12" customHeight="1" x14ac:dyDescent="0.7"/>
    <row r="68" ht="12" customHeight="1" x14ac:dyDescent="0.7"/>
    <row r="69" ht="12" customHeight="1" x14ac:dyDescent="0.7"/>
    <row r="70" ht="12" customHeight="1" x14ac:dyDescent="0.7"/>
    <row r="71" ht="12" customHeight="1" x14ac:dyDescent="0.7"/>
    <row r="72" ht="12" customHeight="1" x14ac:dyDescent="0.7"/>
    <row r="73" ht="12" customHeight="1" x14ac:dyDescent="0.7"/>
    <row r="74" ht="12" customHeight="1" x14ac:dyDescent="0.7"/>
    <row r="75" ht="12" customHeight="1" x14ac:dyDescent="0.7"/>
    <row r="76" ht="12" customHeight="1" x14ac:dyDescent="0.7"/>
    <row r="77" ht="12" customHeight="1" x14ac:dyDescent="0.7"/>
    <row r="78" ht="12" customHeight="1" x14ac:dyDescent="0.7"/>
    <row r="79" ht="12" customHeight="1" x14ac:dyDescent="0.7"/>
    <row r="80" ht="12" customHeight="1" x14ac:dyDescent="0.7"/>
    <row r="81" ht="12" customHeight="1" x14ac:dyDescent="0.7"/>
  </sheetData>
  <sheetProtection algorithmName="SHA-512" hashValue="tSMa+2F3x21VQn2IJYT+cJh6hSP/Ica0VY8glNrmmVN4pkFrArAYo2URVfv6EksnQn41ZVaHJz5rw2qcSsY2Vw==" saltValue="Ouh4nyzt7OKKGIAEnGrSHg==" spinCount="100000" sheet="1" scenarios="1" formatRows="0"/>
  <mergeCells count="95">
    <mergeCell ref="B17:G17"/>
    <mergeCell ref="B18:G18"/>
    <mergeCell ref="K18:M18"/>
    <mergeCell ref="N18:O18"/>
    <mergeCell ref="K5:Q6"/>
    <mergeCell ref="K7:Q7"/>
    <mergeCell ref="B11:G11"/>
    <mergeCell ref="B5:G6"/>
    <mergeCell ref="B7:G7"/>
    <mergeCell ref="I7:J7"/>
    <mergeCell ref="H5:J6"/>
    <mergeCell ref="O23:P23"/>
    <mergeCell ref="K24:L24"/>
    <mergeCell ref="M24:N24"/>
    <mergeCell ref="O24:P24"/>
    <mergeCell ref="H17:J17"/>
    <mergeCell ref="K17:M17"/>
    <mergeCell ref="N17:O17"/>
    <mergeCell ref="H18:J18"/>
    <mergeCell ref="M23:N23"/>
    <mergeCell ref="B33:G33"/>
    <mergeCell ref="B23:G23"/>
    <mergeCell ref="H23:J23"/>
    <mergeCell ref="B24:G24"/>
    <mergeCell ref="K23:L23"/>
    <mergeCell ref="H24:J24"/>
    <mergeCell ref="H25:J25"/>
    <mergeCell ref="B25:G25"/>
    <mergeCell ref="H26:J26"/>
    <mergeCell ref="H27:J27"/>
    <mergeCell ref="H28:J28"/>
    <mergeCell ref="B26:G26"/>
    <mergeCell ref="B27:G27"/>
    <mergeCell ref="B31:G31"/>
    <mergeCell ref="B32:G32"/>
    <mergeCell ref="H33:J33"/>
    <mergeCell ref="M32:N32"/>
    <mergeCell ref="O32:P32"/>
    <mergeCell ref="H31:J31"/>
    <mergeCell ref="H32:J32"/>
    <mergeCell ref="B28:G28"/>
    <mergeCell ref="B29:G29"/>
    <mergeCell ref="K30:L30"/>
    <mergeCell ref="B30:G30"/>
    <mergeCell ref="O30:P30"/>
    <mergeCell ref="H29:J29"/>
    <mergeCell ref="H30:J30"/>
    <mergeCell ref="M30:N30"/>
    <mergeCell ref="H38:J38"/>
    <mergeCell ref="B35:G35"/>
    <mergeCell ref="B36:G36"/>
    <mergeCell ref="B37:G37"/>
    <mergeCell ref="B38:G38"/>
    <mergeCell ref="H35:J35"/>
    <mergeCell ref="H36:J36"/>
    <mergeCell ref="B34:G34"/>
    <mergeCell ref="K37:L37"/>
    <mergeCell ref="M37:N37"/>
    <mergeCell ref="O37:P37"/>
    <mergeCell ref="K35:L35"/>
    <mergeCell ref="M35:N35"/>
    <mergeCell ref="O35:P35"/>
    <mergeCell ref="H37:J37"/>
    <mergeCell ref="O34:P34"/>
    <mergeCell ref="H34:J34"/>
    <mergeCell ref="K33:L33"/>
    <mergeCell ref="M33:N33"/>
    <mergeCell ref="O33:P33"/>
    <mergeCell ref="K34:L34"/>
    <mergeCell ref="M34:N34"/>
    <mergeCell ref="K38:L38"/>
    <mergeCell ref="M38:N38"/>
    <mergeCell ref="O38:P38"/>
    <mergeCell ref="M25:N25"/>
    <mergeCell ref="O25:P25"/>
    <mergeCell ref="K26:L26"/>
    <mergeCell ref="M26:N26"/>
    <mergeCell ref="O26:P26"/>
    <mergeCell ref="K25:L25"/>
    <mergeCell ref="K36:L36"/>
    <mergeCell ref="M36:N36"/>
    <mergeCell ref="O36:P36"/>
    <mergeCell ref="K31:L31"/>
    <mergeCell ref="M31:N31"/>
    <mergeCell ref="O31:P31"/>
    <mergeCell ref="K32:L32"/>
    <mergeCell ref="O27:P27"/>
    <mergeCell ref="K28:L28"/>
    <mergeCell ref="K29:L29"/>
    <mergeCell ref="M29:N29"/>
    <mergeCell ref="O29:P29"/>
    <mergeCell ref="O28:P28"/>
    <mergeCell ref="M28:N28"/>
    <mergeCell ref="K27:L27"/>
    <mergeCell ref="M27:N27"/>
  </mergeCells>
  <phoneticPr fontId="2"/>
  <conditionalFormatting sqref="B7:H7 B18:O18 K23:P23 H24:P38">
    <cfRule type="expression" dxfId="3" priority="5">
      <formula>$AO$3</formula>
    </cfRule>
  </conditionalFormatting>
  <conditionalFormatting sqref="H11">
    <cfRule type="expression" dxfId="2" priority="1">
      <formula>$AO$3</formula>
    </cfRule>
  </conditionalFormatting>
  <conditionalFormatting sqref="K7">
    <cfRule type="expression" dxfId="1" priority="4">
      <formula>$AO$3</formula>
    </cfRule>
  </conditionalFormatting>
  <dataValidations count="1">
    <dataValidation allowBlank="1" showErrorMessage="1" prompt="整数で記入してください。" sqref="H11" xr:uid="{8CC32EFD-392A-4B03-A22D-1841713FF2E5}"/>
  </dataValidations>
  <pageMargins left="0.59055118110236227" right="0.59055118110236227" top="0.39370078740157483" bottom="0.39370078740157483" header="0.31496062992125984" footer="0.31496062992125984"/>
  <pageSetup paperSize="9" scale="61"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locked="0" defaultSize="0" autoFill="0" autoLine="0" autoPict="0">
                <anchor moveWithCells="1">
                  <from>
                    <xdr:col>10</xdr:col>
                    <xdr:colOff>647700</xdr:colOff>
                    <xdr:row>0</xdr:row>
                    <xdr:rowOff>142875</xdr:rowOff>
                  </from>
                  <to>
                    <xdr:col>14</xdr:col>
                    <xdr:colOff>61913</xdr:colOff>
                    <xdr:row>2</xdr:row>
                    <xdr:rowOff>38100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0"/>
  <dimension ref="B2:R32"/>
  <sheetViews>
    <sheetView showGridLines="0" view="pageBreakPreview" zoomScale="80" zoomScaleNormal="100" zoomScaleSheetLayoutView="80" workbookViewId="0"/>
  </sheetViews>
  <sheetFormatPr defaultColWidth="8.1875" defaultRowHeight="12" x14ac:dyDescent="0.7"/>
  <cols>
    <col min="1" max="1" width="1.1875" style="145" customWidth="1"/>
    <col min="2" max="2" width="82.1875" style="145" customWidth="1"/>
    <col min="3" max="3" width="1.1875" style="145" customWidth="1"/>
    <col min="4" max="17" width="8.1875" style="145"/>
    <col min="18" max="18" width="0" style="145" hidden="1" customWidth="1"/>
    <col min="19" max="16384" width="8.1875" style="145"/>
  </cols>
  <sheetData>
    <row r="2" spans="2:18" ht="22.5" customHeight="1" thickBot="1" x14ac:dyDescent="0.75">
      <c r="B2" s="145" t="s">
        <v>769</v>
      </c>
      <c r="R2" s="21" t="s">
        <v>611</v>
      </c>
    </row>
    <row r="3" spans="2:18" ht="26.25" customHeight="1" thickBot="1" x14ac:dyDescent="0.75">
      <c r="B3" s="655" t="s">
        <v>817</v>
      </c>
      <c r="R3" s="258" t="b">
        <v>0</v>
      </c>
    </row>
    <row r="4" spans="2:18" ht="26.25" customHeight="1" x14ac:dyDescent="0.7">
      <c r="B4" s="656"/>
    </row>
    <row r="5" spans="2:18" ht="26.25" customHeight="1" x14ac:dyDescent="0.7">
      <c r="B5" s="656"/>
    </row>
    <row r="6" spans="2:18" ht="26.25" customHeight="1" x14ac:dyDescent="0.7">
      <c r="B6" s="656"/>
    </row>
    <row r="7" spans="2:18" ht="26.25" customHeight="1" x14ac:dyDescent="0.7">
      <c r="B7" s="656"/>
    </row>
    <row r="8" spans="2:18" ht="26.25" customHeight="1" x14ac:dyDescent="0.7">
      <c r="B8" s="656"/>
    </row>
    <row r="9" spans="2:18" ht="26.25" customHeight="1" x14ac:dyDescent="0.7">
      <c r="B9" s="656"/>
    </row>
    <row r="10" spans="2:18" ht="26.25" customHeight="1" x14ac:dyDescent="0.7">
      <c r="B10" s="656"/>
    </row>
    <row r="11" spans="2:18" ht="26.25" customHeight="1" x14ac:dyDescent="0.7">
      <c r="B11" s="656"/>
    </row>
    <row r="12" spans="2:18" ht="26.25" customHeight="1" x14ac:dyDescent="0.7">
      <c r="B12" s="656"/>
    </row>
    <row r="13" spans="2:18" ht="26.25" customHeight="1" x14ac:dyDescent="0.7">
      <c r="B13" s="656"/>
      <c r="E13" s="146"/>
      <c r="F13" s="146"/>
      <c r="G13" s="146"/>
      <c r="H13" s="146"/>
      <c r="I13" s="146"/>
      <c r="J13" s="146"/>
      <c r="K13" s="146"/>
      <c r="L13" s="147"/>
      <c r="M13" s="147"/>
      <c r="N13" s="147"/>
      <c r="O13" s="147"/>
      <c r="P13" s="147"/>
    </row>
    <row r="14" spans="2:18" ht="26.25" customHeight="1" x14ac:dyDescent="0.7">
      <c r="B14" s="656"/>
      <c r="E14" s="146"/>
      <c r="F14" s="148"/>
      <c r="G14" s="148"/>
      <c r="H14" s="146"/>
      <c r="I14" s="146"/>
      <c r="J14" s="146"/>
      <c r="K14" s="146"/>
      <c r="L14" s="147"/>
      <c r="M14" s="147"/>
      <c r="N14" s="147"/>
      <c r="O14" s="147"/>
      <c r="P14" s="147"/>
    </row>
    <row r="15" spans="2:18" ht="26.25" customHeight="1" x14ac:dyDescent="0.7">
      <c r="B15" s="656"/>
      <c r="E15" s="146"/>
      <c r="F15" s="149"/>
      <c r="G15" s="146"/>
      <c r="H15" s="146"/>
      <c r="I15" s="146"/>
      <c r="J15" s="146"/>
      <c r="K15" s="146"/>
      <c r="L15" s="147"/>
      <c r="M15" s="147"/>
      <c r="N15" s="147"/>
      <c r="O15" s="147"/>
      <c r="P15" s="147"/>
    </row>
    <row r="16" spans="2:18" ht="26.25" customHeight="1" x14ac:dyDescent="0.7">
      <c r="B16" s="656"/>
      <c r="E16" s="146"/>
      <c r="F16" s="146"/>
      <c r="G16" s="146"/>
      <c r="H16" s="146"/>
      <c r="I16" s="146"/>
      <c r="J16" s="146"/>
      <c r="K16" s="146"/>
      <c r="L16" s="147"/>
      <c r="M16" s="147"/>
      <c r="N16" s="147"/>
      <c r="O16" s="147"/>
      <c r="P16" s="147"/>
    </row>
    <row r="17" spans="2:16" ht="26.25" customHeight="1" x14ac:dyDescent="0.7">
      <c r="B17" s="656"/>
      <c r="E17" s="146"/>
      <c r="F17" s="146"/>
      <c r="G17" s="146"/>
      <c r="H17" s="146"/>
      <c r="I17" s="146"/>
      <c r="J17" s="146"/>
      <c r="K17" s="146"/>
      <c r="L17" s="147"/>
      <c r="M17" s="147"/>
      <c r="N17" s="147"/>
      <c r="O17" s="147"/>
      <c r="P17" s="147"/>
    </row>
    <row r="18" spans="2:16" ht="26.25" customHeight="1" x14ac:dyDescent="0.7">
      <c r="B18" s="656"/>
      <c r="E18" s="146"/>
      <c r="F18" s="148"/>
      <c r="G18" s="148"/>
      <c r="H18" s="146"/>
      <c r="I18" s="146"/>
      <c r="J18" s="146"/>
      <c r="K18" s="146"/>
      <c r="L18" s="147"/>
      <c r="M18" s="147"/>
      <c r="N18" s="147"/>
      <c r="O18" s="147"/>
      <c r="P18" s="147"/>
    </row>
    <row r="19" spans="2:16" ht="26.25" customHeight="1" x14ac:dyDescent="0.7">
      <c r="B19" s="656"/>
      <c r="E19" s="146"/>
      <c r="F19" s="149"/>
      <c r="G19" s="146"/>
      <c r="H19" s="146"/>
      <c r="I19" s="146"/>
      <c r="J19" s="146"/>
      <c r="K19" s="146"/>
      <c r="L19" s="147"/>
      <c r="M19" s="147"/>
      <c r="N19" s="147"/>
      <c r="O19" s="147"/>
      <c r="P19" s="147"/>
    </row>
    <row r="20" spans="2:16" ht="26.25" customHeight="1" x14ac:dyDescent="0.7">
      <c r="B20" s="656"/>
      <c r="E20" s="146"/>
      <c r="F20" s="146"/>
      <c r="G20" s="146"/>
      <c r="H20" s="146"/>
      <c r="I20" s="146"/>
      <c r="J20" s="146"/>
      <c r="K20" s="146"/>
      <c r="L20" s="147"/>
      <c r="M20" s="147"/>
      <c r="N20" s="147"/>
      <c r="O20" s="147"/>
      <c r="P20" s="147"/>
    </row>
    <row r="21" spans="2:16" ht="26.25" customHeight="1" x14ac:dyDescent="0.7">
      <c r="B21" s="656"/>
      <c r="E21" s="146"/>
      <c r="F21" s="146"/>
      <c r="G21" s="146"/>
      <c r="H21" s="146"/>
      <c r="I21" s="146"/>
      <c r="J21" s="146"/>
      <c r="K21" s="146"/>
      <c r="L21" s="147"/>
      <c r="M21" s="147"/>
      <c r="N21" s="147"/>
      <c r="O21" s="147"/>
      <c r="P21" s="147"/>
    </row>
    <row r="22" spans="2:16" ht="26.25" customHeight="1" x14ac:dyDescent="0.7">
      <c r="B22" s="656"/>
      <c r="E22" s="146"/>
      <c r="F22" s="146"/>
      <c r="G22" s="146"/>
      <c r="H22" s="146"/>
      <c r="I22" s="146"/>
      <c r="J22" s="146"/>
      <c r="K22" s="146"/>
      <c r="L22" s="147"/>
      <c r="M22" s="147"/>
      <c r="N22" s="147"/>
      <c r="O22" s="147"/>
      <c r="P22" s="147"/>
    </row>
    <row r="23" spans="2:16" ht="26.25" customHeight="1" x14ac:dyDescent="0.7">
      <c r="B23" s="656"/>
      <c r="E23" s="146"/>
      <c r="F23" s="148"/>
      <c r="G23" s="148"/>
      <c r="H23" s="148"/>
      <c r="I23" s="146"/>
      <c r="J23" s="146"/>
      <c r="K23" s="146"/>
      <c r="L23" s="147"/>
      <c r="M23" s="147"/>
      <c r="N23" s="147"/>
      <c r="O23" s="147"/>
      <c r="P23" s="147"/>
    </row>
    <row r="24" spans="2:16" ht="26.25" customHeight="1" x14ac:dyDescent="0.7">
      <c r="B24" s="656"/>
      <c r="E24" s="146"/>
      <c r="F24" s="148"/>
      <c r="G24" s="146"/>
      <c r="H24" s="148"/>
      <c r="I24" s="146"/>
      <c r="J24" s="146"/>
      <c r="K24" s="146"/>
      <c r="L24" s="147"/>
      <c r="M24" s="147"/>
      <c r="N24" s="147"/>
      <c r="O24" s="147"/>
      <c r="P24" s="147"/>
    </row>
    <row r="25" spans="2:16" ht="26.25" customHeight="1" x14ac:dyDescent="0.7">
      <c r="B25" s="656"/>
    </row>
    <row r="26" spans="2:16" ht="26.25" customHeight="1" x14ac:dyDescent="0.7">
      <c r="B26" s="656"/>
    </row>
    <row r="27" spans="2:16" ht="26.25" customHeight="1" x14ac:dyDescent="0.7">
      <c r="B27" s="656"/>
    </row>
    <row r="28" spans="2:16" ht="26.25" customHeight="1" x14ac:dyDescent="0.7">
      <c r="B28" s="656"/>
    </row>
    <row r="29" spans="2:16" ht="26.25" customHeight="1" thickBot="1" x14ac:dyDescent="0.75">
      <c r="B29" s="657"/>
    </row>
    <row r="30" spans="2:16" ht="3.75" customHeight="1" x14ac:dyDescent="0.7">
      <c r="B30" s="150"/>
    </row>
    <row r="31" spans="2:16" x14ac:dyDescent="0.7">
      <c r="B31" s="145" t="s">
        <v>693</v>
      </c>
    </row>
    <row r="32" spans="2:16" ht="9" customHeight="1" x14ac:dyDescent="0.7"/>
  </sheetData>
  <sheetProtection algorithmName="SHA-512" hashValue="V50bmiYiUNdBPPx5jMU0r/PIkRYxQoNmy75znIdV+VYqVHvHYH1hu1vD5mZbSjBIVXVmooQjNSnoPxDptCnt2A==" saltValue="SxU5ZQMSaLei/OB5ruFpXw==" spinCount="100000" sheet="1" scenarios="1" formatRows="0" insertRows="0" deleteRows="0"/>
  <mergeCells count="1">
    <mergeCell ref="B3:B29"/>
  </mergeCells>
  <phoneticPr fontId="2"/>
  <conditionalFormatting sqref="B3:B29">
    <cfRule type="expression" dxfId="0" priority="1">
      <formula>$R$3=TRUE</formula>
    </cfRule>
  </conditionalFormatting>
  <pageMargins left="0.78740157480314965" right="0.78740157480314965" top="0.78740157480314965" bottom="0.78740157480314965" header="0.51181102362204722" footer="0.51181102362204722"/>
  <pageSetup paperSize="9" scale="92" orientation="portrait" r:id="rId1"/>
  <headerFooter alignWithMargins="0">
    <oddFooter>&amp;L&amp;A&amp;R&amp;F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4817" r:id="rId4" name="Check Box 1">
              <controlPr locked="0" defaultSize="0" autoFill="0" autoLine="0" autoPict="0">
                <anchor moveWithCells="1">
                  <from>
                    <xdr:col>1</xdr:col>
                    <xdr:colOff>519113</xdr:colOff>
                    <xdr:row>1</xdr:row>
                    <xdr:rowOff>23813</xdr:rowOff>
                  </from>
                  <to>
                    <xdr:col>1</xdr:col>
                    <xdr:colOff>1928813</xdr:colOff>
                    <xdr:row>1</xdr:row>
                    <xdr:rowOff>252413</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15</vt:i4>
      </vt:variant>
    </vt:vector>
  </HeadingPairs>
  <TitlesOfParts>
    <vt:vector size="28" baseType="lpstr">
      <vt:lpstr>記入上の注意</vt:lpstr>
      <vt:lpstr>1. 基本情報等</vt:lpstr>
      <vt:lpstr>2. 敷地境界等</vt:lpstr>
      <vt:lpstr>3. 算定体制</vt:lpstr>
      <vt:lpstr>4. 排出源リスト</vt:lpstr>
      <vt:lpstr>5. モニタリングポイント</vt:lpstr>
      <vt:lpstr>6-1. CO2排出量（令和6年度）</vt:lpstr>
      <vt:lpstr>6-2．CO2排出量_総括</vt:lpstr>
      <vt:lpstr>7. 備考</vt:lpstr>
      <vt:lpstr>取込シート_非表示</vt:lpstr>
      <vt:lpstr>非表示_活動量と単位</vt:lpstr>
      <vt:lpstr>非表示_産業分類</vt:lpstr>
      <vt:lpstr>非表示_単位発熱量・排出係数（デフォルト値）</vt:lpstr>
      <vt:lpstr>'1. 基本情報等'!Print_Area</vt:lpstr>
      <vt:lpstr>'2. 敷地境界等'!Print_Area</vt:lpstr>
      <vt:lpstr>'3. 算定体制'!Print_Area</vt:lpstr>
      <vt:lpstr>'4. 排出源リスト'!Print_Area</vt:lpstr>
      <vt:lpstr>'5. モニタリングポイント'!Print_Area</vt:lpstr>
      <vt:lpstr>'6-1. CO2排出量（令和6年度）'!Print_Area</vt:lpstr>
      <vt:lpstr>'6-2．CO2排出量_総括'!Print_Area</vt:lpstr>
      <vt:lpstr>'7. 備考'!Print_Area</vt:lpstr>
      <vt:lpstr>記入上の注意!Print_Area</vt:lpstr>
      <vt:lpstr>取込シート_非表示!Print_Area</vt:lpstr>
      <vt:lpstr>デフォルト値</vt:lpstr>
      <vt:lpstr>モニタリングポイント</vt:lpstr>
      <vt:lpstr>活動の種別※その他除く</vt:lpstr>
      <vt:lpstr>活動の種別と単位</vt:lpstr>
      <vt:lpstr>産業分類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ZAITAKU03</dc:creator>
  <cp:lastModifiedBy>SUD(MRA) 麻生 祐美</cp:lastModifiedBy>
  <cp:lastPrinted>2021-11-24T00:48:29Z</cp:lastPrinted>
  <dcterms:created xsi:type="dcterms:W3CDTF">2021-03-12T03:18:20Z</dcterms:created>
  <dcterms:modified xsi:type="dcterms:W3CDTF">2025-04-21T04:16:50Z</dcterms:modified>
</cp:coreProperties>
</file>