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3214256\MRI Dropbox\プロジェクトP1214\P121468-01_P121325-01_R6・R5補正SHIFT\【社内限定】P121468-01_P121325-01_R6・R5補正SHIFT\遂行\制度文書\【1期複3、2期複2、3期単年度】削減目標年度様式\01_算定報告書\"/>
    </mc:Choice>
  </mc:AlternateContent>
  <xr:revisionPtr revIDLastSave="0" documentId="8_{BAE61043-4C80-4CA7-B5AB-E6E9D734352D}" xr6:coauthVersionLast="47" xr6:coauthVersionMax="47" xr10:uidLastSave="{00000000-0000-0000-0000-000000000000}"/>
  <workbookProtection workbookAlgorithmName="SHA-512" workbookHashValue="tdsr+ZhTtVQVlEo6IfsPozLUMS1YyyOsWi1zR+F9ethktC1Z7TWknwR7dEANzXBVvwaylvEzARmeYWlG+xaoDg==" workbookSaltValue="HOUIUOnyZvNk0ZXZ+C8QtQ==" workbookSpinCount="100000" lockStructure="1"/>
  <bookViews>
    <workbookView xWindow="1068" yWindow="-108" windowWidth="22080" windowHeight="14616" tabRatio="869" xr2:uid="{00000000-000D-0000-FFFF-FFFF00000000}"/>
  </bookViews>
  <sheets>
    <sheet name="記入上の注意" sheetId="32" r:id="rId1"/>
    <sheet name="1-1. 基本情報等" sheetId="1" r:id="rId2"/>
    <sheet name="1-2. 工場・事業場リスト" sheetId="2" r:id="rId3"/>
    <sheet name="2. 敷地境界等" sheetId="4" r:id="rId4"/>
    <sheet name="3. 算定体制" sheetId="5" r:id="rId5"/>
    <sheet name="4. 排出源リスト" sheetId="6" r:id="rId6"/>
    <sheet name="5. モニタリングポイント" sheetId="8" r:id="rId7"/>
    <sheet name="6-1. CO2排出量（令和6年度）" sheetId="9" r:id="rId8"/>
    <sheet name="6-2．CO2排出量_総括" sheetId="14" r:id="rId9"/>
    <sheet name="7. 備考" sheetId="34" r:id="rId10"/>
    <sheet name="取込シート_非表示" sheetId="36" state="hidden" r:id="rId11"/>
    <sheet name="非表示_活動量と単位" sheetId="10" state="hidden" r:id="rId12"/>
    <sheet name="非表示_産業分類" sheetId="3" state="hidden" r:id="rId13"/>
    <sheet name="非表示_単位発熱量・排出係数（デフォルト値）" sheetId="37" state="hidden" r:id="rId14"/>
  </sheets>
  <externalReferences>
    <externalReference r:id="rId15"/>
    <externalReference r:id="rId16"/>
  </externalReferences>
  <definedNames>
    <definedName name="_xlnm._FilterDatabase" localSheetId="12" hidden="1">非表示_産業分類!#REF!</definedName>
    <definedName name="GJ換算係数" localSheetId="10">[1]非表示_GJ換算表!$C$6:$E$10</definedName>
    <definedName name="GJ換算係数">#REF!</definedName>
    <definedName name="_xlnm.Print_Area" localSheetId="1">'1-1. 基本情報等'!$A$1:$AK$45</definedName>
    <definedName name="_xlnm.Print_Area" localSheetId="2">'1-2. 工場・事業場リスト'!$A$1:$N$18</definedName>
    <definedName name="_xlnm.Print_Area" localSheetId="3">'2. 敷地境界等'!$A$1:$DG$66,'2. 敷地境界等'!$A$67:$BV$130</definedName>
    <definedName name="_xlnm.Print_Area" localSheetId="4">'3. 算定体制'!$A$1:$AL$67</definedName>
    <definedName name="_xlnm.Print_Area" localSheetId="5">'4. 排出源リスト'!$A$1:$K$32</definedName>
    <definedName name="_xlnm.Print_Area" localSheetId="6">'5. モニタリングポイント'!$A$1:$Q$42</definedName>
    <definedName name="_xlnm.Print_Area" localSheetId="7">'6-1. CO2排出量（令和6年度）'!$A$1:$N$44</definedName>
    <definedName name="_xlnm.Print_Area" localSheetId="8">'6-2．CO2排出量_総括'!$A$1:$S$30</definedName>
    <definedName name="_xlnm.Print_Area" localSheetId="9">'7. 備考'!$A$1:$C$32</definedName>
    <definedName name="_xlnm.Print_Area" localSheetId="0">記入上の注意!$A$1:$K$45</definedName>
    <definedName name="_xlnm.Print_Area" localSheetId="10">取込シート_非表示!$A$1:$D$19</definedName>
    <definedName name="デフォルト値">'非表示_単位発熱量・排出係数（デフォルト値）'!$A$3:$E$70</definedName>
    <definedName name="モニタリングポイント">'5. モニタリングポイント'!$C$7:$M$26</definedName>
    <definedName name="活動の種別※その他除く" localSheetId="10">[1]非表示_活動量と単位!$D$8:$D$74</definedName>
    <definedName name="活動の種別※その他除く" localSheetId="13">[2]非表示_活動量と単位!$D$8:$D$74</definedName>
    <definedName name="活動の種別※その他除く">非表示_活動量と単位!$D$8:$D$74</definedName>
    <definedName name="活動の種別と単位" localSheetId="10">[1]非表示_活動量と単位!$D$8:$J$75</definedName>
    <definedName name="活動の種別と単位" localSheetId="13">[2]非表示_活動量と単位!$D$8:$J$75</definedName>
    <definedName name="活動の種別と単位">非表示_活動量と単位!$D$8:$J$75</definedName>
    <definedName name="産業分類" localSheetId="10">[1]非表示_産業分類!$C$4:$C$533</definedName>
    <definedName name="産業分類" localSheetId="13">[2]非表示_産業分類!$C$4:$C$533</definedName>
    <definedName name="産業分類">非表示_産業分類!$C$4:$C$533</definedName>
    <definedName name="事業所リスト" localSheetId="10">'[1]1-2. 工場・事業場リスト'!$B$12:$C$16</definedName>
    <definedName name="事業所リスト" localSheetId="13">#REF!</definedName>
    <definedName name="事業所リスト">'1-2. 工場・事業場リスト'!$B$12:$C$16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8" l="1"/>
  <c r="N8" i="8"/>
  <c r="N9" i="8"/>
  <c r="N10" i="8"/>
  <c r="N11" i="8"/>
  <c r="L7" i="8"/>
  <c r="L8" i="8"/>
  <c r="L9" i="8"/>
  <c r="L10" i="8"/>
  <c r="A49" i="9"/>
  <c r="H8" i="9"/>
  <c r="A7" i="9"/>
  <c r="J7" i="9" l="1"/>
  <c r="H7" i="9"/>
  <c r="H50" i="9"/>
  <c r="I50" i="9"/>
  <c r="J50" i="9"/>
  <c r="K50" i="9"/>
  <c r="H51" i="9"/>
  <c r="I51" i="9"/>
  <c r="J51" i="9"/>
  <c r="K51" i="9"/>
  <c r="H52" i="9"/>
  <c r="I52" i="9"/>
  <c r="J52" i="9"/>
  <c r="K52" i="9"/>
  <c r="H53" i="9"/>
  <c r="I53" i="9"/>
  <c r="J53" i="9"/>
  <c r="K53" i="9"/>
  <c r="H54" i="9"/>
  <c r="I54" i="9"/>
  <c r="J54" i="9"/>
  <c r="K54" i="9"/>
  <c r="H55" i="9"/>
  <c r="I55" i="9"/>
  <c r="J55" i="9"/>
  <c r="K55" i="9"/>
  <c r="H56" i="9"/>
  <c r="I56" i="9"/>
  <c r="J56" i="9"/>
  <c r="K56" i="9"/>
  <c r="H57" i="9"/>
  <c r="I57" i="9"/>
  <c r="J57" i="9"/>
  <c r="K57" i="9"/>
  <c r="H58" i="9"/>
  <c r="I58" i="9"/>
  <c r="J58" i="9"/>
  <c r="K58" i="9"/>
  <c r="H59" i="9"/>
  <c r="I59" i="9"/>
  <c r="J59" i="9"/>
  <c r="K59" i="9"/>
  <c r="H60" i="9"/>
  <c r="I60" i="9"/>
  <c r="J60" i="9"/>
  <c r="K60" i="9"/>
  <c r="H61" i="9"/>
  <c r="I61" i="9"/>
  <c r="J61" i="9"/>
  <c r="K61" i="9"/>
  <c r="H62" i="9"/>
  <c r="I62" i="9"/>
  <c r="J62" i="9"/>
  <c r="K62" i="9"/>
  <c r="H63" i="9"/>
  <c r="I63" i="9"/>
  <c r="J63" i="9"/>
  <c r="K63" i="9"/>
  <c r="H64" i="9"/>
  <c r="I64" i="9"/>
  <c r="J64" i="9"/>
  <c r="K64" i="9"/>
  <c r="H65" i="9"/>
  <c r="I65" i="9"/>
  <c r="J65" i="9"/>
  <c r="K65" i="9"/>
  <c r="H66" i="9"/>
  <c r="I66" i="9"/>
  <c r="J66" i="9"/>
  <c r="K66" i="9"/>
  <c r="H67" i="9"/>
  <c r="I67" i="9"/>
  <c r="J67" i="9"/>
  <c r="K67" i="9"/>
  <c r="H68" i="9"/>
  <c r="I68" i="9"/>
  <c r="J68" i="9"/>
  <c r="K68" i="9"/>
  <c r="H69" i="9"/>
  <c r="I69" i="9"/>
  <c r="J69" i="9"/>
  <c r="K69" i="9"/>
  <c r="H70" i="9"/>
  <c r="I70" i="9"/>
  <c r="J70" i="9"/>
  <c r="K70" i="9"/>
  <c r="H71" i="9"/>
  <c r="I71" i="9"/>
  <c r="J71" i="9"/>
  <c r="K71" i="9"/>
  <c r="H72" i="9"/>
  <c r="I72" i="9"/>
  <c r="J72" i="9"/>
  <c r="K72" i="9"/>
  <c r="H73" i="9"/>
  <c r="I73" i="9"/>
  <c r="J73" i="9"/>
  <c r="K73" i="9"/>
  <c r="H74" i="9"/>
  <c r="I74" i="9"/>
  <c r="J74" i="9"/>
  <c r="K74" i="9"/>
  <c r="H75" i="9"/>
  <c r="I75" i="9"/>
  <c r="J75" i="9"/>
  <c r="K75" i="9"/>
  <c r="H76" i="9"/>
  <c r="I76" i="9"/>
  <c r="J76" i="9"/>
  <c r="K76" i="9"/>
  <c r="H77" i="9"/>
  <c r="I77" i="9"/>
  <c r="J77" i="9"/>
  <c r="K77" i="9"/>
  <c r="H78" i="9"/>
  <c r="I78" i="9"/>
  <c r="J78" i="9"/>
  <c r="K78" i="9"/>
  <c r="H79" i="9"/>
  <c r="I79" i="9"/>
  <c r="J79" i="9"/>
  <c r="K79" i="9"/>
  <c r="H80" i="9"/>
  <c r="I80" i="9"/>
  <c r="J80" i="9"/>
  <c r="K80" i="9"/>
  <c r="H81" i="9"/>
  <c r="I81" i="9"/>
  <c r="J81" i="9"/>
  <c r="K81" i="9"/>
  <c r="H82" i="9"/>
  <c r="I82" i="9"/>
  <c r="J82" i="9"/>
  <c r="K82" i="9"/>
  <c r="H83" i="9"/>
  <c r="I83" i="9"/>
  <c r="J83" i="9"/>
  <c r="K83" i="9"/>
  <c r="H84" i="9"/>
  <c r="I84" i="9"/>
  <c r="J84" i="9"/>
  <c r="K84" i="9"/>
  <c r="H85" i="9"/>
  <c r="I85" i="9"/>
  <c r="J85" i="9"/>
  <c r="K85" i="9"/>
  <c r="H86" i="9"/>
  <c r="I86" i="9"/>
  <c r="J86" i="9"/>
  <c r="K86" i="9"/>
  <c r="H87" i="9"/>
  <c r="I87" i="9"/>
  <c r="J87" i="9"/>
  <c r="K87" i="9"/>
  <c r="H88" i="9"/>
  <c r="I88" i="9"/>
  <c r="J88" i="9"/>
  <c r="K88" i="9"/>
  <c r="H89" i="9"/>
  <c r="I89" i="9"/>
  <c r="J89" i="9"/>
  <c r="K89" i="9"/>
  <c r="H90" i="9"/>
  <c r="I90" i="9"/>
  <c r="J90" i="9"/>
  <c r="K90" i="9"/>
  <c r="H91" i="9"/>
  <c r="I91" i="9"/>
  <c r="J91" i="9"/>
  <c r="K91" i="9"/>
  <c r="H92" i="9"/>
  <c r="I92" i="9"/>
  <c r="J92" i="9"/>
  <c r="K92" i="9"/>
  <c r="H93" i="9"/>
  <c r="I93" i="9"/>
  <c r="J93" i="9"/>
  <c r="K93" i="9"/>
  <c r="H94" i="9"/>
  <c r="I94" i="9"/>
  <c r="J94" i="9"/>
  <c r="K94" i="9"/>
  <c r="H95" i="9"/>
  <c r="I95" i="9"/>
  <c r="J95" i="9"/>
  <c r="K95" i="9"/>
  <c r="H96" i="9"/>
  <c r="I96" i="9"/>
  <c r="J96" i="9"/>
  <c r="K96" i="9"/>
  <c r="H97" i="9"/>
  <c r="I97" i="9"/>
  <c r="J97" i="9"/>
  <c r="K97" i="9"/>
  <c r="H98" i="9"/>
  <c r="I98" i="9"/>
  <c r="J98" i="9"/>
  <c r="K98" i="9"/>
  <c r="H99" i="9"/>
  <c r="I99" i="9"/>
  <c r="J99" i="9"/>
  <c r="K99" i="9"/>
  <c r="H100" i="9"/>
  <c r="I100" i="9"/>
  <c r="J100" i="9"/>
  <c r="K100" i="9"/>
  <c r="H101" i="9"/>
  <c r="I101" i="9"/>
  <c r="J101" i="9"/>
  <c r="K101" i="9"/>
  <c r="H102" i="9"/>
  <c r="I102" i="9"/>
  <c r="J102" i="9"/>
  <c r="K102" i="9"/>
  <c r="H103" i="9"/>
  <c r="I103" i="9"/>
  <c r="J103" i="9"/>
  <c r="K103" i="9"/>
  <c r="K49" i="9"/>
  <c r="J49" i="9"/>
  <c r="I49" i="9"/>
  <c r="H49" i="9"/>
  <c r="J8" i="9"/>
  <c r="J9" i="9"/>
  <c r="J10" i="9"/>
  <c r="J11" i="9"/>
  <c r="J12" i="9"/>
  <c r="J13" i="9"/>
  <c r="J14" i="9"/>
  <c r="J15" i="9"/>
  <c r="J16" i="9"/>
  <c r="J17" i="9"/>
  <c r="J18" i="9"/>
  <c r="J19" i="9"/>
  <c r="J20" i="9"/>
  <c r="J21" i="9"/>
  <c r="H9" i="9"/>
  <c r="H10" i="9"/>
  <c r="H11" i="9"/>
  <c r="H12" i="9"/>
  <c r="H13" i="9"/>
  <c r="H14" i="9"/>
  <c r="H15" i="9"/>
  <c r="H16" i="9"/>
  <c r="H17" i="9"/>
  <c r="H18" i="9"/>
  <c r="H19" i="9"/>
  <c r="H20" i="9"/>
  <c r="H21" i="9"/>
  <c r="K23" i="14" l="1"/>
  <c r="B18" i="14"/>
  <c r="B7" i="14"/>
  <c r="F2" i="9"/>
  <c r="D12" i="36" l="1"/>
  <c r="C12" i="36"/>
  <c r="B12" i="36"/>
  <c r="F103" i="9" l="1"/>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31" i="9"/>
  <c r="F30" i="9"/>
  <c r="F29" i="9"/>
  <c r="F28" i="9"/>
  <c r="F27" i="9"/>
  <c r="F26" i="9"/>
  <c r="F25" i="9"/>
  <c r="F24" i="9"/>
  <c r="F23" i="9"/>
  <c r="F22" i="9"/>
  <c r="F21" i="9"/>
  <c r="F20" i="9"/>
  <c r="F19" i="9"/>
  <c r="F18" i="9"/>
  <c r="F17" i="9"/>
  <c r="F16" i="9"/>
  <c r="F15" i="9"/>
  <c r="F14" i="9"/>
  <c r="F13" i="9"/>
  <c r="F12" i="9"/>
  <c r="F11" i="9"/>
  <c r="F10" i="9"/>
  <c r="F9" i="9"/>
  <c r="F8" i="9"/>
  <c r="F7" i="9"/>
  <c r="I24" i="14"/>
  <c r="C15" i="36" s="1"/>
  <c r="I25" i="14"/>
  <c r="C16" i="36" s="1"/>
  <c r="I26" i="14"/>
  <c r="C17" i="36" s="1"/>
  <c r="I27" i="14"/>
  <c r="C18" i="36" s="1"/>
  <c r="I28" i="14"/>
  <c r="C19" i="36" s="1"/>
  <c r="AY4" i="4" l="1"/>
  <c r="N68" i="4" l="1"/>
  <c r="AY68" i="4"/>
  <c r="CJ4" i="4"/>
  <c r="N4" i="4"/>
  <c r="R11" i="9" l="1"/>
  <c r="K28" i="14" s="1"/>
  <c r="D19" i="36" s="1"/>
  <c r="L23" i="9" l="1"/>
  <c r="L24" i="9"/>
  <c r="L25" i="9"/>
  <c r="L26" i="9"/>
  <c r="L27" i="9"/>
  <c r="L28" i="9"/>
  <c r="L29" i="9"/>
  <c r="L30" i="9"/>
  <c r="L31" i="9"/>
  <c r="L22" i="9"/>
  <c r="D11" i="5"/>
  <c r="D14" i="5"/>
  <c r="D15" i="5"/>
  <c r="D12" i="5"/>
  <c r="D13" i="5"/>
  <c r="H19" i="6" l="1"/>
  <c r="H7" i="6" l="1"/>
  <c r="R9" i="9"/>
  <c r="K26" i="14" s="1"/>
  <c r="D17" i="36" s="1"/>
  <c r="R10" i="9"/>
  <c r="K27" i="14" s="1"/>
  <c r="D18" i="36" s="1"/>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63" i="9"/>
  <c r="A62" i="9"/>
  <c r="A61" i="9"/>
  <c r="A60" i="9"/>
  <c r="A59" i="9"/>
  <c r="A58" i="9"/>
  <c r="A57" i="9"/>
  <c r="A56" i="9"/>
  <c r="A55" i="9"/>
  <c r="L55" i="9" s="1"/>
  <c r="A54" i="9"/>
  <c r="A53" i="9"/>
  <c r="A52" i="9"/>
  <c r="A51" i="9"/>
  <c r="A50" i="9"/>
  <c r="L49" i="9"/>
  <c r="A25" i="9"/>
  <c r="A24" i="9"/>
  <c r="A23" i="9"/>
  <c r="K12" i="9"/>
  <c r="I12" i="9"/>
  <c r="G12" i="9"/>
  <c r="A12" i="9"/>
  <c r="L12" i="9" s="1"/>
  <c r="L11" i="9"/>
  <c r="K11" i="9"/>
  <c r="I11" i="9"/>
  <c r="G11" i="9"/>
  <c r="A11" i="9"/>
  <c r="L70" i="9"/>
  <c r="G70" i="9"/>
  <c r="L69" i="9"/>
  <c r="G69" i="9"/>
  <c r="L68" i="9"/>
  <c r="G68" i="9"/>
  <c r="L67" i="9"/>
  <c r="G67" i="9"/>
  <c r="L66" i="9"/>
  <c r="G66" i="9"/>
  <c r="L65" i="9"/>
  <c r="G65" i="9"/>
  <c r="L64" i="9"/>
  <c r="G64" i="9"/>
  <c r="L63" i="9"/>
  <c r="G63" i="9"/>
  <c r="L62" i="9"/>
  <c r="G62" i="9"/>
  <c r="L61" i="9"/>
  <c r="G61" i="9"/>
  <c r="L80" i="9"/>
  <c r="G80" i="9"/>
  <c r="L79" i="9"/>
  <c r="G79" i="9"/>
  <c r="L78" i="9"/>
  <c r="G78" i="9"/>
  <c r="L77" i="9"/>
  <c r="G77" i="9"/>
  <c r="L76" i="9"/>
  <c r="G76" i="9"/>
  <c r="L75" i="9"/>
  <c r="G75" i="9"/>
  <c r="L74" i="9"/>
  <c r="G74" i="9"/>
  <c r="L73" i="9"/>
  <c r="G73" i="9"/>
  <c r="L72" i="9"/>
  <c r="G72" i="9"/>
  <c r="L71" i="9"/>
  <c r="G71" i="9"/>
  <c r="L60" i="9"/>
  <c r="G60" i="9"/>
  <c r="L59" i="9"/>
  <c r="G59" i="9"/>
  <c r="L58" i="9"/>
  <c r="G58" i="9"/>
  <c r="L57" i="9"/>
  <c r="G57" i="9"/>
  <c r="L56" i="9"/>
  <c r="G56" i="9"/>
  <c r="G55" i="9"/>
  <c r="L54" i="9"/>
  <c r="G54" i="9"/>
  <c r="L53" i="9"/>
  <c r="G53" i="9"/>
  <c r="L52" i="9"/>
  <c r="G52" i="9"/>
  <c r="L51" i="9"/>
  <c r="G51" i="9"/>
  <c r="L50" i="9"/>
  <c r="G50" i="9"/>
  <c r="L88" i="9"/>
  <c r="G88" i="9"/>
  <c r="L87" i="9"/>
  <c r="G87" i="9"/>
  <c r="L86" i="9"/>
  <c r="G86" i="9"/>
  <c r="L85" i="9"/>
  <c r="G85" i="9"/>
  <c r="L84" i="9"/>
  <c r="G84" i="9"/>
  <c r="L93" i="9"/>
  <c r="G93" i="9"/>
  <c r="L92" i="9"/>
  <c r="G92" i="9"/>
  <c r="L91" i="9"/>
  <c r="G91" i="9"/>
  <c r="L90" i="9"/>
  <c r="G90" i="9"/>
  <c r="L89" i="9"/>
  <c r="G89" i="9"/>
  <c r="L103" i="9"/>
  <c r="G103" i="9"/>
  <c r="A26" i="9"/>
  <c r="A27" i="9"/>
  <c r="A28" i="9"/>
  <c r="A29" i="9"/>
  <c r="L102" i="9"/>
  <c r="G102" i="9"/>
  <c r="L101" i="9"/>
  <c r="G101" i="9"/>
  <c r="L100" i="9"/>
  <c r="G100" i="9"/>
  <c r="L99" i="9"/>
  <c r="G99" i="9"/>
  <c r="L98" i="9"/>
  <c r="G98" i="9"/>
  <c r="L97" i="9"/>
  <c r="G97" i="9"/>
  <c r="L96" i="9"/>
  <c r="G96" i="9"/>
  <c r="L95" i="9"/>
  <c r="G95" i="9"/>
  <c r="L94" i="9"/>
  <c r="G94" i="9"/>
  <c r="L83" i="9"/>
  <c r="G83" i="9"/>
  <c r="L82" i="9"/>
  <c r="G82" i="9"/>
  <c r="L81" i="9"/>
  <c r="G81" i="9"/>
  <c r="G49" i="9"/>
  <c r="N16" i="8" l="1"/>
  <c r="L16" i="8"/>
  <c r="N15" i="8"/>
  <c r="L15" i="8"/>
  <c r="N14" i="8"/>
  <c r="L14" i="8"/>
  <c r="N13" i="8"/>
  <c r="L13" i="8"/>
  <c r="N21" i="8"/>
  <c r="L21" i="8"/>
  <c r="N20" i="8"/>
  <c r="L20" i="8"/>
  <c r="N19" i="8"/>
  <c r="L19" i="8"/>
  <c r="N18" i="8"/>
  <c r="L18" i="8"/>
  <c r="H25" i="14" l="1"/>
  <c r="B16" i="36" s="1"/>
  <c r="H26" i="14"/>
  <c r="B17" i="36" s="1"/>
  <c r="H27" i="14"/>
  <c r="B18" i="36" s="1"/>
  <c r="H28" i="14"/>
  <c r="B19" i="36" s="1"/>
  <c r="H24" i="14"/>
  <c r="B15" i="36" s="1"/>
  <c r="D14" i="36" l="1"/>
  <c r="A12" i="36"/>
  <c r="K21" i="9"/>
  <c r="K20" i="9"/>
  <c r="K19" i="9"/>
  <c r="K18" i="9"/>
  <c r="K17" i="9"/>
  <c r="K16" i="9"/>
  <c r="K15" i="9"/>
  <c r="K14" i="9"/>
  <c r="K13" i="9"/>
  <c r="K10" i="9"/>
  <c r="K9" i="9"/>
  <c r="K8" i="9"/>
  <c r="K7" i="9"/>
  <c r="I21" i="9"/>
  <c r="I20" i="9"/>
  <c r="I19" i="9"/>
  <c r="I18" i="9"/>
  <c r="I17" i="9"/>
  <c r="I16" i="9"/>
  <c r="I15" i="9"/>
  <c r="I14" i="9"/>
  <c r="I13" i="9"/>
  <c r="I10" i="9"/>
  <c r="I9" i="9"/>
  <c r="I8" i="9"/>
  <c r="I7" i="9"/>
  <c r="G21" i="9"/>
  <c r="G20" i="9"/>
  <c r="G19" i="9"/>
  <c r="G18" i="9"/>
  <c r="G17" i="9"/>
  <c r="G16" i="9"/>
  <c r="G15" i="9"/>
  <c r="G14" i="9"/>
  <c r="G13" i="9"/>
  <c r="G10" i="9"/>
  <c r="G9" i="9"/>
  <c r="G8" i="9"/>
  <c r="G7" i="9"/>
  <c r="N26" i="8" l="1"/>
  <c r="N25" i="8"/>
  <c r="N24" i="8"/>
  <c r="N23" i="8"/>
  <c r="N22" i="8"/>
  <c r="N17" i="8"/>
  <c r="N12" i="8"/>
  <c r="L26" i="8"/>
  <c r="L25" i="8"/>
  <c r="L24" i="8"/>
  <c r="L23" i="8"/>
  <c r="L22" i="8"/>
  <c r="L17" i="8"/>
  <c r="L12" i="8"/>
  <c r="L11" i="8"/>
  <c r="H10" i="6"/>
  <c r="H9" i="6"/>
  <c r="H8" i="6"/>
  <c r="H18" i="6"/>
  <c r="H17" i="6"/>
  <c r="H16" i="6"/>
  <c r="H15" i="6"/>
  <c r="H14" i="6"/>
  <c r="H13" i="6"/>
  <c r="H12" i="6"/>
  <c r="H11" i="6"/>
  <c r="B2" i="14" l="1"/>
  <c r="A31" i="9" l="1"/>
  <c r="A30" i="9"/>
  <c r="A22" i="9"/>
  <c r="A17" i="9" l="1"/>
  <c r="L17" i="9" l="1"/>
  <c r="A21" i="9"/>
  <c r="L21" i="9" s="1"/>
  <c r="A20" i="9"/>
  <c r="L20" i="9" s="1"/>
  <c r="A19" i="9"/>
  <c r="L19" i="9" s="1"/>
  <c r="A18" i="9"/>
  <c r="L18" i="9" s="1"/>
  <c r="A16" i="9"/>
  <c r="L16" i="9" s="1"/>
  <c r="A15" i="9"/>
  <c r="L15" i="9" s="1"/>
  <c r="A14" i="9"/>
  <c r="A13" i="9"/>
  <c r="L13" i="9" s="1"/>
  <c r="A10" i="9"/>
  <c r="A9" i="9"/>
  <c r="A8" i="9"/>
  <c r="L9" i="9" l="1"/>
  <c r="L8" i="9"/>
  <c r="R8" i="9" s="1"/>
  <c r="K25" i="14" s="1"/>
  <c r="D16" i="36" s="1"/>
  <c r="L7" i="9"/>
  <c r="L33" i="9" s="1"/>
  <c r="L10" i="9"/>
  <c r="L14" i="9"/>
  <c r="L32" i="9" l="1"/>
  <c r="H7" i="14" s="1"/>
  <c r="R7" i="9"/>
  <c r="K24" i="14" s="1"/>
  <c r="D15" i="36" s="1"/>
  <c r="R12" i="9" l="1"/>
  <c r="B8" i="36"/>
  <c r="M17" i="2"/>
  <c r="J17" i="2"/>
  <c r="K17" i="2"/>
  <c r="L17" i="2"/>
  <c r="I17" i="2"/>
  <c r="H16" i="2"/>
  <c r="H15" i="2"/>
  <c r="H14" i="2"/>
  <c r="H13" i="2"/>
  <c r="H12" i="2"/>
  <c r="H17" i="2" l="1"/>
  <c r="S1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tc={92BE7E12-E29B-43D3-922C-71265454A989}</author>
  </authors>
  <commentList>
    <comment ref="A1" authorId="0" shapeId="0" xr:uid="{92BE7E12-E29B-43D3-922C-71265454A98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sf05f2_rev.pdf (env.go.jp) </t>
      </text>
    </comment>
  </commentList>
</comments>
</file>

<file path=xl/sharedStrings.xml><?xml version="1.0" encoding="utf-8"?>
<sst xmlns="http://schemas.openxmlformats.org/spreadsheetml/2006/main" count="1665" uniqueCount="923">
  <si>
    <t>Ver.</t>
    <phoneticPr fontId="4"/>
  </si>
  <si>
    <t>目標保有者のうち主体的に削減を行う者に関する基本情報</t>
    <phoneticPr fontId="4"/>
  </si>
  <si>
    <t>目標保有者の名称</t>
    <rPh sb="0" eb="2">
      <t>モクヒョウ</t>
    </rPh>
    <rPh sb="2" eb="5">
      <t>ホユウシャ</t>
    </rPh>
    <rPh sb="6" eb="8">
      <t>メイショウ</t>
    </rPh>
    <phoneticPr fontId="4"/>
  </si>
  <si>
    <t>主な事業内容</t>
    <rPh sb="0" eb="1">
      <t>オモ</t>
    </rPh>
    <rPh sb="2" eb="4">
      <t>ジギョウ</t>
    </rPh>
    <rPh sb="4" eb="6">
      <t>ナイヨウ</t>
    </rPh>
    <phoneticPr fontId="4"/>
  </si>
  <si>
    <t>その他の目標保有者に関する情報</t>
    <phoneticPr fontId="4"/>
  </si>
  <si>
    <t>その他の目標保有者の名称</t>
    <phoneticPr fontId="4"/>
  </si>
  <si>
    <t>役割</t>
    <rPh sb="0" eb="2">
      <t>ヤクワリ</t>
    </rPh>
    <phoneticPr fontId="4"/>
  </si>
  <si>
    <t>削減協力者に関する情報</t>
    <rPh sb="6" eb="7">
      <t>カン</t>
    </rPh>
    <rPh sb="9" eb="11">
      <t>ジョウホウ</t>
    </rPh>
    <phoneticPr fontId="4"/>
  </si>
  <si>
    <t>削減協力者の名称</t>
    <rPh sb="6" eb="8">
      <t>メイショウ</t>
    </rPh>
    <phoneticPr fontId="4"/>
  </si>
  <si>
    <t>削減協力者の位置付け</t>
    <rPh sb="6" eb="9">
      <t>イチヅ</t>
    </rPh>
    <phoneticPr fontId="4"/>
  </si>
  <si>
    <t>基本情報</t>
  </si>
  <si>
    <t>※</t>
    <phoneticPr fontId="4"/>
  </si>
  <si>
    <t>所在地</t>
    <rPh sb="0" eb="3">
      <t>ショザイチ</t>
    </rPh>
    <phoneticPr fontId="4"/>
  </si>
  <si>
    <t>業種</t>
    <rPh sb="0" eb="2">
      <t>ギョウシュ</t>
    </rPh>
    <phoneticPr fontId="4"/>
  </si>
  <si>
    <t>用途別内訳（㎡）</t>
    <rPh sb="0" eb="2">
      <t>ヨウト</t>
    </rPh>
    <rPh sb="2" eb="3">
      <t>ベツ</t>
    </rPh>
    <rPh sb="3" eb="5">
      <t>ウチワケ</t>
    </rPh>
    <phoneticPr fontId="4"/>
  </si>
  <si>
    <t>主たる用途</t>
    <rPh sb="0" eb="1">
      <t>シュ</t>
    </rPh>
    <rPh sb="3" eb="5">
      <t>ヨウト</t>
    </rPh>
    <phoneticPr fontId="4"/>
  </si>
  <si>
    <t>事務所</t>
  </si>
  <si>
    <t>学校</t>
    <rPh sb="0" eb="2">
      <t>ガッコウ</t>
    </rPh>
    <phoneticPr fontId="4"/>
  </si>
  <si>
    <t>ホテル</t>
  </si>
  <si>
    <t>病院</t>
    <rPh sb="0" eb="2">
      <t>ビョウイン</t>
    </rPh>
    <phoneticPr fontId="4"/>
  </si>
  <si>
    <t>店舗</t>
    <rPh sb="0" eb="2">
      <t>テンポ</t>
    </rPh>
    <phoneticPr fontId="4"/>
  </si>
  <si>
    <t>合計</t>
    <rPh sb="0" eb="2">
      <t>ゴウケイ</t>
    </rPh>
    <phoneticPr fontId="4"/>
  </si>
  <si>
    <t>延床面積（㎡）</t>
    <rPh sb="0" eb="4">
      <t>ノベユカメンセキ</t>
    </rPh>
    <phoneticPr fontId="4"/>
  </si>
  <si>
    <t>011：耕種農業</t>
  </si>
  <si>
    <t>012：畜産農業</t>
  </si>
  <si>
    <t>013：農業サービス業（園芸サービス業を除く）</t>
  </si>
  <si>
    <t>014：園芸サービス業</t>
  </si>
  <si>
    <t>021：育林業</t>
  </si>
  <si>
    <t>022：素材生産業</t>
  </si>
  <si>
    <t>023：特用林産物生産業（きのこ類の栽培を除く）</t>
  </si>
  <si>
    <t>024：林業サービス業</t>
  </si>
  <si>
    <t>029：その他の林業</t>
  </si>
  <si>
    <t>031：海面漁業</t>
  </si>
  <si>
    <t>032：内水面漁業</t>
  </si>
  <si>
    <t>041：海面養殖業</t>
  </si>
  <si>
    <t>042：内水面養殖業</t>
  </si>
  <si>
    <t>051：金属鉱業</t>
  </si>
  <si>
    <t>052：石炭・亜炭鉱業</t>
  </si>
  <si>
    <t>053：原油・天然ガス鉱業</t>
  </si>
  <si>
    <t>059：その他の鉱業</t>
  </si>
  <si>
    <t>061：一般土木建築工事業</t>
  </si>
  <si>
    <t>062：土木工事業（舗装工事業を除く）</t>
  </si>
  <si>
    <t>063：舗装工事業</t>
  </si>
  <si>
    <t>065：木造建築工事業</t>
  </si>
  <si>
    <t>066：建築リフォーム工事業</t>
  </si>
  <si>
    <t>071：大工工事業</t>
  </si>
  <si>
    <t>075：左官工事業</t>
  </si>
  <si>
    <t>076：板金・金物工事業</t>
  </si>
  <si>
    <t>079：その他の職別工事業</t>
  </si>
  <si>
    <t>078：床・内装工事業</t>
  </si>
  <si>
    <t>081：電気工事業</t>
  </si>
  <si>
    <t>082：電気通信・信号装置工事業</t>
  </si>
  <si>
    <t>083：管工事業（さく井工事業を除く）</t>
  </si>
  <si>
    <t>084：機械器具設置工事業</t>
  </si>
  <si>
    <t>089：その他の設備工事業</t>
  </si>
  <si>
    <t>091：畜産食料品製造業</t>
  </si>
  <si>
    <t>092：水産食料品製造業</t>
  </si>
  <si>
    <t>093：野菜缶詰・果実缶詰・農産保存食料品製造業</t>
  </si>
  <si>
    <t>094：調味料製造業</t>
  </si>
  <si>
    <t>096：精穀・製粉業</t>
  </si>
  <si>
    <t>097：パン・菓子製造業</t>
  </si>
  <si>
    <t>098：動植物油脂製造業</t>
  </si>
  <si>
    <t>099：その他の食料品製造業</t>
  </si>
  <si>
    <t>101：清涼飲料製造業</t>
  </si>
  <si>
    <t>102：酒類製造業</t>
  </si>
  <si>
    <t>103：茶・コーヒー製造業（清涼飲料を除く）</t>
  </si>
  <si>
    <t>104：製氷業</t>
  </si>
  <si>
    <t>105：たばこ製造業</t>
  </si>
  <si>
    <t>106：飼料・有機質肥料製造業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</si>
  <si>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</si>
  <si>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</si>
  <si>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</si>
  <si>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</si>
  <si>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</si>
  <si>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</si>
  <si>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</si>
  <si>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</si>
  <si>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122：造作材・合板・建築用組立材料製造業</t>
  </si>
  <si>
    <t>131：家具製造業</t>
  </si>
  <si>
    <t>132：宗教用具製造業</t>
  </si>
  <si>
    <t>133：建具製造業</t>
  </si>
  <si>
    <t>139：その他の家具・装備品製造業</t>
  </si>
  <si>
    <t>141：パルプ製造業</t>
  </si>
  <si>
    <t>142：紙製造業</t>
  </si>
  <si>
    <t>143：加工紙製造業</t>
  </si>
  <si>
    <t>144：紙製品製造業</t>
  </si>
  <si>
    <t>145：紙製容器製造業</t>
  </si>
  <si>
    <t>149：その他のパルプ・紙・紙加工品製造業</t>
  </si>
  <si>
    <t>151：印刷業</t>
  </si>
  <si>
    <t>152：製版業</t>
  </si>
  <si>
    <t>159：印刷関連サービス業</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</si>
  <si>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</si>
  <si>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</si>
  <si>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</si>
  <si>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</si>
  <si>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</si>
  <si>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</si>
  <si>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</si>
  <si>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171：石油精製業</t>
  </si>
  <si>
    <t>173：コークス製造業</t>
  </si>
  <si>
    <t>174：舗装材料製造業</t>
  </si>
  <si>
    <t>179：その他の石油製品・石炭製品製造業</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</si>
  <si>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</si>
  <si>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</si>
  <si>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</si>
  <si>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</si>
  <si>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</si>
  <si>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</si>
  <si>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191：タイヤ・チューブ製造業</t>
  </si>
  <si>
    <t>192：ゴム製・プラスチック製履物・同附属品製造業</t>
  </si>
  <si>
    <t>193：ゴムベルト・ゴムホース・工業用ゴム製品製造業</t>
  </si>
  <si>
    <t>199：その他のゴム製品製造業</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</si>
  <si>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</si>
  <si>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</si>
  <si>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</si>
  <si>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</si>
  <si>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</si>
  <si>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</si>
  <si>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</si>
  <si>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</si>
  <si>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</si>
  <si>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211：ガラス・同製品製造業</t>
  </si>
  <si>
    <t>212：セメント・同製品製造業</t>
  </si>
  <si>
    <t>214：陶磁器・同関連製品製造業</t>
  </si>
  <si>
    <t>215：耐火物製造業</t>
  </si>
  <si>
    <t>216：炭素・黒鉛製品製造業</t>
  </si>
  <si>
    <t>217：研磨材・同製品製造業</t>
  </si>
  <si>
    <t>218：骨材・石工品等製造業</t>
  </si>
  <si>
    <t>219：その他の窯業・土石製品製造業</t>
  </si>
  <si>
    <t>221：製鉄業</t>
  </si>
  <si>
    <t>222：製鋼・製鋼圧延業</t>
  </si>
  <si>
    <t>223：製鋼を行わない鋼材製造業（表面処理鋼材を除く）</t>
  </si>
  <si>
    <t>224：表面処理鋼材製造業</t>
  </si>
  <si>
    <t>225：鉄素形材製造業</t>
  </si>
  <si>
    <t>229：その他の鉄鋼業</t>
  </si>
  <si>
    <t>231：非鉄金属第１次製錬・精製業</t>
  </si>
  <si>
    <t>232：非鉄金属第２次製錬・精製業（非鉄金属合金製造業を含む）</t>
  </si>
  <si>
    <t>234：電線・ケーブル製造業</t>
  </si>
  <si>
    <t>235：非鉄金属素形材製造業</t>
  </si>
  <si>
    <t>239：その他の非鉄金属製造業</t>
  </si>
  <si>
    <t>241：ブリキ缶・その他のめっき板等製品製造業</t>
  </si>
  <si>
    <t>242：洋食器・刃物・手道具・金物類製造業</t>
  </si>
  <si>
    <t>245：金属素形材製品製造業</t>
  </si>
  <si>
    <t>248：ボルト・ナット・リベット・小ねじ・木ねじ等製造業</t>
  </si>
  <si>
    <t>249：その他の金属製品製造業</t>
  </si>
  <si>
    <t>251：ボイラ・原動機製造業</t>
  </si>
  <si>
    <t>253：一般産業用機械・装置製造業</t>
  </si>
  <si>
    <t>259：その他のはん用機械・同部分品製造業</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</si>
  <si>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</si>
  <si>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</si>
  <si>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</si>
  <si>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</si>
  <si>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</si>
  <si>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</si>
  <si>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</si>
  <si>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</si>
  <si>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</si>
  <si>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</si>
  <si>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</si>
  <si>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</si>
  <si>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</si>
  <si>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</si>
  <si>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281：電子デバイス製造業</t>
  </si>
  <si>
    <t>282：電子部品製造業</t>
  </si>
  <si>
    <t>283：記録メディア製造業</t>
  </si>
  <si>
    <t>284：電子回路製造業</t>
  </si>
  <si>
    <t>285：ユニット部品製造業</t>
  </si>
  <si>
    <t>289：その他の電子部品・デバイス・電子回路製造業</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</si>
  <si>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</si>
  <si>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</si>
  <si>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</si>
  <si>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</si>
  <si>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</si>
  <si>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</si>
  <si>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</si>
  <si>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</si>
  <si>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301：通信機械器具・同関連機械器具製造業</t>
  </si>
  <si>
    <t>302：映像・音響機械器具製造業</t>
  </si>
  <si>
    <t>303：電子計算機・同附属装置製造業</t>
  </si>
  <si>
    <t>311：自動車・同附属品製造業</t>
  </si>
  <si>
    <t>312：鉄道車両・同部分品製造業</t>
  </si>
  <si>
    <t>314：航空機・同附属品製造業</t>
  </si>
  <si>
    <t>315：産業用運搬車両・同部分品・附属品製造業</t>
  </si>
  <si>
    <t>319：その他の輸送用機械器具製造業</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</si>
  <si>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</si>
  <si>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</si>
  <si>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</si>
  <si>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</si>
  <si>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</si>
  <si>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</si>
  <si>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</si>
  <si>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</si>
  <si>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</si>
  <si>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331：電気業</t>
  </si>
  <si>
    <t>341：ガス業</t>
  </si>
  <si>
    <t>351：熱供給業</t>
  </si>
  <si>
    <t>361：上水道業</t>
  </si>
  <si>
    <t>362：工業用水道業</t>
  </si>
  <si>
    <t>363：下水道業</t>
  </si>
  <si>
    <t>371：固定電気通信業</t>
  </si>
  <si>
    <t>372：移動電気通信業</t>
  </si>
  <si>
    <t>373：電気通信に附帯するサービス業</t>
  </si>
  <si>
    <t>381：公共放送業（有線放送業を除く）</t>
  </si>
  <si>
    <t>382：民間放送業（有線放送業を除く）</t>
  </si>
  <si>
    <t>383：有線放送業</t>
  </si>
  <si>
    <t>391：ソフトウェア業</t>
  </si>
  <si>
    <t>392：情報処理・提供サービス業</t>
  </si>
  <si>
    <t>401：インターネット附随サービス業</t>
  </si>
  <si>
    <t>411：映像情報制作・配給業</t>
  </si>
  <si>
    <t>412：音声情報制作業</t>
  </si>
  <si>
    <t>413：新聞業</t>
  </si>
  <si>
    <t>414：出版業</t>
  </si>
  <si>
    <t>415：広告制作業</t>
  </si>
  <si>
    <t>416：映像・音声・文字情報制作に附帯するサービス業</t>
  </si>
  <si>
    <t>421：鉄道業</t>
  </si>
  <si>
    <t>431：一般乗合旅客自動車運送業</t>
  </si>
  <si>
    <t>432：一般乗用旅客自動車運送業</t>
  </si>
  <si>
    <t>433：一般貸切旅客自動車運送業</t>
  </si>
  <si>
    <t>439：その他の道路旅客運送業</t>
  </si>
  <si>
    <t>441：一般貨物自動車運送業</t>
  </si>
  <si>
    <t>442：特定貨物自動車運送業</t>
  </si>
  <si>
    <t>443：貨物軽自動車運送業</t>
  </si>
  <si>
    <t>444：集配利用運送業</t>
  </si>
  <si>
    <t>449：その他の道路貨物運送業</t>
  </si>
  <si>
    <t>451：外航海運業</t>
  </si>
  <si>
    <t>452：沿海海運業</t>
  </si>
  <si>
    <t>453：内陸水運業</t>
  </si>
  <si>
    <t>454：船舶貸渡業</t>
  </si>
  <si>
    <t>461：航空運送業</t>
  </si>
  <si>
    <t>462：航空機使用業（航空運送業を除く）</t>
  </si>
  <si>
    <t>471：倉庫業（冷蔵倉庫業を除く）</t>
  </si>
  <si>
    <t>472：冷蔵倉庫業</t>
  </si>
  <si>
    <t>481：港湾運送業</t>
  </si>
  <si>
    <t>482：貨物運送取扱業（集配利用運送業を除く）</t>
  </si>
  <si>
    <t>483：運送代理店</t>
  </si>
  <si>
    <t>484：こん包業</t>
  </si>
  <si>
    <t>485：運輸施設提供業</t>
  </si>
  <si>
    <t>489：その他の運輸に附帯するサービス業</t>
  </si>
  <si>
    <t>491：郵便業（信書便事業を含む）</t>
  </si>
  <si>
    <t>501：各種商品卸売業</t>
  </si>
  <si>
    <t>512：衣服卸売業</t>
  </si>
  <si>
    <t>513：身の回り品卸売業</t>
  </si>
  <si>
    <t>521：農畜産物・水産物卸売業</t>
  </si>
  <si>
    <t>522：食料・飲料卸売業</t>
  </si>
  <si>
    <t>531：建築材料卸売業</t>
  </si>
  <si>
    <t>532：化学製品卸売業</t>
  </si>
  <si>
    <t>533：石油・鉱物卸売業</t>
  </si>
  <si>
    <t>534：鉄鋼製品卸売業</t>
  </si>
  <si>
    <t>535：非鉄金属卸売業</t>
  </si>
  <si>
    <t>536：再生資源卸売業</t>
  </si>
  <si>
    <t>541：産業機械器具卸売業</t>
  </si>
  <si>
    <t>542：自動車卸売業</t>
  </si>
  <si>
    <t>543：電気機械器具卸売業</t>
  </si>
  <si>
    <t>549：その他の機械器具卸売業</t>
  </si>
  <si>
    <t>551：家具・建具・じゅう器等卸売業</t>
  </si>
  <si>
    <t>552：医薬品・化粧品等卸売業</t>
  </si>
  <si>
    <t>553：紙・紙製品卸売業</t>
  </si>
  <si>
    <t>559：他に分類されない卸売業</t>
  </si>
  <si>
    <t>571：呉服・服地・寝具小売業</t>
  </si>
  <si>
    <t>572：男子服小売業</t>
  </si>
  <si>
    <t>573：婦人・子供服小売業</t>
  </si>
  <si>
    <t>574：靴・履物小売業</t>
  </si>
  <si>
    <t>579：その他の織物・衣服・身の回り品小売業</t>
  </si>
  <si>
    <t>581：各種食料品小売業</t>
  </si>
  <si>
    <t>582：野菜・果実小売業</t>
  </si>
  <si>
    <t>583：食肉小売業</t>
  </si>
  <si>
    <t>584：鮮魚小売業</t>
  </si>
  <si>
    <t>585：酒小売業</t>
  </si>
  <si>
    <t>586：菓子・パン小売業</t>
  </si>
  <si>
    <t>589：その他の飲食料品小売業</t>
  </si>
  <si>
    <t>591：自動車小売業</t>
  </si>
  <si>
    <t>592：自転車小売業</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</si>
  <si>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</si>
  <si>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</si>
  <si>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</si>
  <si>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</si>
  <si>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</si>
  <si>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</si>
  <si>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</si>
  <si>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</si>
  <si>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</si>
  <si>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611：通信販売・訪問販売小売業</t>
  </si>
  <si>
    <t>612：自動販売機による小売業</t>
  </si>
  <si>
    <t>619：その他の無店舗小売業</t>
  </si>
  <si>
    <t>621：中央銀行</t>
  </si>
  <si>
    <t>622：銀行（中央銀行を除く）</t>
  </si>
  <si>
    <t>631：中小企業等金融業</t>
  </si>
  <si>
    <t>632：農林水産金融業</t>
  </si>
  <si>
    <t>641：貸金業</t>
  </si>
  <si>
    <t>642：質屋</t>
  </si>
  <si>
    <t>649：その他の非預金信用機関</t>
  </si>
  <si>
    <t>651：金融商品取引業</t>
  </si>
  <si>
    <t>662：信託業</t>
  </si>
  <si>
    <t>663：金融代理業</t>
  </si>
  <si>
    <t>671：生命保険業</t>
  </si>
  <si>
    <t>672：損害保険業</t>
  </si>
  <si>
    <t>674：保険媒介代理業</t>
  </si>
  <si>
    <t>675：保険サービス業</t>
  </si>
  <si>
    <t>682：不動産代理業・仲介業</t>
  </si>
  <si>
    <t>693：駐車場業</t>
  </si>
  <si>
    <t>694：不動産管理業</t>
  </si>
  <si>
    <t>701：各種物品賃貸業</t>
  </si>
  <si>
    <t>702：産業用機械器具賃貸業</t>
  </si>
  <si>
    <t>703：事務用機械器具賃貸業</t>
  </si>
  <si>
    <t>704：自動車賃貸業</t>
  </si>
  <si>
    <t>705：スポーツ・娯楽用品賃貸業</t>
  </si>
  <si>
    <t>709：その他の物品賃貸業</t>
  </si>
  <si>
    <t>711：自然科学研究所</t>
  </si>
  <si>
    <t>712：人文・社会科学研究所</t>
  </si>
  <si>
    <t>723：行政書士事務所</t>
  </si>
  <si>
    <t>725：社会保険労務士事務所</t>
  </si>
  <si>
    <t>726：デザイン業</t>
  </si>
  <si>
    <t>727：著述・芸術家業</t>
  </si>
  <si>
    <t>729：その他の専門サービス業</t>
  </si>
  <si>
    <t>731：広告業</t>
  </si>
  <si>
    <t>741：獣医業</t>
  </si>
  <si>
    <t>742：土木建築サービス業</t>
  </si>
  <si>
    <t>743：機械設計業</t>
  </si>
  <si>
    <t>744：商品・非破壊検査業</t>
  </si>
  <si>
    <t>745：計量証明業</t>
  </si>
  <si>
    <t>746：写真業</t>
  </si>
  <si>
    <t>749：その他の技術サービス業</t>
  </si>
  <si>
    <t>752：簡易宿所</t>
  </si>
  <si>
    <t>753：下宿業</t>
  </si>
  <si>
    <t>759：その他の宿泊業</t>
  </si>
  <si>
    <t>762：専門料理店</t>
  </si>
  <si>
    <t>763：そば・うどん店</t>
  </si>
  <si>
    <t>764：すし店</t>
  </si>
  <si>
    <t>767：喫茶店</t>
  </si>
  <si>
    <t>769：その他の飲食店</t>
  </si>
  <si>
    <t>771：持ち帰り飲食サービス業</t>
  </si>
  <si>
    <t>772：配達飲食サービス業</t>
  </si>
  <si>
    <t>781：洗濯業</t>
  </si>
  <si>
    <t>782：理容業</t>
  </si>
  <si>
    <t>783：美容業</t>
  </si>
  <si>
    <t>784：一般公衆浴場業</t>
  </si>
  <si>
    <t>785：その他の公衆浴場業</t>
  </si>
  <si>
    <t>789：その他の洗濯・理容・美容・浴場業</t>
  </si>
  <si>
    <t>791：旅行業</t>
  </si>
  <si>
    <t>792：家事サービス業</t>
  </si>
  <si>
    <t>793：衣服裁縫修理業</t>
  </si>
  <si>
    <t>794：物品預り業</t>
  </si>
  <si>
    <t>795：火葬・墓地管理業</t>
  </si>
  <si>
    <t>796：冠婚葬祭業</t>
  </si>
  <si>
    <t>799：他に分類されない生活関連サービス業</t>
  </si>
  <si>
    <t>801：映画館</t>
  </si>
  <si>
    <t>804：スポーツ施設提供業</t>
  </si>
  <si>
    <t>806：遊戯場</t>
  </si>
  <si>
    <t>809：その他の娯楽業</t>
  </si>
  <si>
    <t>811：幼稚園</t>
  </si>
  <si>
    <t>812：小学校</t>
  </si>
  <si>
    <t>815：特別支援学校</t>
  </si>
  <si>
    <t>816：高等教育機関</t>
  </si>
  <si>
    <t>818：学校教育支援機関</t>
  </si>
  <si>
    <t>819：幼保連携型認定こども園</t>
  </si>
  <si>
    <t>821：社会教育</t>
  </si>
  <si>
    <t>822：職業・教育支援施設</t>
  </si>
  <si>
    <t>823：学習塾</t>
  </si>
  <si>
    <t>824：教養・技能教授業</t>
  </si>
  <si>
    <t>831：病院</t>
  </si>
  <si>
    <t>832：一般診療所</t>
  </si>
  <si>
    <t>833：歯科診療所</t>
  </si>
  <si>
    <t>834：助産・看護業</t>
  </si>
  <si>
    <t>836：医療に附帯するサービス業</t>
  </si>
  <si>
    <t>841：保健所</t>
  </si>
  <si>
    <t>842：健康相談施設</t>
  </si>
  <si>
    <t>849：その他の保健衛生</t>
  </si>
  <si>
    <t>851：社会保険事業団体</t>
  </si>
  <si>
    <t>852：福祉事務所</t>
  </si>
  <si>
    <t>853：児童福祉事業</t>
  </si>
  <si>
    <t>854：老人福祉・介護事業</t>
  </si>
  <si>
    <t>855：障害者福祉事業</t>
  </si>
  <si>
    <t>859：その他の社会保険・社会福祉・介護事業</t>
  </si>
  <si>
    <t>861：郵便局</t>
  </si>
  <si>
    <t>862：郵便局受託業</t>
  </si>
  <si>
    <t>871：農林水産業協同組合（他に分類されないもの）</t>
  </si>
  <si>
    <t>872：事業協同組合（他に分類されないもの）</t>
  </si>
  <si>
    <t>881：一般廃棄物処理業</t>
  </si>
  <si>
    <t>882：産業廃棄物処理業</t>
  </si>
  <si>
    <t>889：その他の廃棄物処理業</t>
  </si>
  <si>
    <t>891：自動車整備業</t>
  </si>
  <si>
    <t>901：機械修理業（電気機械器具を除く）</t>
  </si>
  <si>
    <t>902：電気機械器具修理業</t>
  </si>
  <si>
    <t>903：表具業</t>
  </si>
  <si>
    <t>909：その他の修理業</t>
  </si>
  <si>
    <t>911：職業紹介業</t>
  </si>
  <si>
    <t>912：労働者派遣業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</si>
  <si>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</si>
  <si>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</si>
  <si>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</si>
  <si>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</si>
  <si>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</si>
  <si>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</si>
  <si>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</si>
  <si>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</si>
  <si>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</si>
  <si>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</si>
  <si>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</si>
  <si>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951：集会場</t>
  </si>
  <si>
    <t>952：と畜場</t>
  </si>
  <si>
    <t>959：他に分類されないサービス業</t>
  </si>
  <si>
    <t>961：外国公館</t>
  </si>
  <si>
    <t>969：その他の外国公務</t>
  </si>
  <si>
    <t>971：立法機関</t>
  </si>
  <si>
    <t>972：司法機関</t>
  </si>
  <si>
    <t>973：行政機関</t>
  </si>
  <si>
    <t>999：分類不能の産業</t>
  </si>
  <si>
    <t>敷地境界の識別方法</t>
    <rPh sb="0" eb="2">
      <t>シキチ</t>
    </rPh>
    <rPh sb="2" eb="4">
      <t>キョウカイ</t>
    </rPh>
    <rPh sb="5" eb="7">
      <t>シキベツ</t>
    </rPh>
    <rPh sb="7" eb="9">
      <t>ホウホウ</t>
    </rPh>
    <phoneticPr fontId="4"/>
  </si>
  <si>
    <t>排出源の特定方法</t>
    <rPh sb="0" eb="3">
      <t>ハイシュツゲン</t>
    </rPh>
    <rPh sb="4" eb="6">
      <t>トクテイ</t>
    </rPh>
    <rPh sb="6" eb="8">
      <t>ホウホウ</t>
    </rPh>
    <phoneticPr fontId="4"/>
  </si>
  <si>
    <t>変更の概要</t>
    <rPh sb="0" eb="2">
      <t>ヘンコウ</t>
    </rPh>
    <rPh sb="3" eb="5">
      <t>ガイヨウ</t>
    </rPh>
    <phoneticPr fontId="4"/>
  </si>
  <si>
    <t>排出源</t>
    <rPh sb="0" eb="3">
      <t>ハイシュツゲン</t>
    </rPh>
    <phoneticPr fontId="4"/>
  </si>
  <si>
    <t>供給形態</t>
    <rPh sb="0" eb="2">
      <t>キョウキュウ</t>
    </rPh>
    <rPh sb="2" eb="4">
      <t>ケイタイ</t>
    </rPh>
    <phoneticPr fontId="4"/>
  </si>
  <si>
    <t>供給先</t>
    <rPh sb="0" eb="3">
      <t>キョウキュウサキ</t>
    </rPh>
    <phoneticPr fontId="4"/>
  </si>
  <si>
    <t xml:space="preserve">1-2. </t>
    <phoneticPr fontId="4"/>
  </si>
  <si>
    <t>敷地境界等に関する情報</t>
  </si>
  <si>
    <t>2.</t>
    <phoneticPr fontId="2"/>
  </si>
  <si>
    <t>敷地図及び排出源</t>
    <rPh sb="0" eb="2">
      <t>シキチ</t>
    </rPh>
    <rPh sb="2" eb="3">
      <t>ズ</t>
    </rPh>
    <rPh sb="3" eb="4">
      <t>オヨ</t>
    </rPh>
    <rPh sb="5" eb="8">
      <t>ハイシュツゲン</t>
    </rPh>
    <phoneticPr fontId="4"/>
  </si>
  <si>
    <t>算定対象範囲
(バウンダリ)
外への供給</t>
    <rPh sb="0" eb="2">
      <t>サンテイ</t>
    </rPh>
    <rPh sb="2" eb="4">
      <t>タイショウ</t>
    </rPh>
    <rPh sb="4" eb="6">
      <t>ハンイ</t>
    </rPh>
    <rPh sb="15" eb="16">
      <t>ガイ</t>
    </rPh>
    <phoneticPr fontId="4"/>
  </si>
  <si>
    <t>算定責任者</t>
    <rPh sb="0" eb="2">
      <t>サンテイ</t>
    </rPh>
    <rPh sb="2" eb="5">
      <t>セキニンシャ</t>
    </rPh>
    <phoneticPr fontId="4"/>
  </si>
  <si>
    <t>氏名</t>
    <rPh sb="0" eb="2">
      <t>シメイ</t>
    </rPh>
    <phoneticPr fontId="4"/>
  </si>
  <si>
    <t>部署・役職</t>
    <rPh sb="0" eb="2">
      <t>ブショ</t>
    </rPh>
    <rPh sb="3" eb="5">
      <t>ヤクショク</t>
    </rPh>
    <phoneticPr fontId="4"/>
  </si>
  <si>
    <t>算定担当者</t>
    <rPh sb="0" eb="2">
      <t>サンテイ</t>
    </rPh>
    <rPh sb="2" eb="5">
      <t>タントウシャ</t>
    </rPh>
    <phoneticPr fontId="4"/>
  </si>
  <si>
    <t>氏名</t>
    <rPh sb="0" eb="2">
      <t>シメイ</t>
    </rPh>
    <phoneticPr fontId="6"/>
  </si>
  <si>
    <t>部署・役職</t>
    <rPh sb="0" eb="2">
      <t>ブショ</t>
    </rPh>
    <rPh sb="3" eb="5">
      <t>ヤクショク</t>
    </rPh>
    <phoneticPr fontId="6"/>
  </si>
  <si>
    <t>算定体制</t>
    <phoneticPr fontId="4"/>
  </si>
  <si>
    <t>算定体制</t>
    <phoneticPr fontId="2"/>
  </si>
  <si>
    <t>3.</t>
    <phoneticPr fontId="2"/>
  </si>
  <si>
    <t>排出源No.</t>
    <rPh sb="0" eb="2">
      <t>ハイシュツ</t>
    </rPh>
    <rPh sb="2" eb="3">
      <t>ゲン</t>
    </rPh>
    <phoneticPr fontId="4"/>
  </si>
  <si>
    <t>算定対象</t>
    <rPh sb="0" eb="2">
      <t>サンテイ</t>
    </rPh>
    <rPh sb="2" eb="4">
      <t>タイショウ</t>
    </rPh>
    <phoneticPr fontId="4"/>
  </si>
  <si>
    <t>外部
供給</t>
    <rPh sb="0" eb="2">
      <t>ガイブ</t>
    </rPh>
    <rPh sb="3" eb="5">
      <t>キョウキュウ</t>
    </rPh>
    <phoneticPr fontId="4"/>
  </si>
  <si>
    <t>備考</t>
    <rPh sb="0" eb="2">
      <t>ビコウ</t>
    </rPh>
    <phoneticPr fontId="4"/>
  </si>
  <si>
    <t>①燃料の使用</t>
  </si>
  <si>
    <t>②電気・熱の使用</t>
  </si>
  <si>
    <t>④工業プロセス</t>
    <rPh sb="1" eb="3">
      <t>コウギョウ</t>
    </rPh>
    <phoneticPr fontId="4"/>
  </si>
  <si>
    <t>○</t>
  </si>
  <si>
    <t>×</t>
  </si>
  <si>
    <t>排出源の
種類</t>
    <rPh sb="0" eb="3">
      <t>ハイシュツゲン</t>
    </rPh>
    <rPh sb="5" eb="7">
      <t>シュルイ</t>
    </rPh>
    <phoneticPr fontId="4"/>
  </si>
  <si>
    <t>③廃棄物の焼却・使用等</t>
  </si>
  <si>
    <t>排出源の種類</t>
    <rPh sb="0" eb="3">
      <t>ハイシュツゲン</t>
    </rPh>
    <rPh sb="4" eb="6">
      <t>シュルイ</t>
    </rPh>
    <phoneticPr fontId="2"/>
  </si>
  <si>
    <t>算定対象</t>
    <rPh sb="0" eb="2">
      <t>サンテイ</t>
    </rPh>
    <rPh sb="2" eb="4">
      <t>タイショウ</t>
    </rPh>
    <phoneticPr fontId="2"/>
  </si>
  <si>
    <t>対象外の理由</t>
    <rPh sb="0" eb="3">
      <t>タイショウガイ</t>
    </rPh>
    <rPh sb="4" eb="6">
      <t>リユウ</t>
    </rPh>
    <phoneticPr fontId="2"/>
  </si>
  <si>
    <t>B</t>
    <phoneticPr fontId="2"/>
  </si>
  <si>
    <t>○
(変更有)</t>
    <rPh sb="3" eb="5">
      <t>ヘンコウ</t>
    </rPh>
    <rPh sb="5" eb="6">
      <t>アリ</t>
    </rPh>
    <phoneticPr fontId="3"/>
  </si>
  <si>
    <t>少量排出源に該当するため</t>
  </si>
  <si>
    <t>実施ルールで規定された算定対象活動に含まれないため　</t>
  </si>
  <si>
    <t>A</t>
    <phoneticPr fontId="2"/>
  </si>
  <si>
    <t>C</t>
    <phoneticPr fontId="2"/>
  </si>
  <si>
    <t>1)</t>
    <phoneticPr fontId="2"/>
  </si>
  <si>
    <t>①燃料の使用に伴うCO2排出、②電気・熱の使用に伴うCO2排出、③廃棄物の焼却・使用等に伴うCO2排出、④工業プロセスに伴うCO2排出</t>
    <rPh sb="1" eb="3">
      <t>ネンリョウ</t>
    </rPh>
    <rPh sb="4" eb="6">
      <t>シヨウ</t>
    </rPh>
    <rPh sb="7" eb="8">
      <t>トモナ</t>
    </rPh>
    <rPh sb="12" eb="14">
      <t>ハイシュツ</t>
    </rPh>
    <rPh sb="16" eb="18">
      <t>デンキ</t>
    </rPh>
    <rPh sb="19" eb="20">
      <t>ネツ</t>
    </rPh>
    <rPh sb="21" eb="23">
      <t>シヨウ</t>
    </rPh>
    <rPh sb="24" eb="25">
      <t>トモナ</t>
    </rPh>
    <rPh sb="29" eb="31">
      <t>ハイシュツ</t>
    </rPh>
    <rPh sb="33" eb="36">
      <t>ハイキブツ</t>
    </rPh>
    <rPh sb="37" eb="39">
      <t>ショウキャク</t>
    </rPh>
    <rPh sb="40" eb="43">
      <t>シヨウトウ</t>
    </rPh>
    <rPh sb="44" eb="45">
      <t>トモナ</t>
    </rPh>
    <rPh sb="49" eb="51">
      <t>ハイシュツ</t>
    </rPh>
    <rPh sb="53" eb="55">
      <t>コウギョウ</t>
    </rPh>
    <rPh sb="60" eb="61">
      <t>トモナ</t>
    </rPh>
    <rPh sb="65" eb="67">
      <t>ハイシュツ</t>
    </rPh>
    <phoneticPr fontId="2"/>
  </si>
  <si>
    <t>2)</t>
    <phoneticPr fontId="2"/>
  </si>
  <si>
    <t>3)</t>
    <phoneticPr fontId="2"/>
  </si>
  <si>
    <t>4)</t>
    <phoneticPr fontId="2"/>
  </si>
  <si>
    <t>5)</t>
    <phoneticPr fontId="2"/>
  </si>
  <si>
    <t>6)</t>
    <phoneticPr fontId="2"/>
  </si>
  <si>
    <t>排出源に関する情報</t>
  </si>
  <si>
    <t>4.</t>
    <phoneticPr fontId="2"/>
  </si>
  <si>
    <t>5.</t>
    <phoneticPr fontId="2"/>
  </si>
  <si>
    <t>活動種別</t>
    <rPh sb="0" eb="2">
      <t>カツドウ</t>
    </rPh>
    <rPh sb="2" eb="4">
      <t>シュベツ</t>
    </rPh>
    <phoneticPr fontId="4"/>
  </si>
  <si>
    <t>活動量</t>
    <rPh sb="0" eb="2">
      <t>カツドウ</t>
    </rPh>
    <rPh sb="2" eb="3">
      <t>リョウ</t>
    </rPh>
    <phoneticPr fontId="4"/>
  </si>
  <si>
    <t>単位発熱量</t>
    <rPh sb="0" eb="2">
      <t>タンイ</t>
    </rPh>
    <rPh sb="2" eb="4">
      <t>ハツネツ</t>
    </rPh>
    <rPh sb="4" eb="5">
      <t>リョウ</t>
    </rPh>
    <phoneticPr fontId="4"/>
  </si>
  <si>
    <t>系統電力</t>
    <rPh sb="0" eb="2">
      <t>ケイトウ</t>
    </rPh>
    <rPh sb="2" eb="4">
      <t>デンリョク</t>
    </rPh>
    <phoneticPr fontId="2"/>
  </si>
  <si>
    <t>輸入原料炭</t>
    <rPh sb="0" eb="2">
      <t>ユニュウ</t>
    </rPh>
    <phoneticPr fontId="2"/>
  </si>
  <si>
    <t>国産一般炭</t>
    <rPh sb="0" eb="2">
      <t>コクサン</t>
    </rPh>
    <phoneticPr fontId="2"/>
  </si>
  <si>
    <t>輸入一般炭</t>
    <rPh sb="0" eb="2">
      <t>ユニュウ</t>
    </rPh>
    <rPh sb="2" eb="4">
      <t>イッパン</t>
    </rPh>
    <rPh sb="4" eb="5">
      <t>スミ</t>
    </rPh>
    <phoneticPr fontId="2"/>
  </si>
  <si>
    <t>輸入無煙炭</t>
    <rPh sb="0" eb="2">
      <t>ユニュウ</t>
    </rPh>
    <phoneticPr fontId="2"/>
  </si>
  <si>
    <t>コークス</t>
  </si>
  <si>
    <t>原油</t>
  </si>
  <si>
    <t>ガソリン</t>
  </si>
  <si>
    <t>ナフサ</t>
  </si>
  <si>
    <t>ジェット燃料</t>
  </si>
  <si>
    <t>灯油</t>
  </si>
  <si>
    <t>軽油</t>
  </si>
  <si>
    <t>A重油</t>
  </si>
  <si>
    <t>B重油</t>
  </si>
  <si>
    <t>C重油</t>
  </si>
  <si>
    <t>潤滑油</t>
    <rPh sb="0" eb="3">
      <t>ジュンカツユ</t>
    </rPh>
    <phoneticPr fontId="2"/>
  </si>
  <si>
    <t>オイルコークス</t>
  </si>
  <si>
    <t>LPG</t>
  </si>
  <si>
    <t>天然ガス</t>
  </si>
  <si>
    <t>LNG</t>
  </si>
  <si>
    <t>都市ガス</t>
  </si>
  <si>
    <t>コールタール</t>
  </si>
  <si>
    <t>アスファルト</t>
  </si>
  <si>
    <t>NGL・コンデンセート</t>
  </si>
  <si>
    <t>製油所ガス</t>
    <rPh sb="0" eb="3">
      <t>セイユジョ</t>
    </rPh>
    <phoneticPr fontId="2"/>
  </si>
  <si>
    <t>コークス炉ガス</t>
  </si>
  <si>
    <t>高炉ガス</t>
  </si>
  <si>
    <t>転炉ガス</t>
  </si>
  <si>
    <t>産業用蒸気</t>
  </si>
  <si>
    <t>温水</t>
  </si>
  <si>
    <t>冷水</t>
  </si>
  <si>
    <t>蒸気（産業用以外）</t>
  </si>
  <si>
    <t>所内消費電力</t>
    <rPh sb="0" eb="2">
      <t>ショナイ</t>
    </rPh>
    <rPh sb="2" eb="4">
      <t>ショウヒ</t>
    </rPh>
    <rPh sb="4" eb="6">
      <t>デンリョク</t>
    </rPh>
    <phoneticPr fontId="2"/>
  </si>
  <si>
    <t>外部供給電力</t>
    <rPh sb="0" eb="2">
      <t>ガイブ</t>
    </rPh>
    <rPh sb="2" eb="4">
      <t>キョウキュウ</t>
    </rPh>
    <rPh sb="4" eb="6">
      <t>デンリョク</t>
    </rPh>
    <phoneticPr fontId="2"/>
  </si>
  <si>
    <t>所内消費熱</t>
    <rPh sb="0" eb="2">
      <t>ショナイ</t>
    </rPh>
    <rPh sb="2" eb="5">
      <t>ショウヒネツ</t>
    </rPh>
    <phoneticPr fontId="2"/>
  </si>
  <si>
    <t>外部供給熱</t>
    <rPh sb="0" eb="2">
      <t>ガイブ</t>
    </rPh>
    <rPh sb="2" eb="4">
      <t>キョウキュウ</t>
    </rPh>
    <rPh sb="4" eb="5">
      <t>ネツ</t>
    </rPh>
    <phoneticPr fontId="2"/>
  </si>
  <si>
    <t>①廃油</t>
    <rPh sb="1" eb="3">
      <t>ハイユ</t>
    </rPh>
    <phoneticPr fontId="2"/>
  </si>
  <si>
    <t>②廃合成繊維</t>
    <rPh sb="1" eb="2">
      <t>ハイ</t>
    </rPh>
    <rPh sb="2" eb="4">
      <t>ゴウセイ</t>
    </rPh>
    <rPh sb="4" eb="6">
      <t>センイ</t>
    </rPh>
    <phoneticPr fontId="2"/>
  </si>
  <si>
    <t>③廃ゴムタイヤ</t>
    <rPh sb="1" eb="2">
      <t>ハイ</t>
    </rPh>
    <phoneticPr fontId="2"/>
  </si>
  <si>
    <t>④　②③以外の廃プラスチック類（産業廃棄物）</t>
    <rPh sb="4" eb="6">
      <t>イガイ</t>
    </rPh>
    <rPh sb="7" eb="8">
      <t>ハイ</t>
    </rPh>
    <rPh sb="14" eb="15">
      <t>ルイ</t>
    </rPh>
    <rPh sb="16" eb="18">
      <t>サンギョウ</t>
    </rPh>
    <rPh sb="18" eb="21">
      <t>ハイキブツ</t>
    </rPh>
    <phoneticPr fontId="2"/>
  </si>
  <si>
    <t>⑤　②③④以外の廃プラスチック類（一般廃棄物）</t>
    <rPh sb="5" eb="7">
      <t>イガイ</t>
    </rPh>
    <rPh sb="8" eb="9">
      <t>ハイ</t>
    </rPh>
    <rPh sb="15" eb="16">
      <t>ルイ</t>
    </rPh>
    <rPh sb="17" eb="19">
      <t>イッパン</t>
    </rPh>
    <rPh sb="19" eb="22">
      <t>ハイキブツ</t>
    </rPh>
    <phoneticPr fontId="2"/>
  </si>
  <si>
    <t>廃油から製造される燃料油</t>
    <rPh sb="0" eb="1">
      <t>ハイ</t>
    </rPh>
    <rPh sb="1" eb="2">
      <t>ユ</t>
    </rPh>
    <rPh sb="4" eb="6">
      <t>セイゾウ</t>
    </rPh>
    <rPh sb="9" eb="11">
      <t>ネンリョウ</t>
    </rPh>
    <rPh sb="11" eb="12">
      <t>アブラ</t>
    </rPh>
    <phoneticPr fontId="2"/>
  </si>
  <si>
    <t>廃プラスチック類から製造される燃料油</t>
    <rPh sb="0" eb="1">
      <t>ハイ</t>
    </rPh>
    <rPh sb="7" eb="8">
      <t>ルイ</t>
    </rPh>
    <rPh sb="10" eb="12">
      <t>セイゾウ</t>
    </rPh>
    <rPh sb="15" eb="17">
      <t>ネンリョウ</t>
    </rPh>
    <rPh sb="17" eb="18">
      <t>ユ</t>
    </rPh>
    <phoneticPr fontId="2"/>
  </si>
  <si>
    <t>ごみ固形燃料（RPF）</t>
    <rPh sb="2" eb="4">
      <t>コケイ</t>
    </rPh>
    <rPh sb="4" eb="6">
      <t>ネンリョウ</t>
    </rPh>
    <phoneticPr fontId="2"/>
  </si>
  <si>
    <t>ごみ固形燃料（RDF）</t>
    <rPh sb="2" eb="4">
      <t>コケイ</t>
    </rPh>
    <rPh sb="4" eb="6">
      <t>ネンリョウ</t>
    </rPh>
    <phoneticPr fontId="2"/>
  </si>
  <si>
    <t>セメントの製造</t>
    <rPh sb="5" eb="7">
      <t>セイゾウ</t>
    </rPh>
    <phoneticPr fontId="2"/>
  </si>
  <si>
    <t>ソーダ灰の製造</t>
  </si>
  <si>
    <t>ソーダ灰の使用</t>
  </si>
  <si>
    <t>エチレンの製造</t>
  </si>
  <si>
    <t>カルシウムカーバイドを原料としたアセチレンの使用（燃焼）</t>
    <rPh sb="11" eb="13">
      <t>ゲンリョウ</t>
    </rPh>
    <phoneticPr fontId="2"/>
  </si>
  <si>
    <t>電気炉を使用した粗鋼の製造</t>
  </si>
  <si>
    <t>その他（要：備考欄への詳細記載）</t>
  </si>
  <si>
    <t>活動種別</t>
    <rPh sb="0" eb="2">
      <t>カツドウ</t>
    </rPh>
    <rPh sb="2" eb="4">
      <t>シュベツ</t>
    </rPh>
    <phoneticPr fontId="2"/>
  </si>
  <si>
    <t>Tier 1</t>
  </si>
  <si>
    <t>Tier 2</t>
  </si>
  <si>
    <t>Tier 3</t>
  </si>
  <si>
    <t>Tier 4</t>
  </si>
  <si>
    <t>A-1</t>
    <phoneticPr fontId="3"/>
  </si>
  <si>
    <t>A-2</t>
    <phoneticPr fontId="3"/>
  </si>
  <si>
    <t>B</t>
    <phoneticPr fontId="3"/>
  </si>
  <si>
    <t>5)</t>
  </si>
  <si>
    <t>4)</t>
  </si>
  <si>
    <t>3)</t>
  </si>
  <si>
    <t>2)</t>
  </si>
  <si>
    <t>1)</t>
  </si>
  <si>
    <t>実施ルールに基づきCO2排出量を算定・検証し、自社のCO2排出量に含める活動に該当する場合には「○」、該当しない場合には「×」を選択してください。</t>
    <phoneticPr fontId="2"/>
  </si>
  <si>
    <t>自らが外部に電気・熱を供給している排出源に該当する場合には「○」を選択してください。</t>
    <phoneticPr fontId="2"/>
  </si>
  <si>
    <t>同種、かつ、同一のモニタリングポイントを共有する複数の排出源は、排出源NO.を一つにまとめて記載することができます。</t>
    <phoneticPr fontId="2"/>
  </si>
  <si>
    <t>量</t>
    <rPh sb="0" eb="1">
      <t>リョウ</t>
    </rPh>
    <phoneticPr fontId="4"/>
  </si>
  <si>
    <t>単位</t>
    <rPh sb="0" eb="2">
      <t>タンイ</t>
    </rPh>
    <phoneticPr fontId="4"/>
  </si>
  <si>
    <t>CO2排出係数</t>
    <rPh sb="3" eb="5">
      <t>ハイシュツ</t>
    </rPh>
    <rPh sb="5" eb="7">
      <t>ケイスウ</t>
    </rPh>
    <phoneticPr fontId="4"/>
  </si>
  <si>
    <t>t</t>
  </si>
  <si>
    <t>GJ</t>
  </si>
  <si>
    <t>kl</t>
  </si>
  <si>
    <t>kWh</t>
  </si>
  <si>
    <t>単位</t>
    <rPh sb="0" eb="2">
      <t>タンイ</t>
    </rPh>
    <phoneticPr fontId="2"/>
  </si>
  <si>
    <t>計算式振り分け用</t>
    <rPh sb="0" eb="3">
      <t>ケイサンシキ</t>
    </rPh>
    <rPh sb="3" eb="4">
      <t>フ</t>
    </rPh>
    <rPh sb="5" eb="6">
      <t>ワ</t>
    </rPh>
    <rPh sb="7" eb="8">
      <t>ヨウ</t>
    </rPh>
    <phoneticPr fontId="2"/>
  </si>
  <si>
    <t>千Nm3</t>
    <phoneticPr fontId="2"/>
  </si>
  <si>
    <t>kWh</t>
    <phoneticPr fontId="2"/>
  </si>
  <si>
    <t>t</t>
    <phoneticPr fontId="2"/>
  </si>
  <si>
    <t>単位発熱量の単位</t>
    <rPh sb="0" eb="2">
      <t>タンイ</t>
    </rPh>
    <rPh sb="2" eb="4">
      <t>ハツネツ</t>
    </rPh>
    <rPh sb="4" eb="5">
      <t>リョウ</t>
    </rPh>
    <rPh sb="6" eb="8">
      <t>タンイ</t>
    </rPh>
    <phoneticPr fontId="2"/>
  </si>
  <si>
    <t>GJ</t>
    <phoneticPr fontId="2"/>
  </si>
  <si>
    <t>CO2排出係数の単位</t>
    <rPh sb="3" eb="5">
      <t>ハイシュツ</t>
    </rPh>
    <rPh sb="5" eb="7">
      <t>ケイスウ</t>
    </rPh>
    <rPh sb="8" eb="10">
      <t>タンイ</t>
    </rPh>
    <phoneticPr fontId="2"/>
  </si>
  <si>
    <t>t-CO2/GJ</t>
    <phoneticPr fontId="2"/>
  </si>
  <si>
    <t>---</t>
    <phoneticPr fontId="2"/>
  </si>
  <si>
    <t>kl</t>
    <phoneticPr fontId="2"/>
  </si>
  <si>
    <t>t-CO2/t</t>
    <phoneticPr fontId="2"/>
  </si>
  <si>
    <t>t-CO2/kl</t>
    <phoneticPr fontId="2"/>
  </si>
  <si>
    <t>アンモニアの製造（原料：石炭）</t>
    <rPh sb="9" eb="11">
      <t>ゲンリョウ</t>
    </rPh>
    <rPh sb="12" eb="14">
      <t>セキタン</t>
    </rPh>
    <phoneticPr fontId="2"/>
  </si>
  <si>
    <t>アンモニアの製造（原料：ナフサ）</t>
    <rPh sb="9" eb="11">
      <t>ゲンリョウ</t>
    </rPh>
    <phoneticPr fontId="2"/>
  </si>
  <si>
    <t>アンモニアの製造（原料：オイルコークス）</t>
    <rPh sb="9" eb="11">
      <t>ゲンリョウ</t>
    </rPh>
    <phoneticPr fontId="2"/>
  </si>
  <si>
    <t>アンモニアの製造（原料：LPG）</t>
    <rPh sb="9" eb="11">
      <t>ゲンリョウ</t>
    </rPh>
    <phoneticPr fontId="2"/>
  </si>
  <si>
    <t>アンモニアの製造（原料：LNG）</t>
    <rPh sb="9" eb="11">
      <t>ゲンリョウ</t>
    </rPh>
    <phoneticPr fontId="2"/>
  </si>
  <si>
    <t>アンモニアの製造（原料：天然ガス(LNG除く)）</t>
    <rPh sb="9" eb="11">
      <t>ゲンリョウ</t>
    </rPh>
    <rPh sb="12" eb="14">
      <t>テンネン</t>
    </rPh>
    <rPh sb="20" eb="21">
      <t>ノゾ</t>
    </rPh>
    <phoneticPr fontId="2"/>
  </si>
  <si>
    <t>アンモニアの製造（原料：コークス炉ガス）</t>
    <rPh sb="9" eb="11">
      <t>ゲンリョウ</t>
    </rPh>
    <rPh sb="16" eb="17">
      <t>ロ</t>
    </rPh>
    <phoneticPr fontId="2"/>
  </si>
  <si>
    <t>アンモニアの製造（原料：石油系炭化水素ガス）</t>
    <rPh sb="9" eb="11">
      <t>ゲンリョウ</t>
    </rPh>
    <rPh sb="12" eb="15">
      <t>セキユケイ</t>
    </rPh>
    <rPh sb="15" eb="17">
      <t>タンカ</t>
    </rPh>
    <rPh sb="17" eb="19">
      <t>スイソ</t>
    </rPh>
    <phoneticPr fontId="2"/>
  </si>
  <si>
    <t>t-CO2/千Nm3</t>
    <phoneticPr fontId="2"/>
  </si>
  <si>
    <t>シリコンカーバイドの製造</t>
    <phoneticPr fontId="2"/>
  </si>
  <si>
    <t>t-CO2/kWh</t>
    <phoneticPr fontId="2"/>
  </si>
  <si>
    <t>GJ/t</t>
    <phoneticPr fontId="2"/>
  </si>
  <si>
    <t>GJ/kl</t>
    <phoneticPr fontId="2"/>
  </si>
  <si>
    <t>GJ/千Nm3</t>
    <phoneticPr fontId="2"/>
  </si>
  <si>
    <t>係数</t>
    <rPh sb="0" eb="2">
      <t>ケイスウ</t>
    </rPh>
    <phoneticPr fontId="2"/>
  </si>
  <si>
    <t>備考</t>
    <rPh sb="0" eb="2">
      <t>ビコウ</t>
    </rPh>
    <phoneticPr fontId="2"/>
  </si>
  <si>
    <t>活動単位</t>
    <rPh sb="0" eb="2">
      <t>カツドウ</t>
    </rPh>
    <rPh sb="2" eb="4">
      <t>タンイ</t>
    </rPh>
    <phoneticPr fontId="2"/>
  </si>
  <si>
    <t>活動量の種別</t>
    <rPh sb="0" eb="2">
      <t>カツドウ</t>
    </rPh>
    <rPh sb="2" eb="3">
      <t>リョウ</t>
    </rPh>
    <rPh sb="4" eb="6">
      <t>シュベツ</t>
    </rPh>
    <phoneticPr fontId="2"/>
  </si>
  <si>
    <t>使用量</t>
    <rPh sb="0" eb="2">
      <t>シヨウ</t>
    </rPh>
    <rPh sb="2" eb="3">
      <t>リョウ</t>
    </rPh>
    <phoneticPr fontId="2"/>
  </si>
  <si>
    <t>消費量</t>
    <rPh sb="0" eb="3">
      <t>ショウヒリョウ</t>
    </rPh>
    <phoneticPr fontId="2"/>
  </si>
  <si>
    <t>供給量</t>
    <rPh sb="0" eb="2">
      <t>キョウキュウ</t>
    </rPh>
    <rPh sb="2" eb="3">
      <t>リョウ</t>
    </rPh>
    <phoneticPr fontId="2"/>
  </si>
  <si>
    <t>焼却・使用量</t>
    <rPh sb="0" eb="2">
      <t>ショウキャク</t>
    </rPh>
    <rPh sb="3" eb="5">
      <t>シヨウ</t>
    </rPh>
    <rPh sb="5" eb="6">
      <t>リョウ</t>
    </rPh>
    <phoneticPr fontId="2"/>
  </si>
  <si>
    <t>製造量</t>
    <rPh sb="0" eb="2">
      <t>セイゾウ</t>
    </rPh>
    <rPh sb="2" eb="3">
      <t>リョウ</t>
    </rPh>
    <phoneticPr fontId="2"/>
  </si>
  <si>
    <t>クリンカー製造量</t>
    <rPh sb="5" eb="7">
      <t>セイゾウ</t>
    </rPh>
    <rPh sb="7" eb="8">
      <t>リョウ</t>
    </rPh>
    <phoneticPr fontId="2"/>
  </si>
  <si>
    <t>原料使用量</t>
    <rPh sb="0" eb="2">
      <t>ゲンリョウ</t>
    </rPh>
    <rPh sb="2" eb="4">
      <t>シヨウ</t>
    </rPh>
    <rPh sb="4" eb="5">
      <t>リョウ</t>
    </rPh>
    <phoneticPr fontId="2"/>
  </si>
  <si>
    <t>追加投入量</t>
    <rPh sb="0" eb="2">
      <t>ツイカ</t>
    </rPh>
    <rPh sb="2" eb="4">
      <t>トウニュウ</t>
    </rPh>
    <rPh sb="4" eb="5">
      <t>リョウ</t>
    </rPh>
    <phoneticPr fontId="2"/>
  </si>
  <si>
    <t>石油コークス使用量</t>
    <rPh sb="0" eb="2">
      <t>セキユ</t>
    </rPh>
    <rPh sb="6" eb="8">
      <t>シヨウ</t>
    </rPh>
    <rPh sb="8" eb="9">
      <t>リョウ</t>
    </rPh>
    <phoneticPr fontId="2"/>
  </si>
  <si>
    <t>カルシウムカーバイドの製造（石灰石起源）</t>
    <phoneticPr fontId="2"/>
  </si>
  <si>
    <t>カルシウムカーバイドの製造（還元剤起源）</t>
    <phoneticPr fontId="2"/>
  </si>
  <si>
    <t>生石灰の製造（原料：石灰石）</t>
    <rPh sb="7" eb="9">
      <t>ゲンリョウ</t>
    </rPh>
    <rPh sb="10" eb="12">
      <t>セッカイ</t>
    </rPh>
    <rPh sb="12" eb="13">
      <t>イシ</t>
    </rPh>
    <phoneticPr fontId="2"/>
  </si>
  <si>
    <t>生石灰の製造（原料：ドロマイト）</t>
    <rPh sb="7" eb="9">
      <t>ゲンリョウ</t>
    </rPh>
    <phoneticPr fontId="2"/>
  </si>
  <si>
    <t>石灰石（タンカル）の使用</t>
    <rPh sb="0" eb="3">
      <t>セッカイセキ</t>
    </rPh>
    <rPh sb="10" eb="12">
      <t>シヨウ</t>
    </rPh>
    <phoneticPr fontId="2"/>
  </si>
  <si>
    <t>ドロマイトの使用</t>
    <rPh sb="6" eb="8">
      <t>シヨウ</t>
    </rPh>
    <phoneticPr fontId="2"/>
  </si>
  <si>
    <t>ガイドライン</t>
    <phoneticPr fontId="2"/>
  </si>
  <si>
    <t>項目</t>
    <rPh sb="0" eb="2">
      <t>コウモク</t>
    </rPh>
    <phoneticPr fontId="2"/>
  </si>
  <si>
    <t>ページ</t>
    <phoneticPr fontId="2"/>
  </si>
  <si>
    <t>II-21</t>
    <phoneticPr fontId="2"/>
  </si>
  <si>
    <t>II-15</t>
    <phoneticPr fontId="2"/>
  </si>
  <si>
    <t>II-17</t>
    <phoneticPr fontId="2"/>
  </si>
  <si>
    <t>II-18</t>
    <phoneticPr fontId="2"/>
  </si>
  <si>
    <t>II-27</t>
    <phoneticPr fontId="2"/>
  </si>
  <si>
    <t>II-28</t>
    <phoneticPr fontId="2"/>
  </si>
  <si>
    <t>II-30</t>
    <phoneticPr fontId="2"/>
  </si>
  <si>
    <t>II-32</t>
    <phoneticPr fontId="2"/>
  </si>
  <si>
    <t>II-35</t>
    <phoneticPr fontId="2"/>
  </si>
  <si>
    <t>II-37</t>
    <phoneticPr fontId="2"/>
  </si>
  <si>
    <t>II-39</t>
    <phoneticPr fontId="2"/>
  </si>
  <si>
    <t>II-42</t>
    <phoneticPr fontId="2"/>
  </si>
  <si>
    <t>II-44</t>
    <phoneticPr fontId="2"/>
  </si>
  <si>
    <t>II-46</t>
    <phoneticPr fontId="2"/>
  </si>
  <si>
    <t>II-47</t>
    <phoneticPr fontId="2"/>
  </si>
  <si>
    <t>3.10</t>
    <phoneticPr fontId="2"/>
  </si>
  <si>
    <t>3.11</t>
    <phoneticPr fontId="2"/>
  </si>
  <si>
    <t>II-49</t>
    <phoneticPr fontId="2"/>
  </si>
  <si>
    <t>ドライアイス／液化炭酸ガス／噴霧器の使用</t>
    <rPh sb="14" eb="17">
      <t>フンムキ</t>
    </rPh>
    <phoneticPr fontId="2"/>
  </si>
  <si>
    <t>3.12</t>
    <phoneticPr fontId="2"/>
  </si>
  <si>
    <t>II-50</t>
    <phoneticPr fontId="2"/>
  </si>
  <si>
    <t>モニタリング
ポイント
No.</t>
    <phoneticPr fontId="4"/>
  </si>
  <si>
    <t>CO2排出量の合計</t>
    <rPh sb="3" eb="5">
      <t>ハイシュツ</t>
    </rPh>
    <rPh sb="5" eb="6">
      <t>リョウ</t>
    </rPh>
    <rPh sb="7" eb="9">
      <t>ゴウケイ</t>
    </rPh>
    <phoneticPr fontId="2"/>
  </si>
  <si>
    <t>活動種別が「その他」の場合には、指定されている行を使用し、活動量単位や係数等の必要な情報を入力してください。</t>
    <rPh sb="0" eb="2">
      <t>カツドウ</t>
    </rPh>
    <rPh sb="2" eb="4">
      <t>シュベツ</t>
    </rPh>
    <rPh sb="8" eb="9">
      <t>タ</t>
    </rPh>
    <rPh sb="11" eb="13">
      <t>バアイ</t>
    </rPh>
    <rPh sb="16" eb="18">
      <t>シテイ</t>
    </rPh>
    <rPh sb="23" eb="24">
      <t>ギョウ</t>
    </rPh>
    <rPh sb="25" eb="27">
      <t>シヨウ</t>
    </rPh>
    <rPh sb="29" eb="32">
      <t>カツドウリョウ</t>
    </rPh>
    <rPh sb="32" eb="34">
      <t>タンイ</t>
    </rPh>
    <rPh sb="35" eb="37">
      <t>ケイスウ</t>
    </rPh>
    <rPh sb="37" eb="38">
      <t>トウ</t>
    </rPh>
    <rPh sb="39" eb="41">
      <t>ヒツヨウ</t>
    </rPh>
    <rPh sb="42" eb="44">
      <t>ジョウホウ</t>
    </rPh>
    <rPh sb="45" eb="47">
      <t>ニュウリョク</t>
    </rPh>
    <phoneticPr fontId="2"/>
  </si>
  <si>
    <t>算定年度</t>
    <rPh sb="0" eb="2">
      <t>サンテイ</t>
    </rPh>
    <rPh sb="2" eb="4">
      <t>ネンド</t>
    </rPh>
    <phoneticPr fontId="4"/>
  </si>
  <si>
    <t>セル色の表示／非表示</t>
    <rPh sb="2" eb="3">
      <t>ショク</t>
    </rPh>
    <rPh sb="4" eb="6">
      <t>ヒョウジ</t>
    </rPh>
    <rPh sb="7" eb="10">
      <t>ヒヒョウジ</t>
    </rPh>
    <phoneticPr fontId="2"/>
  </si>
  <si>
    <t>提出年月日（yy/mm/nn）</t>
    <rPh sb="0" eb="2">
      <t>テイシュツ</t>
    </rPh>
    <rPh sb="2" eb="5">
      <t>ネンガッピ</t>
    </rPh>
    <phoneticPr fontId="4"/>
  </si>
  <si>
    <t>欄が足りない場合には、空欄行全体を選択（行番号をクリック）し、コピーした後、「コピーしたセルの挿入」により行を追加（表内に挿入）してください。</t>
    <rPh sb="11" eb="13">
      <t>クウラン</t>
    </rPh>
    <rPh sb="14" eb="16">
      <t>ゼンタイ</t>
    </rPh>
    <rPh sb="17" eb="19">
      <t>センタク</t>
    </rPh>
    <rPh sb="20" eb="23">
      <t>ギョウバンゴウ</t>
    </rPh>
    <rPh sb="55" eb="57">
      <t>ツイカ</t>
    </rPh>
    <rPh sb="58" eb="60">
      <t>ヒョウナイ</t>
    </rPh>
    <rPh sb="61" eb="63">
      <t>ソウニュウ</t>
    </rPh>
    <phoneticPr fontId="2"/>
  </si>
  <si>
    <t>←6-1.～6-3.、7-1.～7-3.で使用しない場合は、把握対象、単位は不要。</t>
    <rPh sb="21" eb="23">
      <t>シヨウ</t>
    </rPh>
    <rPh sb="26" eb="28">
      <t>バアイ</t>
    </rPh>
    <rPh sb="30" eb="32">
      <t>ハアク</t>
    </rPh>
    <rPh sb="32" eb="34">
      <t>タイショウ</t>
    </rPh>
    <rPh sb="35" eb="37">
      <t>タンイ</t>
    </rPh>
    <rPh sb="38" eb="40">
      <t>フヨウ</t>
    </rPh>
    <phoneticPr fontId="2"/>
  </si>
  <si>
    <t>←6-1.～6-3.、7-1.～7-4.で使用しない場合は、把握対象、単位は不要。</t>
    <rPh sb="21" eb="23">
      <t>シヨウ</t>
    </rPh>
    <rPh sb="26" eb="28">
      <t>バアイ</t>
    </rPh>
    <rPh sb="30" eb="32">
      <t>ハアク</t>
    </rPh>
    <rPh sb="32" eb="34">
      <t>タイショウ</t>
    </rPh>
    <rPh sb="35" eb="37">
      <t>タンイ</t>
    </rPh>
    <rPh sb="38" eb="40">
      <t>フヨウ</t>
    </rPh>
    <phoneticPr fontId="2"/>
  </si>
  <si>
    <t>←6-1.～6-3.、7-1.～7-5.で使用しない場合は、把握対象、単位は不要。</t>
    <rPh sb="21" eb="23">
      <t>シヨウ</t>
    </rPh>
    <rPh sb="26" eb="28">
      <t>バアイ</t>
    </rPh>
    <rPh sb="30" eb="32">
      <t>ハアク</t>
    </rPh>
    <rPh sb="32" eb="34">
      <t>タイショウ</t>
    </rPh>
    <rPh sb="35" eb="37">
      <t>タンイ</t>
    </rPh>
    <rPh sb="38" eb="40">
      <t>フヨウ</t>
    </rPh>
    <phoneticPr fontId="2"/>
  </si>
  <si>
    <t>←6-1.～6-3.、7-1.～7-6.で使用しない場合は、把握対象、単位は不要。</t>
    <rPh sb="21" eb="23">
      <t>シヨウ</t>
    </rPh>
    <rPh sb="26" eb="28">
      <t>バアイ</t>
    </rPh>
    <rPh sb="30" eb="32">
      <t>ハアク</t>
    </rPh>
    <rPh sb="32" eb="34">
      <t>タイショウ</t>
    </rPh>
    <rPh sb="35" eb="37">
      <t>タンイ</t>
    </rPh>
    <rPh sb="38" eb="40">
      <t>フヨウ</t>
    </rPh>
    <phoneticPr fontId="2"/>
  </si>
  <si>
    <t>←「計算式の振り分け」は、6-1.～6-3.、7-1.～7-3.の各シートにおける係数の入力状況に基づき、各シートのA列にて判断。</t>
    <rPh sb="2" eb="5">
      <t>ケイサンシキ</t>
    </rPh>
    <rPh sb="6" eb="7">
      <t>フ</t>
    </rPh>
    <rPh sb="8" eb="9">
      <t>ワ</t>
    </rPh>
    <rPh sb="33" eb="34">
      <t>カク</t>
    </rPh>
    <rPh sb="41" eb="43">
      <t>ケイスウ</t>
    </rPh>
    <rPh sb="44" eb="46">
      <t>ニュウリョク</t>
    </rPh>
    <rPh sb="46" eb="48">
      <t>ジョウキョウ</t>
    </rPh>
    <rPh sb="49" eb="50">
      <t>モト</t>
    </rPh>
    <rPh sb="53" eb="54">
      <t>カク</t>
    </rPh>
    <rPh sb="59" eb="60">
      <t>レツ</t>
    </rPh>
    <rPh sb="62" eb="64">
      <t>ハンダン</t>
    </rPh>
    <phoneticPr fontId="2"/>
  </si>
  <si>
    <t>GJ換算対象（エネ起＝対象／非エネ起＝非対象）</t>
    <rPh sb="2" eb="4">
      <t>カンサン</t>
    </rPh>
    <rPh sb="4" eb="6">
      <t>タイショウ</t>
    </rPh>
    <rPh sb="9" eb="10">
      <t>キ</t>
    </rPh>
    <rPh sb="11" eb="13">
      <t>タイショウ</t>
    </rPh>
    <rPh sb="14" eb="15">
      <t>ヒ</t>
    </rPh>
    <rPh sb="17" eb="18">
      <t>キ</t>
    </rPh>
    <rPh sb="19" eb="20">
      <t>ヒ</t>
    </rPh>
    <rPh sb="20" eb="22">
      <t>タイショウ</t>
    </rPh>
    <phoneticPr fontId="2"/>
  </si>
  <si>
    <t>対象</t>
    <rPh sb="0" eb="2">
      <t>タイショウ</t>
    </rPh>
    <phoneticPr fontId="2"/>
  </si>
  <si>
    <t>---</t>
  </si>
  <si>
    <t>※活動種別は細分化済みの状態</t>
    <rPh sb="1" eb="3">
      <t>カツドウ</t>
    </rPh>
    <rPh sb="3" eb="5">
      <t>シュベツ</t>
    </rPh>
    <rPh sb="6" eb="9">
      <t>サイブンカ</t>
    </rPh>
    <rPh sb="9" eb="10">
      <t>ズ</t>
    </rPh>
    <rPh sb="12" eb="14">
      <t>ジョウタイ</t>
    </rPh>
    <phoneticPr fontId="2"/>
  </si>
  <si>
    <t>エネルギー起源
CO2排出量の合計(a)</t>
    <rPh sb="5" eb="7">
      <t>キゲン</t>
    </rPh>
    <rPh sb="11" eb="13">
      <t>ハイシュツ</t>
    </rPh>
    <rPh sb="13" eb="14">
      <t>リョウ</t>
    </rPh>
    <rPh sb="15" eb="17">
      <t>ゴウケイ</t>
    </rPh>
    <phoneticPr fontId="2"/>
  </si>
  <si>
    <t>生産数量等（数値）</t>
    <phoneticPr fontId="2"/>
  </si>
  <si>
    <t>備考（例：生産量、営業時間等）</t>
    <phoneticPr fontId="2"/>
  </si>
  <si>
    <t>記入上の注意</t>
    <rPh sb="0" eb="2">
      <t>キニュウ</t>
    </rPh>
    <rPh sb="2" eb="3">
      <t>ジョウ</t>
    </rPh>
    <rPh sb="4" eb="6">
      <t>チュウイ</t>
    </rPh>
    <phoneticPr fontId="4"/>
  </si>
  <si>
    <t>セルの網掛けは以下のように区別されています。</t>
    <rPh sb="3" eb="5">
      <t>アミカ</t>
    </rPh>
    <rPh sb="7" eb="9">
      <t>イカ</t>
    </rPh>
    <rPh sb="13" eb="15">
      <t>クベツ</t>
    </rPh>
    <phoneticPr fontId="4"/>
  </si>
  <si>
    <t>直接入力する欄</t>
    <rPh sb="0" eb="2">
      <t>チョクセツ</t>
    </rPh>
    <rPh sb="2" eb="4">
      <t>ニュウリョク</t>
    </rPh>
    <rPh sb="6" eb="7">
      <t>ラン</t>
    </rPh>
    <phoneticPr fontId="4"/>
  </si>
  <si>
    <t>選択肢（プルダウン）から選択する欄</t>
    <rPh sb="0" eb="3">
      <t>センタクシ</t>
    </rPh>
    <rPh sb="12" eb="14">
      <t>センタク</t>
    </rPh>
    <rPh sb="16" eb="17">
      <t>ラン</t>
    </rPh>
    <phoneticPr fontId="4"/>
  </si>
  <si>
    <t>特別な断りがない限り、算定報告書提出日現在の情報を記載してください。</t>
    <phoneticPr fontId="4"/>
  </si>
  <si>
    <t>万が一不都合等ある場合、事務局までご連絡ください。</t>
    <rPh sb="0" eb="1">
      <t>マン</t>
    </rPh>
    <rPh sb="2" eb="3">
      <t>イチ</t>
    </rPh>
    <rPh sb="3" eb="6">
      <t>フツゴウ</t>
    </rPh>
    <rPh sb="6" eb="7">
      <t>トウ</t>
    </rPh>
    <rPh sb="9" eb="11">
      <t>バアイ</t>
    </rPh>
    <rPh sb="12" eb="15">
      <t>ジムキョク</t>
    </rPh>
    <rPh sb="18" eb="20">
      <t>レンラク</t>
    </rPh>
    <phoneticPr fontId="4"/>
  </si>
  <si>
    <t>なお、シートには保護をかけていますので、入力欄（黄色、黄緑色セル）のみ入力可能です。</t>
    <rPh sb="8" eb="10">
      <t>ホゴ</t>
    </rPh>
    <rPh sb="20" eb="22">
      <t>ニュウリョク</t>
    </rPh>
    <rPh sb="22" eb="23">
      <t>ラン</t>
    </rPh>
    <rPh sb="24" eb="26">
      <t>キイロ</t>
    </rPh>
    <rPh sb="27" eb="29">
      <t>キミドリ</t>
    </rPh>
    <rPh sb="29" eb="30">
      <t>イロ</t>
    </rPh>
    <rPh sb="35" eb="37">
      <t>ニュウリョク</t>
    </rPh>
    <rPh sb="37" eb="39">
      <t>カノウ</t>
    </rPh>
    <phoneticPr fontId="4"/>
  </si>
  <si>
    <t>産業分類</t>
    <rPh sb="0" eb="2">
      <t>サンギョウ</t>
    </rPh>
    <rPh sb="2" eb="4">
      <t>ブンルイ</t>
    </rPh>
    <phoneticPr fontId="2"/>
  </si>
  <si>
    <t>報告書種別</t>
    <rPh sb="0" eb="3">
      <t>ホウコクショ</t>
    </rPh>
    <rPh sb="3" eb="5">
      <t>シュベツ</t>
    </rPh>
    <phoneticPr fontId="4"/>
  </si>
  <si>
    <t>算定報告書</t>
    <rPh sb="0" eb="2">
      <t>サンテイ</t>
    </rPh>
    <rPh sb="2" eb="5">
      <t>ホウコクショ</t>
    </rPh>
    <phoneticPr fontId="4"/>
  </si>
  <si>
    <t>参加形態</t>
    <rPh sb="0" eb="2">
      <t>サンカ</t>
    </rPh>
    <rPh sb="2" eb="4">
      <t>ケイタイ</t>
    </rPh>
    <phoneticPr fontId="4"/>
  </si>
  <si>
    <t>チェックバージョン</t>
    <phoneticPr fontId="4"/>
  </si>
  <si>
    <t>基準年度排出量</t>
    <rPh sb="0" eb="2">
      <t>キジュン</t>
    </rPh>
    <rPh sb="2" eb="4">
      <t>ネンド</t>
    </rPh>
    <rPh sb="4" eb="6">
      <t>ハイシュツ</t>
    </rPh>
    <rPh sb="6" eb="7">
      <t>リョウ</t>
    </rPh>
    <phoneticPr fontId="4"/>
  </si>
  <si>
    <t>削減目標量</t>
    <rPh sb="0" eb="2">
      <t>サクゲン</t>
    </rPh>
    <rPh sb="2" eb="4">
      <t>モクヒョウ</t>
    </rPh>
    <rPh sb="4" eb="5">
      <t>リョウ</t>
    </rPh>
    <phoneticPr fontId="4"/>
  </si>
  <si>
    <t>削減目標年度実績排出量</t>
    <rPh sb="0" eb="2">
      <t>サクゲン</t>
    </rPh>
    <rPh sb="2" eb="4">
      <t>モクヒョウ</t>
    </rPh>
    <rPh sb="4" eb="6">
      <t>ネンド</t>
    </rPh>
    <rPh sb="6" eb="8">
      <t>ジッセキ</t>
    </rPh>
    <rPh sb="8" eb="10">
      <t>ハイシュツ</t>
    </rPh>
    <rPh sb="10" eb="11">
      <t>リョウ</t>
    </rPh>
    <phoneticPr fontId="4"/>
  </si>
  <si>
    <t>調整・自主削減年度実績排出量</t>
    <rPh sb="0" eb="2">
      <t>チョウセイ</t>
    </rPh>
    <rPh sb="3" eb="5">
      <t>ジシュ</t>
    </rPh>
    <rPh sb="5" eb="7">
      <t>サクゲン</t>
    </rPh>
    <rPh sb="7" eb="9">
      <t>ネンド</t>
    </rPh>
    <rPh sb="9" eb="11">
      <t>ジッセキ</t>
    </rPh>
    <rPh sb="11" eb="13">
      <t>ハイシュツ</t>
    </rPh>
    <rPh sb="13" eb="14">
      <t>リョウ</t>
    </rPh>
    <phoneticPr fontId="4"/>
  </si>
  <si>
    <r>
      <t>1-1</t>
    </r>
    <r>
      <rPr>
        <sz val="10"/>
        <color theme="1"/>
        <rFont val="ＭＳ Ｐゴシック"/>
        <family val="3"/>
        <charset val="128"/>
      </rPr>
      <t xml:space="preserve">. </t>
    </r>
    <phoneticPr fontId="4"/>
  </si>
  <si>
    <t>A：少量排出源に該当するため、B：実施ルールで規定された算定対象活動に含まれないため、C：その他 (「C.」を選択した場合には、理由を備考欄に記載する)</t>
    <rPh sb="67" eb="69">
      <t>ビコウ</t>
    </rPh>
    <phoneticPr fontId="2"/>
  </si>
  <si>
    <t>外部供給：</t>
    <phoneticPr fontId="2"/>
  </si>
  <si>
    <t>排出源の種類（詳しくは、実施ルール「３．排出量の算定」を参照）：①～④のいずれかを選択してください。</t>
    <rPh sb="0" eb="3">
      <t>ハイシュツゲン</t>
    </rPh>
    <rPh sb="4" eb="6">
      <t>シュルイ</t>
    </rPh>
    <rPh sb="7" eb="8">
      <t>クワ</t>
    </rPh>
    <rPh sb="12" eb="14">
      <t>ジッシ</t>
    </rPh>
    <rPh sb="20" eb="23">
      <t>ハイシュツリョウ</t>
    </rPh>
    <rPh sb="24" eb="26">
      <t>サンテイ</t>
    </rPh>
    <rPh sb="28" eb="30">
      <t>サンショウ</t>
    </rPh>
    <rPh sb="41" eb="43">
      <t>センタク</t>
    </rPh>
    <phoneticPr fontId="2"/>
  </si>
  <si>
    <t>算定対象：以下のいずれかを選択してください。</t>
    <rPh sb="5" eb="7">
      <t>イカ</t>
    </rPh>
    <rPh sb="13" eb="15">
      <t>センタク</t>
    </rPh>
    <phoneticPr fontId="2"/>
  </si>
  <si>
    <t>算定の対象外とする理由：以下のいずれかを選択してください。</t>
    <rPh sb="0" eb="2">
      <t>サンテイ</t>
    </rPh>
    <rPh sb="12" eb="14">
      <t>イカ</t>
    </rPh>
    <rPh sb="20" eb="22">
      <t>センタク</t>
    </rPh>
    <phoneticPr fontId="2"/>
  </si>
  <si>
    <t>モニタリングポイント</t>
    <phoneticPr fontId="2"/>
  </si>
  <si>
    <t>モニタリングポイントNo.</t>
    <phoneticPr fontId="4"/>
  </si>
  <si>
    <t>排出係数</t>
    <rPh sb="0" eb="2">
      <t>ハイシュツ</t>
    </rPh>
    <rPh sb="2" eb="4">
      <t>ケイスウ</t>
    </rPh>
    <phoneticPr fontId="4"/>
  </si>
  <si>
    <t>データ
把握方法</t>
    <rPh sb="4" eb="6">
      <t>ハアク</t>
    </rPh>
    <rPh sb="6" eb="8">
      <t>ホウホウ</t>
    </rPh>
    <phoneticPr fontId="4"/>
  </si>
  <si>
    <t>自社管理計量器</t>
    <rPh sb="0" eb="2">
      <t>ジシャ</t>
    </rPh>
    <rPh sb="2" eb="4">
      <t>カンリ</t>
    </rPh>
    <rPh sb="4" eb="7">
      <t>ケイリョウキ</t>
    </rPh>
    <phoneticPr fontId="4"/>
  </si>
  <si>
    <t>自己
Tier</t>
    <rPh sb="0" eb="2">
      <t>ジコ</t>
    </rPh>
    <phoneticPr fontId="4"/>
  </si>
  <si>
    <t>単位
変更</t>
    <phoneticPr fontId="4"/>
  </si>
  <si>
    <t>種別</t>
    <rPh sb="0" eb="2">
      <t>シュベツ</t>
    </rPh>
    <phoneticPr fontId="4"/>
  </si>
  <si>
    <t>種類</t>
    <phoneticPr fontId="2"/>
  </si>
  <si>
    <t>精度</t>
    <rPh sb="0" eb="2">
      <t>セイド</t>
    </rPh>
    <phoneticPr fontId="4"/>
  </si>
  <si>
    <t>デフォルト値</t>
    <rPh sb="5" eb="6">
      <t>アタイ</t>
    </rPh>
    <phoneticPr fontId="3"/>
  </si>
  <si>
    <t>供給会社提供値等</t>
    <rPh sb="0" eb="2">
      <t>キョウキュウ</t>
    </rPh>
    <rPh sb="2" eb="4">
      <t>カイシャ</t>
    </rPh>
    <rPh sb="4" eb="6">
      <t>テイキョウ</t>
    </rPh>
    <rPh sb="6" eb="7">
      <t>アタイ</t>
    </rPh>
    <rPh sb="7" eb="8">
      <t>トウ</t>
    </rPh>
    <phoneticPr fontId="3"/>
  </si>
  <si>
    <t>実測値</t>
    <rPh sb="0" eb="2">
      <t>ジッソク</t>
    </rPh>
    <rPh sb="2" eb="3">
      <t>アタイ</t>
    </rPh>
    <phoneticPr fontId="3"/>
  </si>
  <si>
    <t>その他</t>
    <rPh sb="2" eb="3">
      <t>タ</t>
    </rPh>
    <phoneticPr fontId="3"/>
  </si>
  <si>
    <t>選択肢に該当するものがない場合は「その他」を選択し、備考欄に具体的に記載してください。</t>
    <phoneticPr fontId="2"/>
  </si>
  <si>
    <t>データ把握方法（詳しくはモニタリング報告ガイドライン第I部4.1参照）</t>
    <rPh sb="3" eb="5">
      <t>ハアク</t>
    </rPh>
    <rPh sb="5" eb="7">
      <t>ホウホウ</t>
    </rPh>
    <phoneticPr fontId="2"/>
  </si>
  <si>
    <t>自社管理計量器の種類及び精度</t>
    <rPh sb="8" eb="10">
      <t>シュルイ</t>
    </rPh>
    <rPh sb="10" eb="11">
      <t>オヨ</t>
    </rPh>
    <phoneticPr fontId="2"/>
  </si>
  <si>
    <t>データ把握方法が「B：実測」又は「その他」の場合に記入してください（モニタリング報告ガイドライン第I部4.3参照)。</t>
    <phoneticPr fontId="2"/>
  </si>
  <si>
    <t>精度の定義については、モニタリング報告ガイドライン第I部4.5参照してください。</t>
    <rPh sb="3" eb="5">
      <t>テイギ</t>
    </rPh>
    <phoneticPr fontId="2"/>
  </si>
  <si>
    <t>活動量の自己Tier</t>
    <phoneticPr fontId="2"/>
  </si>
  <si>
    <t>データ把握方法が「B：実測」の場合に記入してください（モニタリング報告ガイドライン第I部4.3参照）。</t>
    <rPh sb="18" eb="20">
      <t>キニュウ</t>
    </rPh>
    <phoneticPr fontId="2"/>
  </si>
  <si>
    <t>単位変更</t>
    <phoneticPr fontId="2"/>
  </si>
  <si>
    <t xml:space="preserve">都市ガスやLPGなどについて、標準状態への換算や、体積→重量換算等、伝票の値や実測値の単位変更の有無を示してください。 </t>
    <phoneticPr fontId="2"/>
  </si>
  <si>
    <t>「有」を選択した場合には、備考に換算係数の把握方法等を記載してください。</t>
    <phoneticPr fontId="2"/>
  </si>
  <si>
    <t>条件付き書式用</t>
    <rPh sb="0" eb="3">
      <t>ジョウケンツ</t>
    </rPh>
    <rPh sb="4" eb="6">
      <t>ショシキ</t>
    </rPh>
    <rPh sb="6" eb="7">
      <t>ヨウ</t>
    </rPh>
    <phoneticPr fontId="2"/>
  </si>
  <si>
    <t>A-1：購買量</t>
    <rPh sb="4" eb="6">
      <t>コウバイ</t>
    </rPh>
    <rPh sb="6" eb="7">
      <t>リョウ</t>
    </rPh>
    <phoneticPr fontId="3"/>
  </si>
  <si>
    <t>A-2：購買量と在庫量</t>
    <rPh sb="4" eb="6">
      <t>コウバイ</t>
    </rPh>
    <rPh sb="6" eb="7">
      <t>リョウ</t>
    </rPh>
    <rPh sb="8" eb="10">
      <t>ザイコ</t>
    </rPh>
    <rPh sb="10" eb="11">
      <t>リョウ</t>
    </rPh>
    <phoneticPr fontId="3"/>
  </si>
  <si>
    <t>B：実測</t>
    <rPh sb="2" eb="4">
      <t>ジッソク</t>
    </rPh>
    <phoneticPr fontId="3"/>
  </si>
  <si>
    <t>シリコンカーバイドの製造</t>
  </si>
  <si>
    <r>
      <t xml:space="preserve">CO2排出量
</t>
    </r>
    <r>
      <rPr>
        <sz val="9"/>
        <rFont val="ＭＳ Ｐゴシック"/>
        <family val="3"/>
        <charset val="128"/>
      </rPr>
      <t>[t-CO2]</t>
    </r>
    <rPh sb="3" eb="5">
      <t>ハイシュツ</t>
    </rPh>
    <rPh sb="5" eb="6">
      <t>リョウ</t>
    </rPh>
    <phoneticPr fontId="4"/>
  </si>
  <si>
    <t>NO</t>
    <phoneticPr fontId="2"/>
  </si>
  <si>
    <t>CO2排出量</t>
    <rPh sb="3" eb="6">
      <t>ハイシュツリョウ</t>
    </rPh>
    <phoneticPr fontId="4"/>
  </si>
  <si>
    <r>
      <t>t-CO</t>
    </r>
    <r>
      <rPr>
        <vertAlign val="subscript"/>
        <sz val="10"/>
        <rFont val="ＭＳ Ｐゴシック"/>
        <family val="3"/>
        <charset val="128"/>
      </rPr>
      <t>2</t>
    </r>
    <phoneticPr fontId="4"/>
  </si>
  <si>
    <t>単位（例：t、時間）</t>
    <phoneticPr fontId="2"/>
  </si>
  <si>
    <t>都市ガス</t>
    <phoneticPr fontId="2"/>
  </si>
  <si>
    <t>必ず、参加期、単独・グループの別が一致している算定報告書様式を使用してください。</t>
    <rPh sb="0" eb="1">
      <t>カナラ</t>
    </rPh>
    <rPh sb="3" eb="5">
      <t>サンカ</t>
    </rPh>
    <rPh sb="5" eb="6">
      <t>キ</t>
    </rPh>
    <rPh sb="7" eb="9">
      <t>タンドク</t>
    </rPh>
    <rPh sb="15" eb="16">
      <t>ベツ</t>
    </rPh>
    <rPh sb="17" eb="19">
      <t>イッチ</t>
    </rPh>
    <rPh sb="23" eb="25">
      <t>サンテイ</t>
    </rPh>
    <rPh sb="25" eb="28">
      <t>ホウコクショ</t>
    </rPh>
    <rPh sb="28" eb="30">
      <t>ヨウシキ</t>
    </rPh>
    <rPh sb="31" eb="33">
      <t>シヨウ</t>
    </rPh>
    <phoneticPr fontId="4"/>
  </si>
  <si>
    <t>※各シートの「セル色表示/非表示」ボタンを押下することで、セルの色表示を切り替えることができます。</t>
    <rPh sb="1" eb="2">
      <t>カク</t>
    </rPh>
    <rPh sb="9" eb="10">
      <t>イロ</t>
    </rPh>
    <rPh sb="10" eb="12">
      <t>ヒョウジ</t>
    </rPh>
    <rPh sb="13" eb="16">
      <t>ヒヒョウジ</t>
    </rPh>
    <rPh sb="21" eb="23">
      <t>オウカ</t>
    </rPh>
    <rPh sb="32" eb="33">
      <t>イロ</t>
    </rPh>
    <rPh sb="33" eb="35">
      <t>ヒョウジ</t>
    </rPh>
    <rPh sb="36" eb="37">
      <t>キ</t>
    </rPh>
    <rPh sb="38" eb="39">
      <t>カ</t>
    </rPh>
    <phoneticPr fontId="2"/>
  </si>
  <si>
    <t>その他 （備考欄に理由を入力してください）</t>
    <rPh sb="5" eb="7">
      <t>ビコウ</t>
    </rPh>
    <rPh sb="7" eb="8">
      <t>ラン</t>
    </rPh>
    <rPh sb="9" eb="11">
      <t>リユウ</t>
    </rPh>
    <rPh sb="12" eb="14">
      <t>ニュウリョク</t>
    </rPh>
    <phoneticPr fontId="2"/>
  </si>
  <si>
    <t>敷地境界</t>
    <rPh sb="0" eb="2">
      <t>シキチ</t>
    </rPh>
    <rPh sb="2" eb="4">
      <t>キョウカイ</t>
    </rPh>
    <phoneticPr fontId="2"/>
  </si>
  <si>
    <t>排出源</t>
    <rPh sb="0" eb="3">
      <t>ハイシュツゲン</t>
    </rPh>
    <phoneticPr fontId="2"/>
  </si>
  <si>
    <t>電気</t>
    <rPh sb="0" eb="2">
      <t>デンキ</t>
    </rPh>
    <phoneticPr fontId="2"/>
  </si>
  <si>
    <t>熱</t>
    <rPh sb="0" eb="1">
      <t>ネツ</t>
    </rPh>
    <phoneticPr fontId="2"/>
  </si>
  <si>
    <t>記入欄が足りない場合には、下表に記入してください。</t>
    <rPh sb="0" eb="2">
      <t>キニュウ</t>
    </rPh>
    <rPh sb="13" eb="14">
      <t>シタ</t>
    </rPh>
    <rPh sb="14" eb="15">
      <t>ヒョウ</t>
    </rPh>
    <rPh sb="16" eb="18">
      <t>キニュウ</t>
    </rPh>
    <phoneticPr fontId="2"/>
  </si>
  <si>
    <t xml:space="preserve"> 1）</t>
    <phoneticPr fontId="2"/>
  </si>
  <si>
    <t>※算定方法の記載が必要な項目については、本項に算定方法を記載すること。</t>
    <phoneticPr fontId="4"/>
  </si>
  <si>
    <r>
      <t>A-1</t>
    </r>
    <r>
      <rPr>
        <sz val="10"/>
        <color rgb="FF000000"/>
        <rFont val="ＭＳ Ｐゴシック"/>
        <family val="3"/>
        <charset val="128"/>
      </rPr>
      <t xml:space="preserve">：購買量に基づく方法、A-2：購買量と在庫量変化に基づく方法、B：実測に基づく方法、その他：左記以外 </t>
    </r>
    <phoneticPr fontId="2"/>
  </si>
  <si>
    <t>　　収集過程がわかるように、「算定責任者」及び「算定担当者」の役割も含めて明示してください。</t>
    <phoneticPr fontId="4"/>
  </si>
  <si>
    <t>目標保有者以外に、削減事業に協力する法人（テナント等）を記入してください。</t>
    <phoneticPr fontId="2"/>
  </si>
  <si>
    <t>（グループ参加者用）</t>
    <phoneticPr fontId="2"/>
  </si>
  <si>
    <t>グループ</t>
    <phoneticPr fontId="2"/>
  </si>
  <si>
    <t>各シートより自動表示。</t>
    <phoneticPr fontId="2"/>
  </si>
  <si>
    <t>【事務局計算用】</t>
    <rPh sb="1" eb="4">
      <t>ジムキョク</t>
    </rPh>
    <rPh sb="4" eb="6">
      <t>ケイサン</t>
    </rPh>
    <rPh sb="6" eb="7">
      <t>ヨウ</t>
    </rPh>
    <phoneticPr fontId="2"/>
  </si>
  <si>
    <t>対象外とする理由
(「C.その他」を選択した場合には、
右列の備考欄に理由を入力してください）</t>
    <rPh sb="0" eb="3">
      <t>タイショウガイ</t>
    </rPh>
    <rPh sb="6" eb="8">
      <t>リユウ</t>
    </rPh>
    <rPh sb="15" eb="16">
      <t>タ</t>
    </rPh>
    <rPh sb="18" eb="20">
      <t>センタク</t>
    </rPh>
    <rPh sb="22" eb="24">
      <t>バアイ</t>
    </rPh>
    <rPh sb="28" eb="29">
      <t>ミギ</t>
    </rPh>
    <rPh sb="29" eb="30">
      <t>レツ</t>
    </rPh>
    <rPh sb="31" eb="33">
      <t>ビコウ</t>
    </rPh>
    <rPh sb="33" eb="34">
      <t>ラン</t>
    </rPh>
    <rPh sb="35" eb="37">
      <t>リユウ</t>
    </rPh>
    <rPh sb="38" eb="40">
      <t>ニュウリョク</t>
    </rPh>
    <phoneticPr fontId="4"/>
  </si>
  <si>
    <t>※ CO2排出量算定のための組織体制図を図示してください。図示にあたっては、算定に使用するデータの</t>
    <phoneticPr fontId="4"/>
  </si>
  <si>
    <t>自動計算される欄（編集不可）</t>
    <rPh sb="0" eb="2">
      <t>ジドウ</t>
    </rPh>
    <rPh sb="2" eb="4">
      <t>ケイサン</t>
    </rPh>
    <rPh sb="7" eb="8">
      <t>ラン</t>
    </rPh>
    <rPh sb="9" eb="11">
      <t>ヘンシュウ</t>
    </rPh>
    <rPh sb="11" eb="13">
      <t>フカ</t>
    </rPh>
    <phoneticPr fontId="4"/>
  </si>
  <si>
    <t>※本事業に参加する工場・事業場については「1-2. 工場・事業場リストシート」に記載してください。</t>
    <rPh sb="40" eb="42">
      <t>キサイ</t>
    </rPh>
    <phoneticPr fontId="4"/>
  </si>
  <si>
    <t>工場・事業場に関する基本情報</t>
  </si>
  <si>
    <t>工場・事業場
No</t>
    <phoneticPr fontId="4"/>
  </si>
  <si>
    <t>工場・事業場名</t>
  </si>
  <si>
    <t>工場・事業場名</t>
    <rPh sb="6" eb="7">
      <t>メイ</t>
    </rPh>
    <phoneticPr fontId="4"/>
  </si>
  <si>
    <t>工場・事業場No.</t>
  </si>
  <si>
    <t>1） 電気・熱の工場・事業場外への供給に関しては、以下の供給形態を選択してください。</t>
  </si>
  <si>
    <t>　　A：工場・事業場内で燃料を使用して電気や熱を発生させ、工場・事業場外へ供給した場合</t>
  </si>
  <si>
    <t>　　B：電気事業者や熱供給業者から電気や熱の供給を受け、工場・事業場外へ供給した場合</t>
  </si>
  <si>
    <t>2） 左上の工場・事業場NOに該当する工場・事業場の情報を記入ください。</t>
    <rPh sb="3" eb="5">
      <t>ヒダリウエ</t>
    </rPh>
    <rPh sb="15" eb="17">
      <t>ガイトウ</t>
    </rPh>
    <rPh sb="26" eb="28">
      <t>ジョウホウ</t>
    </rPh>
    <rPh sb="29" eb="31">
      <t>キニュウ</t>
    </rPh>
    <phoneticPr fontId="4"/>
  </si>
  <si>
    <t>年間CO2排出量（工場・事業場全体）</t>
    <rPh sb="0" eb="2">
      <t>ネンカン</t>
    </rPh>
    <rPh sb="15" eb="17">
      <t>ゼンタイ</t>
    </rPh>
    <phoneticPr fontId="7"/>
  </si>
  <si>
    <t>電気・熱を工場・事業場外に供給している場合の活動量</t>
    <rPh sb="11" eb="12">
      <t>ガイ</t>
    </rPh>
    <rPh sb="13" eb="15">
      <t>キョウキュウ</t>
    </rPh>
    <rPh sb="19" eb="21">
      <t>バアイ</t>
    </rPh>
    <rPh sb="22" eb="25">
      <t>カツドウリョウ</t>
    </rPh>
    <phoneticPr fontId="2"/>
  </si>
  <si>
    <t>A：工場・事業場内で燃料を使用して電気や熱を発生させ、工場・事業場外へ供給した場合</t>
  </si>
  <si>
    <t>B：電気事業者や熱供給業者から電気や熱の供給を受け、工場・事業場外へ供給した場合</t>
  </si>
  <si>
    <t>CO2排出量（工場・事業場全体）【総括】</t>
    <rPh sb="13" eb="15">
      <t>ゼンタイ</t>
    </rPh>
    <rPh sb="17" eb="19">
      <t>ソウカツ</t>
    </rPh>
    <phoneticPr fontId="2"/>
  </si>
  <si>
    <t>【工場・事業場ごとの排出量】</t>
    <rPh sb="10" eb="12">
      <t>ハイシュツ</t>
    </rPh>
    <rPh sb="12" eb="13">
      <t>リョウ</t>
    </rPh>
    <phoneticPr fontId="4"/>
  </si>
  <si>
    <t>工場・事業場NO</t>
  </si>
  <si>
    <t>→所内消費分の活動量を計算し、活動量欄に記載ください。計算根拠は「7. 備考」に記載してください。（記入例及びモニタリング報告ガイドライン第II部1.4.1を参照）</t>
    <rPh sb="50" eb="52">
      <t>キニュウ</t>
    </rPh>
    <rPh sb="52" eb="53">
      <t>レイ</t>
    </rPh>
    <rPh sb="53" eb="54">
      <t>オヨ</t>
    </rPh>
    <rPh sb="79" eb="81">
      <t>サンショウ</t>
    </rPh>
    <phoneticPr fontId="2"/>
  </si>
  <si>
    <t>→外部への供給量をマイナスの値として活動量欄に記載してください。（記入例及びモニタリング報告ガイドライン第II部1.4.2を参照）</t>
    <rPh sb="33" eb="35">
      <t>キニュウ</t>
    </rPh>
    <rPh sb="35" eb="36">
      <t>レイ</t>
    </rPh>
    <rPh sb="36" eb="37">
      <t>オヨ</t>
    </rPh>
    <rPh sb="62" eb="64">
      <t>サンショウ</t>
    </rPh>
    <phoneticPr fontId="2"/>
  </si>
  <si>
    <t>工場・
事業場
No.</t>
    <phoneticPr fontId="2"/>
  </si>
  <si>
    <t>（この欄は事業所形態が事業場の場合のみ記入）</t>
    <rPh sb="5" eb="8">
      <t>ジギョウショ</t>
    </rPh>
    <phoneticPr fontId="2"/>
  </si>
  <si>
    <t>年度の途中で設備の統廃合による使用中止、新設による使用開始等の変更があった場合には、「○（変更有）」を選択してください。</t>
    <phoneticPr fontId="2"/>
  </si>
  <si>
    <t>7. 備考</t>
    <rPh sb="3" eb="5">
      <t>ビコウ</t>
    </rPh>
    <phoneticPr fontId="7"/>
  </si>
  <si>
    <t>活動量</t>
    <rPh sb="0" eb="3">
      <t>カツドウリョウ</t>
    </rPh>
    <phoneticPr fontId="2"/>
  </si>
  <si>
    <t>活動量単位</t>
    <rPh sb="0" eb="5">
      <t>カツドウリョウタンイ</t>
    </rPh>
    <phoneticPr fontId="2"/>
  </si>
  <si>
    <t>工場・事業場の種別</t>
    <rPh sb="7" eb="9">
      <t>シュベツ</t>
    </rPh>
    <phoneticPr fontId="4"/>
  </si>
  <si>
    <t>工場・事業場の別</t>
    <rPh sb="0" eb="2">
      <t>コウジョウ</t>
    </rPh>
    <rPh sb="3" eb="6">
      <t>ジギョウジョウ</t>
    </rPh>
    <rPh sb="7" eb="8">
      <t>ベツ</t>
    </rPh>
    <phoneticPr fontId="2"/>
  </si>
  <si>
    <t>算定年度</t>
  </si>
  <si>
    <r>
      <t xml:space="preserve">工場・事業場名
</t>
    </r>
    <r>
      <rPr>
        <b/>
        <sz val="10"/>
        <color rgb="FFFF0000"/>
        <rFont val="ＭＳ Ｐゴシック"/>
        <family val="3"/>
        <charset val="128"/>
      </rPr>
      <t>（SHIFTシステム上に登録されている事業所名を
記入してください）</t>
    </r>
    <rPh sb="6" eb="7">
      <t>メイ</t>
    </rPh>
    <phoneticPr fontId="4"/>
  </si>
  <si>
    <t>基準年度より後の変更</t>
    <phoneticPr fontId="4"/>
  </si>
  <si>
    <t>カルシウムカーバイドの製造（石灰石起源）</t>
  </si>
  <si>
    <t>カルシウムカーバイドの製造（還元剤起源）</t>
  </si>
  <si>
    <t>削減目標年度</t>
    <rPh sb="0" eb="6">
      <t>サクゲンモクヒョウネンド</t>
    </rPh>
    <phoneticPr fontId="4"/>
  </si>
  <si>
    <t>工場・事業場NO</t>
    <phoneticPr fontId="2"/>
  </si>
  <si>
    <t>工場・事業場名</t>
    <rPh sb="0" eb="2">
      <t>コウジョウ</t>
    </rPh>
    <rPh sb="3" eb="7">
      <t>ジギョウジョウメイ</t>
    </rPh>
    <phoneticPr fontId="2"/>
  </si>
  <si>
    <t>6-1．</t>
    <phoneticPr fontId="2"/>
  </si>
  <si>
    <t>【生産数量等】</t>
    <rPh sb="1" eb="3">
      <t>セイサン</t>
    </rPh>
    <rPh sb="3" eb="5">
      <t>スウリョウ</t>
    </rPh>
    <rPh sb="5" eb="6">
      <t>トウ</t>
    </rPh>
    <phoneticPr fontId="4"/>
  </si>
  <si>
    <t>活動量記入欄</t>
    <rPh sb="0" eb="3">
      <t>カツドウリョウ</t>
    </rPh>
    <rPh sb="3" eb="5">
      <t>キニュウ</t>
    </rPh>
    <rPh sb="5" eb="6">
      <t>ラン</t>
    </rPh>
    <phoneticPr fontId="2"/>
  </si>
  <si>
    <t>活動量は「活動量記入欄（E列）」に記入してください。</t>
    <rPh sb="5" eb="8">
      <t>カツドウリョウ</t>
    </rPh>
    <rPh sb="8" eb="11">
      <t>キニュウラン</t>
    </rPh>
    <rPh sb="13" eb="14">
      <t>レツ</t>
    </rPh>
    <rPh sb="17" eb="19">
      <t>キニュウ</t>
    </rPh>
    <phoneticPr fontId="2"/>
  </si>
  <si>
    <t>小数点以下の数値を含む活動量が入力された場合、自動で小数点以下が切り捨てられ、排出量が自動で計算されるようにしています）</t>
    <rPh sb="0" eb="3">
      <t>ショウスウテン</t>
    </rPh>
    <rPh sb="3" eb="5">
      <t>イカ</t>
    </rPh>
    <rPh sb="6" eb="8">
      <t>スウチ</t>
    </rPh>
    <rPh sb="9" eb="10">
      <t>フク</t>
    </rPh>
    <rPh sb="11" eb="14">
      <t>カツドウリョウ</t>
    </rPh>
    <rPh sb="15" eb="17">
      <t>ニュウリョク</t>
    </rPh>
    <rPh sb="20" eb="22">
      <t>バアイ</t>
    </rPh>
    <rPh sb="23" eb="25">
      <t>ジドウ</t>
    </rPh>
    <rPh sb="26" eb="29">
      <t>ショウスウテン</t>
    </rPh>
    <rPh sb="29" eb="31">
      <t>イカ</t>
    </rPh>
    <rPh sb="32" eb="33">
      <t>キ</t>
    </rPh>
    <rPh sb="34" eb="35">
      <t>ス</t>
    </rPh>
    <rPh sb="39" eb="41">
      <t>ハイシュツ</t>
    </rPh>
    <rPh sb="41" eb="42">
      <t>リョウ</t>
    </rPh>
    <rPh sb="43" eb="45">
      <t>ジドウ</t>
    </rPh>
    <rPh sb="46" eb="48">
      <t>ケイサン</t>
    </rPh>
    <phoneticPr fontId="2"/>
  </si>
  <si>
    <t>（グループ参加者用）</t>
    <rPh sb="5" eb="7">
      <t>サンカ</t>
    </rPh>
    <rPh sb="7" eb="8">
      <t>シャ</t>
    </rPh>
    <rPh sb="8" eb="9">
      <t>ヨウ</t>
    </rPh>
    <phoneticPr fontId="2"/>
  </si>
  <si>
    <t>記入欄が足りない場合には、左の行番号をクリックして行全体を選択し、左クリックで「挿入」を選択することで行を追加してください。その上で、H列の数式をコピー＆ペーストしてください。</t>
    <rPh sb="0" eb="2">
      <t>キニュウ</t>
    </rPh>
    <rPh sb="2" eb="3">
      <t>ラン</t>
    </rPh>
    <rPh sb="4" eb="5">
      <t>タ</t>
    </rPh>
    <rPh sb="8" eb="10">
      <t>バアイ</t>
    </rPh>
    <rPh sb="13" eb="14">
      <t>ヒダリ</t>
    </rPh>
    <rPh sb="15" eb="18">
      <t>ギョウバンゴウ</t>
    </rPh>
    <rPh sb="25" eb="26">
      <t>ギョウ</t>
    </rPh>
    <rPh sb="26" eb="28">
      <t>ゼンタイ</t>
    </rPh>
    <rPh sb="29" eb="31">
      <t>センタク</t>
    </rPh>
    <rPh sb="33" eb="34">
      <t>ヒダリ</t>
    </rPh>
    <rPh sb="40" eb="42">
      <t>ソウニュウ</t>
    </rPh>
    <rPh sb="44" eb="46">
      <t>センタク</t>
    </rPh>
    <rPh sb="51" eb="52">
      <t>ギョウ</t>
    </rPh>
    <rPh sb="53" eb="55">
      <t>ツイカ</t>
    </rPh>
    <rPh sb="64" eb="65">
      <t>ウエ</t>
    </rPh>
    <rPh sb="68" eb="69">
      <t>レツ</t>
    </rPh>
    <rPh sb="70" eb="72">
      <t>スウシキ</t>
    </rPh>
    <phoneticPr fontId="2"/>
  </si>
  <si>
    <t>※必ず全ての欄に記入してください。</t>
    <rPh sb="1" eb="2">
      <t>カナラ</t>
    </rPh>
    <rPh sb="3" eb="4">
      <t>スベ</t>
    </rPh>
    <rPh sb="6" eb="7">
      <t>ラン</t>
    </rPh>
    <rPh sb="8" eb="10">
      <t>キニュウ</t>
    </rPh>
    <phoneticPr fontId="2"/>
  </si>
  <si>
    <t>※基準年度算定報告書と同じ「単位」「備考」を記入してください。</t>
    <rPh sb="5" eb="7">
      <t>サンテイ</t>
    </rPh>
    <rPh sb="7" eb="10">
      <t>ホウコクショ</t>
    </rPh>
    <rPh sb="14" eb="16">
      <t>タンイ</t>
    </rPh>
    <rPh sb="18" eb="20">
      <t>ビコウ</t>
    </rPh>
    <rPh sb="22" eb="24">
      <t>キニュウ</t>
    </rPh>
    <phoneticPr fontId="2"/>
  </si>
  <si>
    <t>燃料の種類</t>
    <rPh sb="0" eb="2">
      <t>ネンリョウ</t>
    </rPh>
    <rPh sb="3" eb="5">
      <t>シュルイ</t>
    </rPh>
    <phoneticPr fontId="2"/>
  </si>
  <si>
    <t>燃料形態</t>
  </si>
  <si>
    <t>活動量単位</t>
  </si>
  <si>
    <t>単位発熱量
（GJ）</t>
  </si>
  <si>
    <t>CO_{2} 排出係数（発熱量ベース）
t-CO_{2} GJ</t>
  </si>
  <si>
    <t>輸入原料炭</t>
  </si>
  <si>
    <t>固体</t>
  </si>
  <si>
    <t>国産一般炭</t>
  </si>
  <si>
    <t>輸入一般炭</t>
  </si>
  <si>
    <t>輸入無煙炭</t>
  </si>
  <si>
    <t>液体</t>
  </si>
  <si>
    <t>潤滑油</t>
  </si>
  <si>
    <t>気体</t>
  </si>
  <si>
    <t xml:space="preserve">千 Nm3 </t>
  </si>
  <si>
    <t>ガス会社提供値を適用すること</t>
    <phoneticPr fontId="2"/>
  </si>
  <si>
    <t>製油所ガス</t>
  </si>
  <si>
    <r>
      <t xml:space="preserve">活動量記入欄
</t>
    </r>
    <r>
      <rPr>
        <sz val="10"/>
        <color rgb="FFFF0000"/>
        <rFont val="ＭＳ Ｐゴシック"/>
        <family val="3"/>
        <charset val="128"/>
      </rPr>
      <t>（小数点以下の値を切り捨てずに記入すること）</t>
    </r>
    <rPh sb="0" eb="3">
      <t>カツドウリョウ</t>
    </rPh>
    <rPh sb="3" eb="5">
      <t>キニュウ</t>
    </rPh>
    <rPh sb="5" eb="6">
      <t>ラン</t>
    </rPh>
    <rPh sb="8" eb="11">
      <t>ショウスウテン</t>
    </rPh>
    <rPh sb="11" eb="13">
      <t>イカ</t>
    </rPh>
    <rPh sb="14" eb="15">
      <t>アタイ</t>
    </rPh>
    <rPh sb="16" eb="17">
      <t>キ</t>
    </rPh>
    <rPh sb="18" eb="19">
      <t>ス</t>
    </rPh>
    <rPh sb="22" eb="24">
      <t>キニュウ</t>
    </rPh>
    <phoneticPr fontId="2"/>
  </si>
  <si>
    <t>活動量（小数点以下切り捨て後の数値）</t>
    <rPh sb="0" eb="2">
      <t>カツドウ</t>
    </rPh>
    <rPh sb="2" eb="3">
      <t>リョウ</t>
    </rPh>
    <rPh sb="4" eb="7">
      <t>ショウスウテン</t>
    </rPh>
    <rPh sb="7" eb="9">
      <t>イカ</t>
    </rPh>
    <rPh sb="9" eb="10">
      <t>キ</t>
    </rPh>
    <rPh sb="11" eb="12">
      <t>ス</t>
    </rPh>
    <rPh sb="13" eb="14">
      <t>ゴ</t>
    </rPh>
    <rPh sb="15" eb="17">
      <t>スウチ</t>
    </rPh>
    <phoneticPr fontId="4"/>
  </si>
  <si>
    <t>本ファイルは第3期（2023年度参加者）のうち、</t>
    <rPh sb="0" eb="1">
      <t>ホン</t>
    </rPh>
    <rPh sb="14" eb="15">
      <t>ネン</t>
    </rPh>
    <rPh sb="15" eb="16">
      <t>ド</t>
    </rPh>
    <rPh sb="16" eb="19">
      <t>サンカシャ</t>
    </rPh>
    <phoneticPr fontId="4"/>
  </si>
  <si>
    <t>2024年度を削減目標年度とする目標保有者の削減目標年度算定報告書です。</t>
    <phoneticPr fontId="2"/>
  </si>
  <si>
    <t>SHIFT事業 第3期 削減目標年度CO2排出量算定報告書
（単年度事業/令和6年度実績報告用）</t>
    <rPh sb="5" eb="7">
      <t>ジギョウ</t>
    </rPh>
    <rPh sb="12" eb="14">
      <t>サクゲン</t>
    </rPh>
    <rPh sb="14" eb="16">
      <t>モクヒョウ</t>
    </rPh>
    <rPh sb="16" eb="18">
      <t>ネンド</t>
    </rPh>
    <rPh sb="21" eb="24">
      <t>ハイシュツリョウ</t>
    </rPh>
    <rPh sb="24" eb="26">
      <t>サンテイ</t>
    </rPh>
    <rPh sb="26" eb="29">
      <t>ホウコクショ</t>
    </rPh>
    <rPh sb="31" eb="32">
      <t>タン</t>
    </rPh>
    <phoneticPr fontId="4"/>
  </si>
  <si>
    <t>令和6年度</t>
  </si>
  <si>
    <t>分類番号：産業分類名
※日本標準産業分類
（令和５年７月改定）より</t>
    <rPh sb="0" eb="2">
      <t>ブンルイ</t>
    </rPh>
    <rPh sb="2" eb="4">
      <t>バンゴウ</t>
    </rPh>
    <rPh sb="5" eb="7">
      <t>サンギョウ</t>
    </rPh>
    <rPh sb="7" eb="9">
      <t>ブンルイ</t>
    </rPh>
    <rPh sb="9" eb="10">
      <t>メイ</t>
    </rPh>
    <rPh sb="12" eb="14">
      <t>ニホン</t>
    </rPh>
    <rPh sb="14" eb="16">
      <t>ヒョウジュン</t>
    </rPh>
    <rPh sb="16" eb="18">
      <t>サンギョウ</t>
    </rPh>
    <rPh sb="18" eb="20">
      <t>ブンルイ</t>
    </rPh>
    <rPh sb="22" eb="24">
      <t>レイワ</t>
    </rPh>
    <rPh sb="25" eb="26">
      <t>ネン</t>
    </rPh>
    <rPh sb="27" eb="28">
      <t>ガツ</t>
    </rPh>
    <rPh sb="28" eb="30">
      <t>カイテイ</t>
    </rPh>
    <phoneticPr fontId="4"/>
  </si>
  <si>
    <t>控除対象</t>
    <rPh sb="0" eb="2">
      <t>コウジョ</t>
    </rPh>
    <rPh sb="2" eb="4">
      <t>タイショウ</t>
    </rPh>
    <phoneticPr fontId="4"/>
  </si>
  <si>
    <t>010：管理、補助的経済活動を行う事業所（01農業）</t>
  </si>
  <si>
    <t>020：管理、補助的経済活動を行う事業所（02林業）</t>
  </si>
  <si>
    <t>030：管理、補助的経済活動を行う事業所（03漁業）</t>
  </si>
  <si>
    <t>040：管理、補助的経済活動を行う事業所（04水産養殖業）</t>
  </si>
  <si>
    <t>050：管理、補助的経済活動を行う事業所（05鉱業、採石業、砂利採取業）</t>
  </si>
  <si>
    <t>054：採石業、砂・砂利・玉石採取業</t>
  </si>
  <si>
    <t>055：窯業原料用鉱物鉱業（耐火物・陶磁器・ガラス・セメント原料用に限る）</t>
  </si>
  <si>
    <t>060：管理、補助的経済活動を行う事業所（06総合工事業）</t>
  </si>
  <si>
    <t>064：建築工事業(木造建築工事業を除く)</t>
  </si>
  <si>
    <t>070：管理、補助的経済活動を行う事業所（07職別工事業）</t>
  </si>
  <si>
    <t>072：とび･土工･コンクリート工事業</t>
  </si>
  <si>
    <t>073：鉄骨･鉄筋工事業</t>
  </si>
  <si>
    <t>074：石工･れんが･タイル･ブロック工事業</t>
  </si>
  <si>
    <t>077：塗装工事業</t>
  </si>
  <si>
    <t>080：管理、補助的経済活動を行う事業所（08設備工事業）</t>
  </si>
  <si>
    <t>090：管理、補助的経済活動を行う事業所（09食料品製造業）</t>
  </si>
  <si>
    <t>095：砂糖・でんぷん糖類製造業</t>
  </si>
  <si>
    <t>100：管理、補助的経済活動を行う事業所（10飲料・たばこ・飼料製造業）</t>
  </si>
  <si>
    <t>110：管理、補助的経済活動を行う事業所（11繊維工業）</t>
  </si>
  <si>
    <t>111：製糸業、紡績業、化学繊維・ねん糸等製造業</t>
  </si>
  <si>
    <t>120：管理、補助的経済活動を行う事業所（12木材・木製品製造業）</t>
  </si>
  <si>
    <t>121：製材業、木製品製造業</t>
  </si>
  <si>
    <t>123：木製容器製造業（竹、とうを含む）</t>
  </si>
  <si>
    <t>129：その他の木製品製造業(竹、とうを含む)</t>
  </si>
  <si>
    <t>130：管理、補助的経済活動を行う事業所（13家具・装備品製造業）</t>
  </si>
  <si>
    <t>140：管理、補助的経済活動を行う事業所（14パルプ・紙・紙加工品製造業）</t>
  </si>
  <si>
    <t>150：管理、補助的経済活動を行う事業所（15印刷・同関連業）</t>
  </si>
  <si>
    <t>153：製本業、印刷物加工業</t>
  </si>
  <si>
    <t>160：管理、補助的経済活動を行う事業所（16化学工業）</t>
  </si>
  <si>
    <t>170：管理、補助的経済活動を行う事業所（17石油製品・石炭製品製造業）</t>
  </si>
  <si>
    <t>172：潤滑油・グリース製造業（石油精製によらないもの）</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</si>
  <si>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</si>
  <si>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</si>
  <si>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</si>
  <si>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</si>
  <si>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213：建設用粘土製品製造業（陶磁器製を除く)</t>
  </si>
  <si>
    <t>220：管理、補助的経済活動を行う事業所（22鉄鋼業）</t>
  </si>
  <si>
    <t>230：管理、補助的経済活動を行う事業所（23非鉄金属製造業）</t>
  </si>
  <si>
    <t>233：非鉄金属・同合金圧延業（抽伸、押出しを含む）</t>
  </si>
  <si>
    <t>240：管理、補助的経済活動を行う事業所（24金属製品製造業）</t>
  </si>
  <si>
    <t>243：暖房・調理等装置、配管工事用附属品製造業</t>
  </si>
  <si>
    <t>244：建設用・建築用金属製品製造業（製缶板金業を含む)</t>
  </si>
  <si>
    <t>246：金属被覆・彫刻業、熱処理業（ほうろう鉄器を除く）</t>
  </si>
  <si>
    <t>247：金属線製品製造業（ねじ類を除く)</t>
  </si>
  <si>
    <t>250：管理、補助的経済活動を行う事業所（25はん用機械器具製造業）</t>
  </si>
  <si>
    <t>252：ポンプ･圧縮機器製造業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</si>
  <si>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</si>
  <si>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</si>
  <si>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</si>
  <si>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</si>
  <si>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</si>
  <si>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</si>
  <si>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313：船舶製造・修理業、舶用機関製造業</t>
  </si>
  <si>
    <t>320：管理、補助的経済活動を行う事業所（32その他の製造業）</t>
  </si>
  <si>
    <t>330：管理、補助的経済活動を行う事業所（33電気業）</t>
  </si>
  <si>
    <t>340：管理、補助的経済活動を行う事業所（34ガス業）</t>
  </si>
  <si>
    <t>350：管理、補助的経済活動を行う事業所（35熱供給業）</t>
  </si>
  <si>
    <t>360：管理、補助的経済活動を行う事業所（36水道業）</t>
  </si>
  <si>
    <t>370：管理、補助的経済活動を行う事業所（37通信業）</t>
  </si>
  <si>
    <t>380：管理、補助的経済活動を行う事業所（38放送業）</t>
  </si>
  <si>
    <t>390：管理、補助的経済活動を行う事業所（39情報サービス業）</t>
  </si>
  <si>
    <t>400：管理、補助的経済活動を行う事業所（40インターネット附随サービス業）</t>
  </si>
  <si>
    <t>410：管理、補助的経済活動を行う事業所（41映像・音声・文字情報制作業）</t>
  </si>
  <si>
    <t>420：管理、補助的経済活動を行う事業所（42鉄道業）</t>
  </si>
  <si>
    <t>430：管理、補助的経済活動を行う事業所（43道路旅客運送業）</t>
  </si>
  <si>
    <t>440：管理、補助的経済活動を行う事業所（44道路貨物運送業）</t>
  </si>
  <si>
    <t>450：管理、補助的経済活動を行う事業所（45水運業）</t>
  </si>
  <si>
    <t>460：管理、補助的経済活動を行う事業所（46航空運輸業）</t>
  </si>
  <si>
    <t>470：管理、補助的経済活動を行う事業所（47倉庫業）</t>
  </si>
  <si>
    <t>480：管理、補助的経済活動を行う事業所（48運輸に附帯するサービス業）</t>
  </si>
  <si>
    <t>490：管理、補助的経済活動を行う事業所（49郵便業）</t>
  </si>
  <si>
    <t>500：管理、補助的経済活動を行う事業所（50各種商品卸売業）</t>
  </si>
  <si>
    <t>510：管理、補助的経済活動を行う事業所（51繊維・衣服等卸売業）</t>
  </si>
  <si>
    <t>511：繊維品卸売業（衣服、身の回り品を除く）</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</si>
  <si>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</si>
  <si>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</si>
  <si>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</si>
  <si>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</si>
  <si>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560：管理、補助的経済活動を行う事業所（56各種商品小売業）</t>
  </si>
  <si>
    <t>561：百貨店</t>
  </si>
  <si>
    <t>562：総合スーパーマーケット</t>
  </si>
  <si>
    <t>563：コンビニエンスストア</t>
  </si>
  <si>
    <t>564：ドラッグストア</t>
  </si>
  <si>
    <t>565：ホームセンター</t>
  </si>
  <si>
    <t>566：均一価格店</t>
  </si>
  <si>
    <t>569：その他の各種商品小売業</t>
  </si>
  <si>
    <t>570：管理、補助的経済活動を行う事業所（57織物・衣服・身の回り品小売業）</t>
  </si>
  <si>
    <t>580：管理、補助的経済活動を行う事業所（58飲食料品小売業）</t>
  </si>
  <si>
    <t>590：管理、補助的経済活動を行う事業所（59機械器具小売業）</t>
  </si>
  <si>
    <t>593：機械器具小売業（自動車、自転車を除く）</t>
  </si>
  <si>
    <t>600：管理、補助的経済活動を行う事業所（60その他の小売業）</t>
  </si>
  <si>
    <t>610：管理、補助的経済活動を行う事業所（61無店舗小売業）</t>
  </si>
  <si>
    <t>620：管理、補助的経済活動を行う事業所（62銀行業）</t>
  </si>
  <si>
    <t>630：管理、補助的経済活動を行う事業所（63協同組織金融業）</t>
  </si>
  <si>
    <t>640：管理、補助的経済活動を行う事業所（64貸金業、クレジットカード業等非預金信用機関）</t>
  </si>
  <si>
    <t>643：クレジットカード業、割賦金融業</t>
  </si>
  <si>
    <t>650：管理、補助的経済活動を行う事業所（65金融商品取引業、商品先物取引業）</t>
  </si>
  <si>
    <t>652：商品先物取引業、商品投資顧問業</t>
  </si>
  <si>
    <t>660：管理、補助的経済活動を行う事業所（66補助的金融業等）</t>
  </si>
  <si>
    <t>661：補助的金融業、金融附帯業</t>
  </si>
  <si>
    <t>670：管理、補助的経済活動を行う事業所（67保険業）</t>
  </si>
  <si>
    <t>673：共済事業、少額短期保険業</t>
  </si>
  <si>
    <t>680：管理、補助的経済活動を行う事業所（68不動産取引業）</t>
  </si>
  <si>
    <t>681：建物売買業、土地売買業</t>
  </si>
  <si>
    <t>690：管理、補助的経済活動を行う事業所（69不動産賃貸業・管理業）</t>
  </si>
  <si>
    <t>691：不動産賃貸業（貸家業、貸間業を除く）</t>
  </si>
  <si>
    <t>692：貸家業、貸間業</t>
  </si>
  <si>
    <t>700：管理、補助的経済活動を行う事業所（70物品賃貸業）</t>
  </si>
  <si>
    <t>710：管理、補助的経済活動を行う事業所（71学術・開発研究機関）</t>
  </si>
  <si>
    <t>720：管理、補助的経済活動を行う事業所（72専門サービス業）</t>
  </si>
  <si>
    <t>721：法律事務所、特許事務所</t>
  </si>
  <si>
    <t>722：公証人役場、司法書士事務所、土地家屋調査士事務所</t>
  </si>
  <si>
    <t>724：公認会計士事務所、税理士事務所</t>
  </si>
  <si>
    <t>728：経営コンサルタント業、純粋持株会社</t>
  </si>
  <si>
    <t>730：管理、補助的経済活動を行う事業所（73広告業）</t>
  </si>
  <si>
    <t>740：管理、補助的経済活動を行う事業所（74技術サービス業）</t>
  </si>
  <si>
    <t>750：管理、補助的経済活動を行う事業所（75宿泊業）</t>
  </si>
  <si>
    <t>751：旅館、ホテル</t>
  </si>
  <si>
    <t>760：管理、補助的経済活動を行う事業所（76飲食店）</t>
  </si>
  <si>
    <t>761：食堂、レストラン（専門料理店を除く）</t>
  </si>
  <si>
    <t>765：酒場、ビヤホール</t>
  </si>
  <si>
    <t>766：バー、キャバレー、ナイトクラブ</t>
  </si>
  <si>
    <t>770：管理、補助的経済活動を行う事業所（77持ち帰り・配達飲食サービス業）</t>
  </si>
  <si>
    <t>773：施設給食業</t>
  </si>
  <si>
    <t>780：管理、補助的経済活動を行う事業所（78洗濯・理容・美容・浴場業）</t>
  </si>
  <si>
    <t>790：管理、補助的経済活動を行う事業所（79その他の生活関連サービス業）</t>
  </si>
  <si>
    <t>800：管理、補助的経済活動を行う事業所（80娯楽業）</t>
  </si>
  <si>
    <t>802：興行場（別掲を除く）、興行団</t>
  </si>
  <si>
    <t>803：競輪・競馬等の競走場、競技団</t>
  </si>
  <si>
    <t>805：公園、遊園地</t>
  </si>
  <si>
    <t>810：管理、補助的経済活動を行う事業所（81学校教育）</t>
  </si>
  <si>
    <t>813：中学校、義務教育学校</t>
  </si>
  <si>
    <t>814：高等学校、中等教育学校</t>
  </si>
  <si>
    <t>817：専修学校、各種学校</t>
  </si>
  <si>
    <t>820：管理、補助的経済活動を行う事業所（82その他の教育、学習支援業）</t>
  </si>
  <si>
    <t>829：他に分類されない教育、学習支援業</t>
  </si>
  <si>
    <t>830：管理、補助的経済活動を行う事業所（83医療業）</t>
  </si>
  <si>
    <t>835：施術業</t>
  </si>
  <si>
    <t>840：管理、補助的経済活動を行う事業所（84保健衛生）</t>
  </si>
  <si>
    <t>850：管理、補助的経済活動を行う事業所（85社会保険・社会福祉・介護事業）</t>
  </si>
  <si>
    <t>860：管理、補助的経済活動を行う事業所（86郵便局）</t>
  </si>
  <si>
    <t>870：管理、補助的経済活動を行う事業所（87協同組合）</t>
  </si>
  <si>
    <t>880：管理、補助的経済活動を行う事業所（88廃棄物処理業）</t>
  </si>
  <si>
    <t>890：管理、補助的経済活動を行う事業所（89自動車整備業）</t>
  </si>
  <si>
    <t>900：管理、補助的経済活動を行う事業所（90機械等修理業）</t>
  </si>
  <si>
    <t>910：管理、補助的経済活動を行う事業所（91職業紹介・労働者派遣業）</t>
  </si>
  <si>
    <t>920：管理、補助的経済活動を行う事業所（92その他の事業サービス業）</t>
  </si>
  <si>
    <t>921：速記・ワープロ入力･複写業</t>
  </si>
  <si>
    <t>922：建物等維持管理業</t>
  </si>
  <si>
    <t>950：管理、補助的経済活動を行う事業所（95その他のサービス業）</t>
  </si>
  <si>
    <t>981：都道府県の機関</t>
  </si>
  <si>
    <t>982：市町村の機関</t>
  </si>
  <si>
    <t>参考：燃料の単位発熱量・排出係数（デフォルト値）＜モニタリング報告ガイドラインVer.3.1 2023.4.11　より＞</t>
    <rPh sb="0" eb="2">
      <t>サンコウ</t>
    </rPh>
    <rPh sb="31" eb="33">
      <t>ホウコク</t>
    </rPh>
    <phoneticPr fontId="2"/>
  </si>
  <si>
    <t>その後、挿入した行の一つ上の行（関数等が入っている行）のA～O列までを選択すると、セルの右下に小さな四角が表示されます。 ここにマウスポインタを合わせてをドラッグし、関数を適用してください。</t>
    <rPh sb="2" eb="3">
      <t>ゴ</t>
    </rPh>
    <rPh sb="4" eb="6">
      <t>ソウニュウ</t>
    </rPh>
    <rPh sb="8" eb="9">
      <t>ギョウ</t>
    </rPh>
    <rPh sb="10" eb="11">
      <t>ヒト</t>
    </rPh>
    <rPh sb="12" eb="13">
      <t>ウエ</t>
    </rPh>
    <rPh sb="14" eb="15">
      <t>ギョウ</t>
    </rPh>
    <rPh sb="16" eb="19">
      <t>カンスウトウ</t>
    </rPh>
    <rPh sb="20" eb="21">
      <t>ハイ</t>
    </rPh>
    <rPh sb="25" eb="26">
      <t>ギョウ</t>
    </rPh>
    <rPh sb="31" eb="32">
      <t>レツ</t>
    </rPh>
    <rPh sb="35" eb="37">
      <t>センタク</t>
    </rPh>
    <rPh sb="83" eb="85">
      <t>カンスウ</t>
    </rPh>
    <rPh sb="86" eb="88">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</si>
</sst>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2" formatCode="_ &quot;¥&quot;* #,##0_ ;_ &quot;¥&quot;* \-#,##0_ ;_ &quot;¥&quot;* &quot;-&quot;_ ;_ @_ "/>
    <numFmt numFmtId="176" formatCode="#,##0_ ;[Red]\-#,##0\ "/>
    <numFmt numFmtId="177" formatCode="#,##0_);[Red]\(#,##0\)"/>
    <numFmt numFmtId="178" formatCode="0.0_);[Red]\(0.0\)"/>
    <numFmt numFmtId="179" formatCode="0_);[Red]\(0\)"/>
    <numFmt numFmtId="180" formatCode="#,##0_ "/>
    <numFmt numFmtId="181" formatCode="0_ "/>
    <numFmt numFmtId="182" formatCode="0.00;[Red]0.00"/>
    <numFmt numFmtId="183" formatCode="0.0000_ "/>
  </numFmts>
  <fonts count="4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9"/>
      <name val="ＭＳ ゴシック"/>
      <family val="3"/>
      <charset val="128"/>
    </font>
    <font>
      <u/>
      <sz val="11"/>
      <color indexed="36"/>
      <name val="ＭＳ Ｐゴシック"/>
      <family val="3"/>
      <charset val="128"/>
    </font>
    <font>
      <sz val="9"/>
      <name val="ＭＳ Ｐゴシック"/>
      <family val="3"/>
      <charset val="128"/>
    </font>
    <font>
      <sz val="11"/>
      <name val="ＭＳ Ｐゴシック"/>
      <family val="3"/>
      <charset val="128"/>
    </font>
    <font>
      <sz val="10"/>
      <color theme="1"/>
      <name val="ＭＳ Ｐゴシック"/>
      <family val="3"/>
      <charset val="128"/>
    </font>
    <font>
      <i/>
      <sz val="10"/>
      <color theme="1"/>
      <name val="ＭＳ Ｐゴシック"/>
      <family val="3"/>
      <charset val="128"/>
    </font>
    <font>
      <i/>
      <sz val="10"/>
      <color theme="0"/>
      <name val="ＭＳ Ｐゴシック"/>
      <family val="3"/>
      <charset val="128"/>
    </font>
    <font>
      <sz val="9"/>
      <color theme="1"/>
      <name val="游ゴシック"/>
      <family val="2"/>
      <charset val="128"/>
      <scheme val="minor"/>
    </font>
    <font>
      <sz val="9"/>
      <color rgb="FF000000"/>
      <name val="Meiryo UI"/>
      <family val="3"/>
      <charset val="128"/>
    </font>
    <font>
      <b/>
      <sz val="10"/>
      <color theme="1"/>
      <name val="ＭＳ Ｐゴシック"/>
      <family val="3"/>
      <charset val="128"/>
    </font>
    <font>
      <b/>
      <sz val="10"/>
      <name val="ＭＳ Ｐゴシック"/>
      <family val="3"/>
      <charset val="128"/>
    </font>
    <font>
      <sz val="9"/>
      <color theme="1"/>
      <name val="ＭＳ Ｐゴシック"/>
      <family val="3"/>
      <charset val="128"/>
    </font>
    <font>
      <sz val="16"/>
      <name val="ＭＳ Ｐゴシック"/>
      <family val="3"/>
      <charset val="128"/>
    </font>
    <font>
      <sz val="11"/>
      <color theme="1"/>
      <name val="ＭＳ Ｐゴシック"/>
      <family val="3"/>
      <charset val="128"/>
    </font>
    <font>
      <i/>
      <sz val="10"/>
      <name val="ＭＳ Ｐゴシック"/>
      <family val="3"/>
      <charset val="128"/>
    </font>
    <font>
      <sz val="10"/>
      <color rgb="FFFF0000"/>
      <name val="ＭＳ Ｐゴシック"/>
      <family val="3"/>
      <charset val="128"/>
    </font>
    <font>
      <sz val="12"/>
      <color theme="1"/>
      <name val="ＭＳ Ｐゴシック"/>
      <family val="3"/>
      <charset val="128"/>
    </font>
    <font>
      <sz val="12"/>
      <name val="ＭＳ Ｐゴシック"/>
      <family val="3"/>
      <charset val="128"/>
    </font>
    <font>
      <sz val="10"/>
      <color rgb="FF000000"/>
      <name val="ＭＳ Ｐゴシック"/>
      <family val="3"/>
      <charset val="128"/>
    </font>
    <font>
      <vertAlign val="subscript"/>
      <sz val="10"/>
      <name val="ＭＳ Ｐゴシック"/>
      <family val="3"/>
      <charset val="128"/>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u/>
      <sz val="12"/>
      <name val="ＭＳ Ｐゴシック"/>
      <family val="3"/>
      <charset val="128"/>
    </font>
    <font>
      <sz val="10"/>
      <color theme="0"/>
      <name val="ＭＳ Ｐゴシック"/>
      <family val="3"/>
      <charset val="128"/>
    </font>
    <font>
      <b/>
      <sz val="10"/>
      <color rgb="FFFF0000"/>
      <name val="ＭＳ Ｐゴシック"/>
      <family val="3"/>
      <charset val="128"/>
    </font>
    <font>
      <i/>
      <sz val="11"/>
      <color theme="0"/>
      <name val="ＭＳ Ｐゴシック"/>
      <family val="3"/>
      <charset val="128"/>
    </font>
    <font>
      <sz val="11"/>
      <color rgb="FF000000"/>
      <name val="ＭＳ Ｐゴシック"/>
      <family val="3"/>
      <charset val="128"/>
    </font>
    <font>
      <i/>
      <sz val="11"/>
      <color theme="1"/>
      <name val="ＭＳ Ｐゴシック"/>
      <family val="3"/>
      <charset val="128"/>
    </font>
    <font>
      <b/>
      <sz val="11"/>
      <color rgb="FFFF0000"/>
      <name val="ＭＳ Ｐゴシック"/>
      <family val="3"/>
      <charset val="128"/>
    </font>
    <font>
      <b/>
      <sz val="16"/>
      <name val="ＭＳ Ｐゴシック"/>
      <family val="3"/>
      <charset val="128"/>
    </font>
    <font>
      <b/>
      <sz val="16"/>
      <color rgb="FFFF0000"/>
      <name val="ＭＳ Ｐゴシック"/>
      <family val="3"/>
      <charset val="128"/>
    </font>
    <font>
      <b/>
      <sz val="12"/>
      <color indexed="10"/>
      <name val="ＭＳ Ｐゴシック"/>
      <family val="3"/>
      <charset val="128"/>
    </font>
    <font>
      <sz val="9"/>
      <color rgb="FFFF0000"/>
      <name val="ＭＳ Ｐゴシック"/>
      <family val="3"/>
      <charset val="128"/>
    </font>
    <font>
      <b/>
      <sz val="11"/>
      <name val="游ゴシック"/>
      <family val="3"/>
      <charset val="128"/>
      <scheme val="minor"/>
    </font>
    <font>
      <sz val="11"/>
      <name val="游ゴシック"/>
      <family val="3"/>
      <charset val="128"/>
      <scheme val="minor"/>
    </font>
  </fonts>
  <fills count="1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2E6FA"/>
        <bgColor indexed="64"/>
      </patternFill>
    </fill>
    <fill>
      <patternFill patternType="solid">
        <fgColor rgb="FFD2E6B4"/>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indexed="4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DCE6F0"/>
        <bgColor indexed="64"/>
      </patternFill>
    </fill>
    <fill>
      <patternFill patternType="solid">
        <fgColor theme="7" tint="0.79998168889431442"/>
        <bgColor indexed="64"/>
      </patternFill>
    </fill>
  </fills>
  <borders count="10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rgb="FFFF0000"/>
      </left>
      <right style="medium">
        <color rgb="FFFF0000"/>
      </right>
      <top/>
      <bottom/>
      <diagonal/>
    </border>
    <border>
      <left style="medium">
        <color indexed="64"/>
      </left>
      <right/>
      <top style="medium">
        <color indexed="64"/>
      </top>
      <bottom style="medium">
        <color indexed="64"/>
      </bottom>
      <diagonal/>
    </border>
    <border>
      <left/>
      <right/>
      <top style="medium">
        <color rgb="FFFF0000"/>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style="thin">
        <color indexed="64"/>
      </right>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10">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pplyBorder="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0" fontId="8" fillId="0" borderId="0">
      <alignment vertical="center"/>
    </xf>
    <xf numFmtId="0" fontId="3" fillId="0" borderId="0">
      <alignment vertical="center"/>
    </xf>
  </cellStyleXfs>
  <cellXfs count="606">
    <xf numFmtId="0" fontId="0" fillId="0" borderId="0" xfId="0">
      <alignment vertical="center"/>
    </xf>
    <xf numFmtId="46" fontId="0" fillId="0" borderId="0" xfId="0" applyNumberFormat="1">
      <alignment vertical="center"/>
    </xf>
    <xf numFmtId="0" fontId="0" fillId="0" borderId="7" xfId="0" applyBorder="1">
      <alignment vertical="center"/>
    </xf>
    <xf numFmtId="0" fontId="0" fillId="0" borderId="3" xfId="0" applyBorder="1">
      <alignment vertical="center"/>
    </xf>
    <xf numFmtId="0" fontId="0" fillId="0" borderId="4" xfId="0" applyBorder="1">
      <alignment vertical="center"/>
    </xf>
    <xf numFmtId="0" fontId="9" fillId="0" borderId="0" xfId="0" applyFont="1">
      <alignment vertical="center"/>
    </xf>
    <xf numFmtId="0" fontId="9" fillId="0" borderId="0" xfId="4" applyFont="1">
      <alignment vertical="center"/>
    </xf>
    <xf numFmtId="0" fontId="10" fillId="0" borderId="0" xfId="4" applyFont="1">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xf>
    <xf numFmtId="0" fontId="16" fillId="0" borderId="0" xfId="0" applyFont="1">
      <alignment vertical="center"/>
    </xf>
    <xf numFmtId="0" fontId="3" fillId="0" borderId="0" xfId="9">
      <alignment vertical="center"/>
    </xf>
    <xf numFmtId="0" fontId="3" fillId="9" borderId="0" xfId="9" applyFill="1">
      <alignment vertical="center"/>
    </xf>
    <xf numFmtId="0" fontId="3" fillId="10" borderId="0" xfId="9" applyFill="1">
      <alignment vertical="center"/>
    </xf>
    <xf numFmtId="0" fontId="8" fillId="0" borderId="0" xfId="9" applyFont="1">
      <alignment vertical="center"/>
    </xf>
    <xf numFmtId="0" fontId="15" fillId="0" borderId="0" xfId="9" applyFont="1">
      <alignment vertical="center"/>
    </xf>
    <xf numFmtId="176" fontId="5" fillId="5" borderId="0" xfId="1" applyNumberFormat="1" applyFont="1" applyFill="1" applyBorder="1" applyAlignment="1">
      <alignment horizontal="center" vertical="center"/>
    </xf>
    <xf numFmtId="0" fontId="8" fillId="8" borderId="5" xfId="8" applyFill="1" applyBorder="1">
      <alignment vertical="center"/>
    </xf>
    <xf numFmtId="0" fontId="8" fillId="0" borderId="0" xfId="8">
      <alignment vertical="center"/>
    </xf>
    <xf numFmtId="0" fontId="8" fillId="8" borderId="34" xfId="8" applyFill="1" applyBorder="1">
      <alignment vertical="center"/>
    </xf>
    <xf numFmtId="0" fontId="8" fillId="8" borderId="2" xfId="8" applyFill="1" applyBorder="1">
      <alignment vertical="center"/>
    </xf>
    <xf numFmtId="0" fontId="8" fillId="11" borderId="61" xfId="8" applyFill="1" applyBorder="1">
      <alignment vertical="center"/>
    </xf>
    <xf numFmtId="0" fontId="8" fillId="8" borderId="27" xfId="8" applyFill="1" applyBorder="1">
      <alignment vertical="center"/>
    </xf>
    <xf numFmtId="0" fontId="8" fillId="12" borderId="89" xfId="8" applyFill="1" applyBorder="1">
      <alignment vertical="center"/>
    </xf>
    <xf numFmtId="0" fontId="3" fillId="0" borderId="0" xfId="0" applyFont="1">
      <alignment vertical="center"/>
    </xf>
    <xf numFmtId="0" fontId="9"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right" vertical="center"/>
    </xf>
    <xf numFmtId="0" fontId="9" fillId="0" borderId="70" xfId="0" applyFont="1" applyBorder="1" applyProtection="1">
      <alignment vertical="center"/>
      <protection locked="0"/>
    </xf>
    <xf numFmtId="0" fontId="3" fillId="0" borderId="0" xfId="0" applyFont="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0" xfId="0" applyFont="1" applyAlignment="1">
      <alignment vertical="center" wrapText="1"/>
    </xf>
    <xf numFmtId="0" fontId="3" fillId="0" borderId="0" xfId="0" applyFont="1" applyAlignment="1">
      <alignment horizontal="left" vertical="center" wrapText="1"/>
    </xf>
    <xf numFmtId="0" fontId="9" fillId="0" borderId="0" xfId="0" applyFont="1" applyAlignment="1">
      <alignment horizontal="left" vertical="center"/>
    </xf>
    <xf numFmtId="0" fontId="9" fillId="0" borderId="70" xfId="0" applyFont="1" applyBorder="1">
      <alignment vertical="center"/>
    </xf>
    <xf numFmtId="0" fontId="9" fillId="0" borderId="0" xfId="0" applyFont="1" applyAlignment="1">
      <alignment horizontal="left" vertical="center" wrapText="1"/>
    </xf>
    <xf numFmtId="0" fontId="3" fillId="3" borderId="10"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15" xfId="0" applyFont="1" applyFill="1" applyBorder="1" applyAlignment="1">
      <alignment horizontal="center" vertical="center"/>
    </xf>
    <xf numFmtId="0" fontId="3" fillId="0" borderId="6" xfId="0" applyFont="1" applyBorder="1" applyAlignment="1">
      <alignment horizontal="center" vertical="center"/>
    </xf>
    <xf numFmtId="0" fontId="9" fillId="0" borderId="3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indent="1"/>
    </xf>
    <xf numFmtId="0" fontId="19" fillId="0" borderId="0" xfId="0" applyFont="1">
      <alignment vertical="center"/>
    </xf>
    <xf numFmtId="0" fontId="3" fillId="0" borderId="0" xfId="0" applyFont="1" applyAlignment="1">
      <alignment vertical="center" wrapText="1"/>
    </xf>
    <xf numFmtId="176" fontId="3" fillId="5" borderId="32" xfId="1" applyNumberFormat="1" applyFont="1" applyFill="1" applyBorder="1" applyAlignment="1">
      <alignment horizontal="center" vertical="center"/>
    </xf>
    <xf numFmtId="176" fontId="3" fillId="2" borderId="32" xfId="1" applyNumberFormat="1" applyFont="1" applyFill="1" applyBorder="1" applyAlignment="1" applyProtection="1">
      <alignment horizontal="center" vertical="center"/>
      <protection locked="0"/>
    </xf>
    <xf numFmtId="176" fontId="3" fillId="2" borderId="40" xfId="1" applyNumberFormat="1" applyFont="1" applyFill="1" applyBorder="1" applyAlignment="1" applyProtection="1">
      <alignment horizontal="center" vertical="center"/>
      <protection locked="0"/>
    </xf>
    <xf numFmtId="176" fontId="3" fillId="5" borderId="2" xfId="1" applyNumberFormat="1" applyFont="1" applyFill="1" applyBorder="1" applyAlignment="1">
      <alignment horizontal="center" vertical="center"/>
    </xf>
    <xf numFmtId="176" fontId="3" fillId="2" borderId="2" xfId="1" applyNumberFormat="1" applyFont="1" applyFill="1" applyBorder="1" applyAlignment="1" applyProtection="1">
      <alignment horizontal="center" vertical="center"/>
      <protection locked="0"/>
    </xf>
    <xf numFmtId="176" fontId="3" fillId="2" borderId="16" xfId="1" applyNumberFormat="1" applyFont="1" applyFill="1" applyBorder="1" applyAlignment="1" applyProtection="1">
      <alignment horizontal="center" vertical="center"/>
      <protection locked="0"/>
    </xf>
    <xf numFmtId="176" fontId="3" fillId="5" borderId="38" xfId="1" applyNumberFormat="1" applyFont="1" applyFill="1" applyBorder="1" applyAlignment="1">
      <alignment horizontal="center" vertical="center"/>
    </xf>
    <xf numFmtId="176" fontId="3" fillId="5" borderId="79" xfId="1" applyNumberFormat="1" applyFont="1" applyFill="1" applyBorder="1" applyAlignment="1">
      <alignment horizontal="center" vertical="center"/>
    </xf>
    <xf numFmtId="0" fontId="18" fillId="0" borderId="0" xfId="0" applyFont="1">
      <alignment vertical="center"/>
    </xf>
    <xf numFmtId="0" fontId="9" fillId="2" borderId="27" xfId="0" applyFont="1" applyFill="1" applyBorder="1" applyAlignment="1" applyProtection="1">
      <alignment horizontal="left" vertical="center" wrapText="1" shrinkToFit="1"/>
      <protection locked="0"/>
    </xf>
    <xf numFmtId="0" fontId="9" fillId="2" borderId="5" xfId="0" applyFont="1" applyFill="1" applyBorder="1" applyAlignment="1" applyProtection="1">
      <alignment horizontal="left" vertical="center" wrapText="1" shrinkToFit="1"/>
      <protection locked="0"/>
    </xf>
    <xf numFmtId="0" fontId="9" fillId="0" borderId="35" xfId="0" applyFont="1" applyBorder="1">
      <alignment vertical="center"/>
    </xf>
    <xf numFmtId="0" fontId="9" fillId="0" borderId="21" xfId="0" applyFont="1" applyBorder="1">
      <alignment vertical="center"/>
    </xf>
    <xf numFmtId="0" fontId="9" fillId="0" borderId="36" xfId="0" applyFont="1" applyBorder="1">
      <alignment vertical="center"/>
    </xf>
    <xf numFmtId="0" fontId="9" fillId="0" borderId="44" xfId="0" applyFont="1" applyBorder="1">
      <alignment vertical="center"/>
    </xf>
    <xf numFmtId="0" fontId="9" fillId="0" borderId="45" xfId="0" applyFont="1" applyBorder="1">
      <alignment vertical="center"/>
    </xf>
    <xf numFmtId="0" fontId="9" fillId="0" borderId="32" xfId="0" applyFont="1" applyBorder="1">
      <alignment vertical="center"/>
    </xf>
    <xf numFmtId="0" fontId="16" fillId="0" borderId="12" xfId="0" applyFont="1" applyBorder="1">
      <alignment vertical="center"/>
    </xf>
    <xf numFmtId="0" fontId="9" fillId="0" borderId="12" xfId="0" applyFont="1" applyBorder="1">
      <alignment vertical="center"/>
    </xf>
    <xf numFmtId="0" fontId="9" fillId="0" borderId="33" xfId="0" applyFont="1" applyBorder="1">
      <alignment vertical="center"/>
    </xf>
    <xf numFmtId="0" fontId="21" fillId="0" borderId="0" xfId="0" applyFont="1">
      <alignment vertical="center"/>
    </xf>
    <xf numFmtId="0" fontId="22" fillId="0" borderId="0" xfId="0" applyFont="1">
      <alignment vertical="center"/>
    </xf>
    <xf numFmtId="49" fontId="21" fillId="0" borderId="0" xfId="0" applyNumberFormat="1" applyFont="1">
      <alignment vertical="center"/>
    </xf>
    <xf numFmtId="0" fontId="21" fillId="0" borderId="35" xfId="0" applyFont="1" applyBorder="1">
      <alignment vertical="center"/>
    </xf>
    <xf numFmtId="0" fontId="9" fillId="2" borderId="0" xfId="0" applyFont="1" applyFill="1" applyProtection="1">
      <alignment vertical="center"/>
      <protection locked="0"/>
    </xf>
    <xf numFmtId="0" fontId="9" fillId="2" borderId="13" xfId="0" applyFont="1" applyFill="1" applyBorder="1" applyProtection="1">
      <alignment vertical="center"/>
      <protection locked="0"/>
    </xf>
    <xf numFmtId="0" fontId="9" fillId="2" borderId="0" xfId="0" applyFont="1" applyFill="1" applyAlignment="1" applyProtection="1">
      <alignment vertical="top"/>
      <protection locked="0"/>
    </xf>
    <xf numFmtId="0" fontId="9" fillId="2" borderId="13" xfId="0" applyFont="1" applyFill="1" applyBorder="1" applyAlignment="1" applyProtection="1">
      <alignment vertical="top"/>
      <protection locked="0"/>
    </xf>
    <xf numFmtId="0" fontId="9" fillId="2" borderId="20" xfId="0" applyFont="1" applyFill="1" applyBorder="1" applyAlignment="1" applyProtection="1">
      <alignment vertical="top"/>
      <protection locked="0"/>
    </xf>
    <xf numFmtId="0" fontId="9" fillId="2" borderId="25" xfId="0" applyFont="1" applyFill="1" applyBorder="1" applyAlignment="1" applyProtection="1">
      <alignment vertical="top"/>
      <protection locked="0"/>
    </xf>
    <xf numFmtId="0" fontId="9" fillId="2" borderId="14" xfId="0" applyFont="1" applyFill="1" applyBorder="1" applyAlignment="1" applyProtection="1">
      <alignment vertical="top"/>
      <protection locked="0"/>
    </xf>
    <xf numFmtId="0" fontId="9" fillId="2" borderId="24" xfId="0" applyFont="1" applyFill="1" applyBorder="1" applyAlignment="1" applyProtection="1">
      <alignment vertical="top"/>
      <protection locked="0"/>
    </xf>
    <xf numFmtId="0" fontId="3" fillId="0" borderId="0" xfId="2" applyFont="1">
      <alignment vertical="center"/>
    </xf>
    <xf numFmtId="0" fontId="3" fillId="2" borderId="71" xfId="3" applyFont="1" applyFill="1" applyBorder="1" applyAlignment="1" applyProtection="1">
      <alignment horizontal="center" vertical="center" wrapText="1"/>
      <protection locked="0"/>
    </xf>
    <xf numFmtId="0" fontId="9" fillId="6" borderId="11" xfId="0" applyFont="1" applyFill="1" applyBorder="1" applyAlignment="1" applyProtection="1">
      <alignment horizontal="center" vertical="center" wrapText="1"/>
      <protection locked="0"/>
    </xf>
    <xf numFmtId="0" fontId="3" fillId="6" borderId="10" xfId="3" applyFont="1" applyFill="1" applyBorder="1" applyAlignment="1" applyProtection="1">
      <alignment horizontal="center" vertical="center" wrapText="1"/>
      <protection locked="0"/>
    </xf>
    <xf numFmtId="0" fontId="9" fillId="6" borderId="10" xfId="0" applyFont="1" applyFill="1" applyBorder="1" applyAlignment="1" applyProtection="1">
      <alignment horizontal="center" vertical="center"/>
      <protection locked="0"/>
    </xf>
    <xf numFmtId="0" fontId="3" fillId="2" borderId="73"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wrapText="1"/>
      <protection locked="0"/>
    </xf>
    <xf numFmtId="0" fontId="16" fillId="6" borderId="27" xfId="0" applyFont="1" applyFill="1" applyBorder="1" applyAlignment="1" applyProtection="1">
      <alignment horizontal="center" vertical="center" wrapText="1"/>
      <protection locked="0"/>
    </xf>
    <xf numFmtId="0" fontId="3" fillId="6" borderId="27" xfId="3" applyFont="1" applyFill="1" applyBorder="1" applyAlignment="1" applyProtection="1">
      <alignment horizontal="center" vertical="center" wrapText="1"/>
      <protection locked="0"/>
    </xf>
    <xf numFmtId="0" fontId="9" fillId="6" borderId="27" xfId="0"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protection locked="0"/>
    </xf>
    <xf numFmtId="0" fontId="3" fillId="2" borderId="77" xfId="3" applyFont="1" applyFill="1" applyBorder="1" applyAlignment="1" applyProtection="1">
      <alignment horizontal="center" vertical="center" wrapText="1"/>
      <protection locked="0"/>
    </xf>
    <xf numFmtId="0" fontId="9" fillId="6" borderId="31" xfId="0" applyFont="1" applyFill="1" applyBorder="1" applyAlignment="1" applyProtection="1">
      <alignment horizontal="center" vertical="center" wrapText="1"/>
      <protection locked="0"/>
    </xf>
    <xf numFmtId="0" fontId="3" fillId="6" borderId="43" xfId="3" applyFont="1" applyFill="1" applyBorder="1" applyAlignment="1" applyProtection="1">
      <alignment horizontal="center" vertical="center" wrapText="1"/>
      <protection locked="0"/>
    </xf>
    <xf numFmtId="0" fontId="9" fillId="6" borderId="43" xfId="0" applyFont="1" applyFill="1" applyBorder="1" applyAlignment="1" applyProtection="1">
      <alignment horizontal="center" vertical="center"/>
      <protection locked="0"/>
    </xf>
    <xf numFmtId="0" fontId="9" fillId="0" borderId="46" xfId="0" applyFont="1" applyBorder="1">
      <alignment vertical="center"/>
    </xf>
    <xf numFmtId="0" fontId="9" fillId="0" borderId="47" xfId="0" applyFont="1" applyBorder="1">
      <alignment vertical="center"/>
    </xf>
    <xf numFmtId="0" fontId="9" fillId="0" borderId="7" xfId="0" applyFont="1" applyBorder="1">
      <alignment vertical="center"/>
    </xf>
    <xf numFmtId="0" fontId="9" fillId="0" borderId="48" xfId="0" applyFont="1" applyBorder="1">
      <alignment vertical="center"/>
    </xf>
    <xf numFmtId="0" fontId="9" fillId="0" borderId="49" xfId="0" applyFont="1" applyBorder="1">
      <alignment vertical="center"/>
    </xf>
    <xf numFmtId="0" fontId="9" fillId="0" borderId="50" xfId="0" applyFont="1" applyBorder="1">
      <alignment vertical="center"/>
    </xf>
    <xf numFmtId="0" fontId="9" fillId="0" borderId="51" xfId="0" applyFont="1" applyBorder="1">
      <alignment vertical="center"/>
    </xf>
    <xf numFmtId="0" fontId="22" fillId="0" borderId="0" xfId="2" applyFont="1">
      <alignment vertical="center"/>
    </xf>
    <xf numFmtId="0" fontId="9" fillId="2" borderId="40" xfId="0" applyFont="1" applyFill="1" applyBorder="1" applyAlignment="1" applyProtection="1">
      <alignment horizontal="left" vertical="top" wrapText="1"/>
      <protection locked="0"/>
    </xf>
    <xf numFmtId="0" fontId="9" fillId="2" borderId="80" xfId="0"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center"/>
      <protection locked="0"/>
    </xf>
    <xf numFmtId="0" fontId="9" fillId="2" borderId="27" xfId="0" applyFont="1" applyFill="1" applyBorder="1" applyAlignment="1" applyProtection="1">
      <alignment horizontal="left" vertical="center"/>
      <protection locked="0"/>
    </xf>
    <xf numFmtId="0" fontId="9" fillId="2" borderId="43" xfId="0" applyFont="1" applyFill="1" applyBorder="1" applyAlignment="1" applyProtection="1">
      <alignment horizontal="left" vertical="center"/>
      <protection locked="0"/>
    </xf>
    <xf numFmtId="0" fontId="3" fillId="0" borderId="0" xfId="4" applyFont="1" applyBorder="1">
      <alignment vertical="center"/>
    </xf>
    <xf numFmtId="0" fontId="3" fillId="7" borderId="0" xfId="2" applyFont="1" applyFill="1" applyAlignment="1">
      <alignment horizontal="left" vertical="center"/>
    </xf>
    <xf numFmtId="0" fontId="3" fillId="7" borderId="0" xfId="2" applyFont="1" applyFill="1" applyAlignment="1">
      <alignment horizontal="justify" vertical="center" wrapText="1"/>
    </xf>
    <xf numFmtId="0" fontId="3" fillId="2" borderId="26" xfId="3" applyFont="1" applyFill="1" applyBorder="1" applyAlignment="1" applyProtection="1">
      <alignment horizontal="center" vertical="center" wrapText="1"/>
      <protection locked="0"/>
    </xf>
    <xf numFmtId="0" fontId="16" fillId="6" borderId="27" xfId="0" applyFont="1" applyFill="1" applyBorder="1" applyAlignment="1" applyProtection="1">
      <alignment horizontal="left" vertical="center" wrapText="1"/>
      <protection locked="0"/>
    </xf>
    <xf numFmtId="0" fontId="16" fillId="2" borderId="27" xfId="0" applyFont="1" applyFill="1" applyBorder="1" applyAlignment="1" applyProtection="1">
      <alignment horizontal="center" vertical="center" wrapText="1"/>
      <protection locked="0"/>
    </xf>
    <xf numFmtId="0" fontId="16" fillId="2" borderId="32" xfId="0" applyFont="1" applyFill="1" applyBorder="1" applyAlignment="1" applyProtection="1">
      <alignment horizontal="center" vertical="center" wrapText="1"/>
      <protection locked="0"/>
    </xf>
    <xf numFmtId="0" fontId="3" fillId="2" borderId="15" xfId="3"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protection locked="0"/>
    </xf>
    <xf numFmtId="0" fontId="3" fillId="2" borderId="17" xfId="3"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protection locked="0"/>
    </xf>
    <xf numFmtId="0" fontId="16" fillId="6" borderId="18" xfId="0" applyFont="1" applyFill="1" applyBorder="1" applyAlignment="1" applyProtection="1">
      <alignment horizontal="left" vertical="center" wrapText="1"/>
      <protection locked="0"/>
    </xf>
    <xf numFmtId="0" fontId="16" fillId="6" borderId="18"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protection locked="0"/>
    </xf>
    <xf numFmtId="0" fontId="7" fillId="0" borderId="0" xfId="3" applyFont="1" applyAlignment="1">
      <alignment vertical="top" wrapText="1"/>
    </xf>
    <xf numFmtId="0" fontId="18" fillId="7" borderId="0" xfId="2" applyFont="1" applyFill="1" applyAlignment="1">
      <alignment horizontal="left" vertical="center"/>
    </xf>
    <xf numFmtId="0" fontId="3" fillId="7" borderId="0" xfId="2" applyFont="1" applyFill="1">
      <alignment vertical="center"/>
    </xf>
    <xf numFmtId="0" fontId="18" fillId="0" borderId="0" xfId="4" applyFont="1">
      <alignment vertical="center"/>
    </xf>
    <xf numFmtId="0" fontId="16" fillId="0" borderId="0" xfId="0" applyFont="1" applyAlignment="1">
      <alignment horizontal="center" vertical="center"/>
    </xf>
    <xf numFmtId="0" fontId="18" fillId="0" borderId="0" xfId="0" applyFont="1" applyAlignment="1">
      <alignment horizontal="center" vertical="center"/>
    </xf>
    <xf numFmtId="49" fontId="25" fillId="0" borderId="0" xfId="0" applyNumberFormat="1"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7" fillId="0" borderId="3" xfId="0" applyFont="1" applyBorder="1">
      <alignment vertical="center"/>
    </xf>
    <xf numFmtId="0" fontId="27" fillId="0" borderId="46" xfId="0" applyFont="1" applyBorder="1">
      <alignment vertical="center"/>
    </xf>
    <xf numFmtId="0" fontId="27" fillId="0" borderId="9" xfId="0" applyFont="1" applyBorder="1">
      <alignment vertical="center"/>
    </xf>
    <xf numFmtId="0" fontId="27" fillId="0" borderId="9" xfId="0" quotePrefix="1" applyFont="1" applyBorder="1">
      <alignment vertical="center"/>
    </xf>
    <xf numFmtId="0" fontId="27" fillId="0" borderId="47" xfId="0" applyFont="1" applyBorder="1">
      <alignment vertical="center"/>
    </xf>
    <xf numFmtId="0" fontId="27" fillId="0" borderId="7" xfId="0" applyFont="1" applyBorder="1">
      <alignment vertical="center"/>
    </xf>
    <xf numFmtId="0" fontId="27" fillId="0" borderId="48" xfId="0" applyFont="1" applyBorder="1">
      <alignment vertical="center"/>
    </xf>
    <xf numFmtId="0" fontId="27" fillId="0" borderId="49" xfId="0" applyFont="1" applyBorder="1">
      <alignment vertical="center"/>
    </xf>
    <xf numFmtId="0" fontId="27" fillId="0" borderId="0" xfId="0" quotePrefix="1" applyFont="1">
      <alignment vertical="center"/>
    </xf>
    <xf numFmtId="49" fontId="25" fillId="4" borderId="0" xfId="0" applyNumberFormat="1" applyFont="1" applyFill="1">
      <alignment vertical="center"/>
    </xf>
    <xf numFmtId="0" fontId="25" fillId="4" borderId="0" xfId="0" applyFont="1" applyFill="1">
      <alignment vertical="center"/>
    </xf>
    <xf numFmtId="0" fontId="27" fillId="4" borderId="7" xfId="0" applyFont="1" applyFill="1" applyBorder="1">
      <alignment vertical="center"/>
    </xf>
    <xf numFmtId="0" fontId="27" fillId="4" borderId="48" xfId="0" applyFont="1" applyFill="1" applyBorder="1">
      <alignment vertical="center"/>
    </xf>
    <xf numFmtId="0" fontId="27" fillId="4" borderId="0" xfId="0" applyFont="1" applyFill="1">
      <alignment vertical="center"/>
    </xf>
    <xf numFmtId="0" fontId="27" fillId="4" borderId="0" xfId="0" quotePrefix="1" applyFont="1" applyFill="1">
      <alignment vertical="center"/>
    </xf>
    <xf numFmtId="0" fontId="27" fillId="0" borderId="49" xfId="0" quotePrefix="1" applyFont="1" applyBorder="1">
      <alignment vertical="center"/>
    </xf>
    <xf numFmtId="0" fontId="27" fillId="0" borderId="4" xfId="0" applyFont="1" applyBorder="1">
      <alignment vertical="center"/>
    </xf>
    <xf numFmtId="0" fontId="27" fillId="0" borderId="50" xfId="0" applyFont="1" applyBorder="1">
      <alignment vertical="center"/>
    </xf>
    <xf numFmtId="0" fontId="27" fillId="0" borderId="67" xfId="0" applyFont="1" applyBorder="1">
      <alignment vertical="center"/>
    </xf>
    <xf numFmtId="0" fontId="27" fillId="0" borderId="51" xfId="0" quotePrefix="1" applyFont="1" applyBorder="1">
      <alignment vertical="center"/>
    </xf>
    <xf numFmtId="0" fontId="27" fillId="4" borderId="49" xfId="0" applyFont="1" applyFill="1" applyBorder="1">
      <alignment vertical="center"/>
    </xf>
    <xf numFmtId="0" fontId="9" fillId="2" borderId="30" xfId="0" applyFont="1" applyFill="1" applyBorder="1" applyProtection="1">
      <alignment vertical="center"/>
      <protection locked="0"/>
    </xf>
    <xf numFmtId="0" fontId="9" fillId="2" borderId="28" xfId="0" applyFont="1" applyFill="1" applyBorder="1" applyProtection="1">
      <alignment vertical="center"/>
      <protection locked="0"/>
    </xf>
    <xf numFmtId="0" fontId="9" fillId="2" borderId="29" xfId="0" applyFont="1" applyFill="1" applyBorder="1" applyProtection="1">
      <alignment vertical="center"/>
      <protection locked="0"/>
    </xf>
    <xf numFmtId="0" fontId="9" fillId="2" borderId="14" xfId="0" applyFont="1" applyFill="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9" fillId="2" borderId="24" xfId="0" applyFont="1" applyFill="1" applyBorder="1" applyProtection="1">
      <alignment vertical="center"/>
      <protection locked="0"/>
    </xf>
    <xf numFmtId="0" fontId="9" fillId="2" borderId="20" xfId="0" applyFont="1" applyFill="1" applyBorder="1" applyProtection="1">
      <alignment vertical="center"/>
      <protection locked="0"/>
    </xf>
    <xf numFmtId="0" fontId="9" fillId="2" borderId="25" xfId="0" applyFont="1" applyFill="1" applyBorder="1" applyProtection="1">
      <alignment vertical="center"/>
      <protection locked="0"/>
    </xf>
    <xf numFmtId="0" fontId="7" fillId="0" borderId="0" xfId="0" applyFont="1" applyAlignment="1">
      <alignment horizontal="left" vertical="center"/>
    </xf>
    <xf numFmtId="0" fontId="28" fillId="0" borderId="0" xfId="9" applyFont="1">
      <alignment vertical="center"/>
    </xf>
    <xf numFmtId="0" fontId="17" fillId="0" borderId="0" xfId="0" applyFont="1">
      <alignment vertical="center"/>
    </xf>
    <xf numFmtId="0" fontId="29" fillId="0" borderId="0" xfId="0" applyFont="1">
      <alignment vertical="center"/>
    </xf>
    <xf numFmtId="0" fontId="3" fillId="0" borderId="0" xfId="2" applyFont="1" applyAlignment="1">
      <alignment horizontal="left" vertical="center"/>
    </xf>
    <xf numFmtId="0" fontId="3" fillId="0" borderId="0" xfId="2" applyFont="1" applyAlignment="1">
      <alignment horizontal="justify" vertical="center" wrapText="1"/>
    </xf>
    <xf numFmtId="0" fontId="18" fillId="0" borderId="0" xfId="2" applyFont="1" applyAlignment="1">
      <alignment horizontal="left" vertical="center"/>
    </xf>
    <xf numFmtId="0" fontId="16" fillId="5" borderId="92" xfId="0" applyFont="1" applyFill="1" applyBorder="1" applyAlignment="1">
      <alignment horizontal="center" vertical="center"/>
    </xf>
    <xf numFmtId="0" fontId="16" fillId="5" borderId="88" xfId="0" applyFont="1" applyFill="1" applyBorder="1" applyAlignment="1">
      <alignment horizontal="center" vertical="center"/>
    </xf>
    <xf numFmtId="0" fontId="29" fillId="0" borderId="13" xfId="0" applyFont="1" applyBorder="1">
      <alignment vertical="center"/>
    </xf>
    <xf numFmtId="0" fontId="16" fillId="5" borderId="59" xfId="0" applyFont="1" applyFill="1" applyBorder="1" applyAlignment="1">
      <alignment horizontal="center" vertical="center"/>
    </xf>
    <xf numFmtId="38" fontId="9" fillId="3" borderId="31" xfId="1" applyFont="1" applyFill="1" applyBorder="1" applyAlignment="1">
      <alignment horizontal="center" vertical="center"/>
    </xf>
    <xf numFmtId="38" fontId="9" fillId="3" borderId="59" xfId="1" applyFont="1" applyFill="1" applyBorder="1" applyAlignment="1">
      <alignment horizontal="center" vertical="center"/>
    </xf>
    <xf numFmtId="0" fontId="9" fillId="3" borderId="31" xfId="4" applyFont="1" applyFill="1" applyBorder="1" applyAlignment="1">
      <alignment horizontal="center" vertical="center" wrapText="1"/>
    </xf>
    <xf numFmtId="0" fontId="9" fillId="3" borderId="60" xfId="4" applyFont="1" applyFill="1" applyBorder="1" applyAlignment="1">
      <alignment horizontal="center" vertical="center" wrapText="1"/>
    </xf>
    <xf numFmtId="0" fontId="9" fillId="3" borderId="57" xfId="4" applyFont="1" applyFill="1" applyBorder="1" applyAlignment="1">
      <alignment horizontal="center" vertical="center" wrapText="1"/>
    </xf>
    <xf numFmtId="0" fontId="9" fillId="3" borderId="59" xfId="4" applyFont="1" applyFill="1" applyBorder="1" applyAlignment="1">
      <alignment horizontal="center" vertical="center" wrapText="1"/>
    </xf>
    <xf numFmtId="0" fontId="31" fillId="0" borderId="0" xfId="4" applyFont="1" applyAlignment="1">
      <alignment horizontal="center" vertical="center"/>
    </xf>
    <xf numFmtId="0" fontId="32" fillId="0" borderId="0" xfId="0" applyFont="1">
      <alignment vertical="center"/>
    </xf>
    <xf numFmtId="0" fontId="33" fillId="0" borderId="0" xfId="4" applyFont="1">
      <alignment vertical="center"/>
    </xf>
    <xf numFmtId="0" fontId="20" fillId="0" borderId="0" xfId="0" applyFont="1">
      <alignment vertical="center"/>
    </xf>
    <xf numFmtId="0" fontId="16" fillId="5" borderId="5"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7" fillId="2" borderId="30" xfId="3" applyFont="1" applyFill="1" applyBorder="1" applyAlignment="1" applyProtection="1">
      <alignment horizontal="center" vertical="center" wrapText="1"/>
      <protection locked="0"/>
    </xf>
    <xf numFmtId="0" fontId="16" fillId="2" borderId="52" xfId="0" applyFont="1" applyFill="1" applyBorder="1" applyAlignment="1" applyProtection="1">
      <alignment horizontal="center" vertical="center" wrapText="1"/>
      <protection locked="0"/>
    </xf>
    <xf numFmtId="0" fontId="16" fillId="6" borderId="52" xfId="0" applyFont="1" applyFill="1" applyBorder="1" applyAlignment="1" applyProtection="1">
      <alignment horizontal="left" vertical="center" wrapText="1"/>
      <protection locked="0"/>
    </xf>
    <xf numFmtId="0" fontId="7" fillId="2" borderId="72" xfId="3" applyFont="1" applyFill="1" applyBorder="1" applyAlignment="1" applyProtection="1">
      <alignment horizontal="center" vertical="center" wrapText="1"/>
      <protection locked="0"/>
    </xf>
    <xf numFmtId="0" fontId="16" fillId="2" borderId="35" xfId="0" applyFont="1" applyFill="1" applyBorder="1" applyAlignment="1" applyProtection="1">
      <alignment horizontal="center" vertical="center" wrapText="1"/>
      <protection locked="0"/>
    </xf>
    <xf numFmtId="0" fontId="16" fillId="6" borderId="35" xfId="0" applyFont="1" applyFill="1" applyBorder="1" applyAlignment="1" applyProtection="1">
      <alignment horizontal="left" vertical="center" wrapText="1"/>
      <protection locked="0"/>
    </xf>
    <xf numFmtId="0" fontId="7" fillId="2" borderId="77" xfId="3" applyFont="1" applyFill="1" applyBorder="1" applyAlignment="1" applyProtection="1">
      <alignment horizontal="center" vertical="center" wrapText="1"/>
      <protection locked="0"/>
    </xf>
    <xf numFmtId="0" fontId="16" fillId="6" borderId="31" xfId="0" applyFont="1" applyFill="1" applyBorder="1" applyAlignment="1" applyProtection="1">
      <alignment horizontal="left" vertical="center" wrapText="1"/>
      <protection locked="0"/>
    </xf>
    <xf numFmtId="0" fontId="9" fillId="0" borderId="0" xfId="9" applyFont="1">
      <alignment vertical="center"/>
    </xf>
    <xf numFmtId="0" fontId="18" fillId="7" borderId="0" xfId="4" applyFont="1" applyFill="1">
      <alignment vertical="center"/>
    </xf>
    <xf numFmtId="0" fontId="18" fillId="0" borderId="0" xfId="8" applyFont="1">
      <alignment vertical="center"/>
    </xf>
    <xf numFmtId="0" fontId="18" fillId="7" borderId="0" xfId="4" applyFont="1" applyFill="1" applyBorder="1">
      <alignment vertical="center"/>
    </xf>
    <xf numFmtId="0" fontId="18" fillId="7" borderId="0" xfId="4" quotePrefix="1" applyFont="1" applyFill="1">
      <alignment vertical="center"/>
    </xf>
    <xf numFmtId="0" fontId="9" fillId="0" borderId="0" xfId="9" applyFont="1" applyAlignment="1">
      <alignment horizontal="center" vertical="center"/>
    </xf>
    <xf numFmtId="0" fontId="3" fillId="0" borderId="37" xfId="0" applyFont="1" applyBorder="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36" fillId="0" borderId="0" xfId="0" applyFont="1">
      <alignment vertical="center"/>
    </xf>
    <xf numFmtId="0" fontId="30" fillId="0" borderId="0" xfId="0" applyFont="1">
      <alignment vertical="center"/>
    </xf>
    <xf numFmtId="0" fontId="9" fillId="6" borderId="52" xfId="0" applyFont="1" applyFill="1" applyBorder="1" applyAlignment="1">
      <alignment horizontal="left" vertical="center" wrapText="1"/>
    </xf>
    <xf numFmtId="0" fontId="9" fillId="5" borderId="92" xfId="0" applyFont="1" applyFill="1" applyBorder="1" applyAlignment="1">
      <alignment horizontal="center" vertical="center"/>
    </xf>
    <xf numFmtId="0" fontId="9" fillId="6" borderId="35" xfId="0" applyFont="1" applyFill="1" applyBorder="1" applyAlignment="1">
      <alignment horizontal="left" vertical="center" wrapText="1"/>
    </xf>
    <xf numFmtId="0" fontId="9" fillId="5" borderId="88" xfId="0" applyFont="1" applyFill="1" applyBorder="1" applyAlignment="1">
      <alignment horizontal="center" vertical="center"/>
    </xf>
    <xf numFmtId="0" fontId="9" fillId="6" borderId="31" xfId="0" applyFont="1" applyFill="1" applyBorder="1" applyAlignment="1">
      <alignment horizontal="left" vertical="center" wrapText="1"/>
    </xf>
    <xf numFmtId="0" fontId="11" fillId="0" borderId="0" xfId="4" applyFont="1">
      <alignment vertical="center"/>
    </xf>
    <xf numFmtId="0" fontId="9" fillId="2" borderId="23" xfId="0" applyFont="1" applyFill="1" applyBorder="1" applyAlignment="1" applyProtection="1">
      <alignment horizontal="left" vertical="top" wrapText="1"/>
      <protection locked="0"/>
    </xf>
    <xf numFmtId="0" fontId="3" fillId="3" borderId="31" xfId="2" applyFont="1" applyFill="1" applyBorder="1" applyAlignment="1">
      <alignment horizontal="center" vertical="top" wrapText="1"/>
    </xf>
    <xf numFmtId="0" fontId="3" fillId="2" borderId="30" xfId="3" applyFont="1" applyFill="1" applyBorder="1" applyAlignment="1" applyProtection="1">
      <alignment horizontal="center" vertical="center" wrapText="1"/>
      <protection locked="0"/>
    </xf>
    <xf numFmtId="0" fontId="9" fillId="2" borderId="52" xfId="0" applyFont="1" applyFill="1" applyBorder="1" applyAlignment="1" applyProtection="1">
      <alignment horizontal="center" vertical="center" wrapText="1"/>
      <protection locked="0"/>
    </xf>
    <xf numFmtId="0" fontId="3" fillId="2" borderId="72" xfId="3"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178" fontId="9" fillId="2" borderId="52" xfId="0" applyNumberFormat="1" applyFont="1" applyFill="1" applyBorder="1" applyAlignment="1" applyProtection="1">
      <alignment horizontal="center" vertical="center"/>
      <protection locked="0"/>
    </xf>
    <xf numFmtId="178" fontId="9" fillId="2" borderId="35" xfId="0" applyNumberFormat="1" applyFont="1" applyFill="1" applyBorder="1" applyAlignment="1" applyProtection="1">
      <alignment horizontal="center" vertical="center"/>
      <protection locked="0"/>
    </xf>
    <xf numFmtId="178" fontId="9" fillId="2" borderId="31" xfId="0" applyNumberFormat="1" applyFont="1" applyFill="1" applyBorder="1" applyAlignment="1" applyProtection="1">
      <alignment horizontal="center" vertical="center"/>
      <protection locked="0"/>
    </xf>
    <xf numFmtId="0" fontId="9" fillId="2" borderId="92" xfId="0" applyFont="1" applyFill="1" applyBorder="1" applyAlignment="1" applyProtection="1">
      <alignment horizontal="center" vertical="center"/>
      <protection locked="0"/>
    </xf>
    <xf numFmtId="0" fontId="9" fillId="2" borderId="88" xfId="0" applyFont="1" applyFill="1" applyBorder="1" applyAlignment="1" applyProtection="1">
      <alignment horizontal="center" vertical="center"/>
      <protection locked="0"/>
    </xf>
    <xf numFmtId="0" fontId="9" fillId="2" borderId="59" xfId="0" applyFont="1" applyFill="1" applyBorder="1" applyAlignment="1" applyProtection="1">
      <alignment horizontal="center" vertical="center"/>
      <protection locked="0"/>
    </xf>
    <xf numFmtId="178" fontId="16" fillId="2" borderId="35" xfId="0" applyNumberFormat="1" applyFont="1" applyFill="1" applyBorder="1" applyAlignment="1" applyProtection="1">
      <alignment horizontal="center" vertical="center"/>
      <protection locked="0"/>
    </xf>
    <xf numFmtId="178" fontId="16" fillId="2" borderId="31" xfId="0" applyNumberFormat="1" applyFont="1" applyFill="1" applyBorder="1" applyAlignment="1" applyProtection="1">
      <alignment horizontal="center" vertical="center"/>
      <protection locked="0"/>
    </xf>
    <xf numFmtId="0" fontId="3" fillId="0" borderId="0" xfId="3" applyFont="1" applyAlignment="1">
      <alignment vertical="top" wrapText="1"/>
    </xf>
    <xf numFmtId="0" fontId="9" fillId="6" borderId="10" xfId="0" applyFont="1" applyFill="1" applyBorder="1" applyAlignment="1" applyProtection="1">
      <alignment horizontal="center" vertical="center" wrapText="1"/>
      <protection locked="0"/>
    </xf>
    <xf numFmtId="0" fontId="3" fillId="6" borderId="10" xfId="3" applyFont="1" applyFill="1" applyBorder="1" applyAlignment="1" applyProtection="1">
      <alignment horizontal="left" vertical="top" wrapText="1"/>
      <protection locked="0"/>
    </xf>
    <xf numFmtId="0" fontId="9" fillId="6" borderId="27" xfId="0" applyFont="1" applyFill="1" applyBorder="1" applyAlignment="1" applyProtection="1">
      <alignment horizontal="center" vertical="center" wrapText="1"/>
      <protection locked="0"/>
    </xf>
    <xf numFmtId="0" fontId="3" fillId="6" borderId="27" xfId="3" applyFont="1" applyFill="1" applyBorder="1" applyAlignment="1" applyProtection="1">
      <alignment horizontal="left" vertical="top" wrapText="1"/>
      <protection locked="0"/>
    </xf>
    <xf numFmtId="0" fontId="9" fillId="6" borderId="43" xfId="0" applyFont="1" applyFill="1" applyBorder="1" applyAlignment="1" applyProtection="1">
      <alignment horizontal="center" vertical="center" wrapText="1"/>
      <protection locked="0"/>
    </xf>
    <xf numFmtId="0" fontId="3" fillId="6" borderId="43" xfId="3" applyFont="1" applyFill="1" applyBorder="1" applyAlignment="1" applyProtection="1">
      <alignment horizontal="left" vertical="top" wrapText="1"/>
      <protection locked="0"/>
    </xf>
    <xf numFmtId="0" fontId="3" fillId="6" borderId="27" xfId="0" applyFont="1" applyFill="1" applyBorder="1" applyAlignment="1" applyProtection="1">
      <alignment horizontal="left" vertical="center" shrinkToFit="1"/>
      <protection locked="0"/>
    </xf>
    <xf numFmtId="0" fontId="9" fillId="2" borderId="26" xfId="0" applyFont="1" applyFill="1" applyBorder="1" applyAlignment="1" applyProtection="1">
      <alignment horizontal="left" vertical="center" shrinkToFit="1"/>
      <protection locked="0"/>
    </xf>
    <xf numFmtId="0" fontId="9" fillId="2" borderId="15" xfId="0" applyFont="1" applyFill="1" applyBorder="1" applyAlignment="1" applyProtection="1">
      <alignment horizontal="left" vertical="center" shrinkToFit="1"/>
      <protection locked="0"/>
    </xf>
    <xf numFmtId="0" fontId="9" fillId="0" borderId="39" xfId="0" applyFont="1" applyBorder="1" applyAlignment="1">
      <alignment horizontal="center" vertical="center"/>
    </xf>
    <xf numFmtId="0" fontId="9" fillId="2" borderId="10" xfId="0" applyFont="1" applyFill="1" applyBorder="1" applyAlignment="1" applyProtection="1">
      <alignment horizontal="left" vertical="center" wrapText="1"/>
      <protection locked="0"/>
    </xf>
    <xf numFmtId="0" fontId="9" fillId="2" borderId="27" xfId="0" applyFont="1" applyFill="1" applyBorder="1" applyAlignment="1" applyProtection="1">
      <alignment horizontal="left" vertical="center" wrapText="1"/>
      <protection locked="0"/>
    </xf>
    <xf numFmtId="0" fontId="9" fillId="2" borderId="43" xfId="0" applyFont="1" applyFill="1" applyBorder="1" applyAlignment="1" applyProtection="1">
      <alignment horizontal="left" vertical="center" wrapText="1"/>
      <protection locked="0"/>
    </xf>
    <xf numFmtId="0" fontId="3" fillId="0" borderId="0" xfId="4" applyFont="1">
      <alignment vertical="center"/>
    </xf>
    <xf numFmtId="0" fontId="18" fillId="0" borderId="0" xfId="4" applyFont="1" applyBorder="1">
      <alignment vertical="center"/>
    </xf>
    <xf numFmtId="0" fontId="9" fillId="0" borderId="5" xfId="4" applyFont="1" applyBorder="1">
      <alignment vertical="center"/>
    </xf>
    <xf numFmtId="0" fontId="3" fillId="0" borderId="87" xfId="4" applyFont="1" applyBorder="1">
      <alignment vertical="center"/>
    </xf>
    <xf numFmtId="0" fontId="3" fillId="0" borderId="5" xfId="4" applyFont="1" applyBorder="1">
      <alignment vertical="center"/>
    </xf>
    <xf numFmtId="0" fontId="9" fillId="0" borderId="0" xfId="4" applyFont="1" applyBorder="1">
      <alignment vertical="center"/>
    </xf>
    <xf numFmtId="0" fontId="9" fillId="2" borderId="5"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7" fillId="7" borderId="0" xfId="3" applyFont="1" applyFill="1" applyAlignment="1">
      <alignment vertical="center" wrapText="1"/>
    </xf>
    <xf numFmtId="0" fontId="9" fillId="0" borderId="7" xfId="0" applyFont="1" applyBorder="1" applyAlignment="1">
      <alignment vertical="center" wrapText="1"/>
    </xf>
    <xf numFmtId="0" fontId="3" fillId="2" borderId="52" xfId="2" applyFont="1" applyFill="1" applyBorder="1" applyAlignment="1" applyProtection="1">
      <alignment horizontal="center" vertical="center"/>
      <protection locked="0"/>
    </xf>
    <xf numFmtId="0" fontId="3" fillId="2" borderId="35" xfId="2" applyFont="1" applyFill="1" applyBorder="1" applyAlignment="1" applyProtection="1">
      <alignment horizontal="center" vertical="center"/>
      <protection locked="0"/>
    </xf>
    <xf numFmtId="0" fontId="3" fillId="2" borderId="31" xfId="2" applyFont="1" applyFill="1" applyBorder="1" applyAlignment="1" applyProtection="1">
      <alignment horizontal="center" vertical="center"/>
      <protection locked="0"/>
    </xf>
    <xf numFmtId="0" fontId="7" fillId="2" borderId="35" xfId="2" applyFont="1" applyFill="1" applyBorder="1" applyAlignment="1" applyProtection="1">
      <alignment horizontal="center" vertical="center"/>
      <protection locked="0"/>
    </xf>
    <xf numFmtId="0" fontId="7" fillId="2" borderId="31" xfId="2" applyFont="1" applyFill="1" applyBorder="1" applyAlignment="1" applyProtection="1">
      <alignment horizontal="center" vertical="center"/>
      <protection locked="0"/>
    </xf>
    <xf numFmtId="176" fontId="3" fillId="5" borderId="61" xfId="3" applyNumberFormat="1" applyFont="1" applyFill="1" applyBorder="1" applyAlignment="1">
      <alignment horizontal="center" vertical="center" wrapText="1"/>
    </xf>
    <xf numFmtId="0" fontId="9" fillId="3" borderId="76" xfId="0" applyFont="1" applyFill="1" applyBorder="1" applyAlignment="1">
      <alignment horizontal="center" vertical="center" wrapText="1"/>
    </xf>
    <xf numFmtId="0" fontId="8" fillId="8" borderId="0" xfId="8" applyFill="1">
      <alignment vertical="center"/>
    </xf>
    <xf numFmtId="38" fontId="8" fillId="11" borderId="0" xfId="8" applyNumberFormat="1" applyFill="1" applyAlignment="1">
      <alignment horizontal="right" vertical="center"/>
    </xf>
    <xf numFmtId="0" fontId="8" fillId="0" borderId="2" xfId="8" applyBorder="1">
      <alignment vertical="center"/>
    </xf>
    <xf numFmtId="0" fontId="8" fillId="0" borderId="34" xfId="8" applyBorder="1">
      <alignment vertical="center"/>
    </xf>
    <xf numFmtId="0" fontId="8" fillId="0" borderId="18" xfId="8" applyBorder="1">
      <alignment vertical="center"/>
    </xf>
    <xf numFmtId="38" fontId="8" fillId="11" borderId="0" xfId="8" applyNumberFormat="1" applyFill="1" applyAlignment="1">
      <alignment horizontal="left" vertical="center"/>
    </xf>
    <xf numFmtId="0" fontId="8" fillId="11" borderId="8" xfId="8" applyFill="1" applyBorder="1">
      <alignment vertical="center"/>
    </xf>
    <xf numFmtId="179" fontId="8" fillId="11" borderId="30" xfId="8" applyNumberFormat="1" applyFill="1" applyBorder="1">
      <alignment vertical="center"/>
    </xf>
    <xf numFmtId="179" fontId="8" fillId="11" borderId="64" xfId="8" applyNumberFormat="1" applyFill="1" applyBorder="1">
      <alignment vertical="center"/>
    </xf>
    <xf numFmtId="180" fontId="8" fillId="11" borderId="0" xfId="8" applyNumberFormat="1" applyFill="1" applyAlignment="1">
      <alignment horizontal="right" vertical="center"/>
    </xf>
    <xf numFmtId="179" fontId="8" fillId="11" borderId="61" xfId="8" applyNumberFormat="1" applyFill="1" applyBorder="1">
      <alignment vertical="center"/>
    </xf>
    <xf numFmtId="181" fontId="3" fillId="0" borderId="0" xfId="0" applyNumberFormat="1" applyFont="1" applyAlignment="1">
      <alignment horizontal="center" vertical="center"/>
    </xf>
    <xf numFmtId="181" fontId="9" fillId="0" borderId="0" xfId="0" applyNumberFormat="1" applyFont="1" applyAlignment="1">
      <alignment horizontal="center" vertical="center"/>
    </xf>
    <xf numFmtId="0" fontId="9" fillId="13" borderId="27" xfId="0" applyFont="1" applyFill="1" applyBorder="1" applyAlignment="1" applyProtection="1">
      <alignment horizontal="center" vertical="center" wrapText="1" shrinkToFit="1"/>
      <protection locked="0"/>
    </xf>
    <xf numFmtId="0" fontId="9" fillId="13" borderId="5" xfId="0" applyFont="1" applyFill="1" applyBorder="1" applyAlignment="1" applyProtection="1">
      <alignment horizontal="center" vertical="center" wrapText="1" shrinkToFit="1"/>
      <protection locked="0"/>
    </xf>
    <xf numFmtId="0" fontId="9" fillId="5" borderId="5" xfId="0" applyFont="1" applyFill="1" applyBorder="1" applyAlignment="1">
      <alignment vertical="center" shrinkToFit="1"/>
    </xf>
    <xf numFmtId="0" fontId="9" fillId="5" borderId="18" xfId="0" applyFont="1" applyFill="1" applyBorder="1" applyAlignment="1">
      <alignment vertical="center" shrinkToFit="1"/>
    </xf>
    <xf numFmtId="42" fontId="3" fillId="2" borderId="64" xfId="2" applyNumberFormat="1" applyFont="1" applyFill="1" applyBorder="1" applyAlignment="1" applyProtection="1">
      <alignment horizontal="left" vertical="center" wrapText="1"/>
      <protection locked="0"/>
    </xf>
    <xf numFmtId="42" fontId="3" fillId="2" borderId="85" xfId="2" applyNumberFormat="1" applyFont="1" applyFill="1" applyBorder="1" applyAlignment="1" applyProtection="1">
      <alignment horizontal="left" vertical="center" wrapText="1"/>
      <protection locked="0"/>
    </xf>
    <xf numFmtId="42" fontId="3" fillId="2" borderId="65" xfId="2" applyNumberFormat="1" applyFont="1" applyFill="1" applyBorder="1" applyAlignment="1" applyProtection="1">
      <alignment horizontal="left" vertical="center" wrapText="1"/>
      <protection locked="0"/>
    </xf>
    <xf numFmtId="0" fontId="3" fillId="2" borderId="64" xfId="2" applyFont="1" applyFill="1" applyBorder="1" applyAlignment="1" applyProtection="1">
      <alignment horizontal="left" vertical="center" wrapText="1"/>
      <protection locked="0"/>
    </xf>
    <xf numFmtId="0" fontId="3" fillId="2" borderId="85" xfId="2" applyFont="1" applyFill="1" applyBorder="1" applyAlignment="1" applyProtection="1">
      <alignment horizontal="left" vertical="center" wrapText="1"/>
      <protection locked="0"/>
    </xf>
    <xf numFmtId="0" fontId="3" fillId="2" borderId="65" xfId="2" applyFont="1" applyFill="1" applyBorder="1" applyAlignment="1" applyProtection="1">
      <alignment horizontal="left" vertical="center" wrapText="1"/>
      <protection locked="0"/>
    </xf>
    <xf numFmtId="0" fontId="37" fillId="0" borderId="0" xfId="9" applyFont="1">
      <alignment vertical="center"/>
    </xf>
    <xf numFmtId="0" fontId="34" fillId="0" borderId="0" xfId="0" applyFont="1">
      <alignment vertical="center"/>
    </xf>
    <xf numFmtId="0" fontId="9" fillId="5" borderId="78" xfId="0" applyFont="1" applyFill="1" applyBorder="1" applyAlignment="1">
      <alignment horizontal="center" vertical="center" wrapText="1" shrinkToFit="1"/>
    </xf>
    <xf numFmtId="176" fontId="9" fillId="5" borderId="16" xfId="0" applyNumberFormat="1" applyFont="1" applyFill="1" applyBorder="1" applyAlignment="1">
      <alignment vertical="center" shrinkToFit="1"/>
    </xf>
    <xf numFmtId="176" fontId="9" fillId="5" borderId="19" xfId="0" applyNumberFormat="1" applyFont="1" applyFill="1" applyBorder="1" applyAlignment="1">
      <alignment vertical="center" shrinkToFit="1"/>
    </xf>
    <xf numFmtId="0" fontId="8" fillId="14" borderId="5" xfId="8" applyFill="1" applyBorder="1">
      <alignment vertical="center"/>
    </xf>
    <xf numFmtId="0" fontId="8" fillId="12" borderId="98" xfId="8" applyFill="1" applyBorder="1">
      <alignment vertical="center"/>
    </xf>
    <xf numFmtId="0" fontId="8" fillId="12" borderId="99" xfId="8" applyFill="1" applyBorder="1">
      <alignment vertical="center"/>
    </xf>
    <xf numFmtId="38" fontId="8" fillId="11" borderId="61" xfId="8" applyNumberFormat="1" applyFill="1" applyBorder="1">
      <alignment vertical="center"/>
    </xf>
    <xf numFmtId="0" fontId="8" fillId="0" borderId="5" xfId="8" applyBorder="1">
      <alignment vertical="center"/>
    </xf>
    <xf numFmtId="0" fontId="8" fillId="0" borderId="58" xfId="8" applyBorder="1">
      <alignment vertical="center"/>
    </xf>
    <xf numFmtId="49" fontId="21" fillId="0" borderId="0" xfId="0" applyNumberFormat="1" applyFont="1" applyAlignment="1">
      <alignment horizontal="left" vertical="center"/>
    </xf>
    <xf numFmtId="176" fontId="9" fillId="5" borderId="20" xfId="0" applyNumberFormat="1" applyFont="1" applyFill="1" applyBorder="1" applyAlignment="1">
      <alignment horizontal="right" vertical="center"/>
    </xf>
    <xf numFmtId="0" fontId="7" fillId="0" borderId="0" xfId="0" applyFont="1">
      <alignment vertical="center"/>
    </xf>
    <xf numFmtId="0" fontId="3" fillId="8" borderId="0" xfId="0" applyFont="1" applyFill="1">
      <alignment vertical="center"/>
    </xf>
    <xf numFmtId="0" fontId="18" fillId="8" borderId="0" xfId="0" applyFont="1" applyFill="1">
      <alignment vertical="center"/>
    </xf>
    <xf numFmtId="0" fontId="9" fillId="8" borderId="0" xfId="0" applyFont="1" applyFill="1">
      <alignment vertical="center"/>
    </xf>
    <xf numFmtId="0" fontId="20" fillId="8" borderId="0" xfId="0" applyFont="1" applyFill="1">
      <alignment vertical="center"/>
    </xf>
    <xf numFmtId="0" fontId="3" fillId="8" borderId="0" xfId="0" applyFont="1" applyFill="1" applyAlignment="1">
      <alignment horizontal="center" vertical="center"/>
    </xf>
    <xf numFmtId="0" fontId="7" fillId="8" borderId="0" xfId="0" applyFont="1" applyFill="1">
      <alignment vertical="center"/>
    </xf>
    <xf numFmtId="0" fontId="38" fillId="8" borderId="0" xfId="0" applyFont="1" applyFill="1">
      <alignment vertical="center"/>
    </xf>
    <xf numFmtId="0" fontId="9" fillId="2" borderId="10" xfId="0" applyFont="1" applyFill="1" applyBorder="1" applyAlignment="1" applyProtection="1">
      <alignment horizontal="center" vertical="center"/>
      <protection locked="0"/>
    </xf>
    <xf numFmtId="0" fontId="9" fillId="15" borderId="61" xfId="0" applyFont="1" applyFill="1" applyBorder="1" applyAlignment="1">
      <alignment horizontal="center" vertical="center"/>
    </xf>
    <xf numFmtId="0" fontId="9" fillId="5" borderId="61" xfId="0" applyFont="1" applyFill="1" applyBorder="1" applyAlignment="1">
      <alignment horizontal="center" vertical="center"/>
    </xf>
    <xf numFmtId="176" fontId="9" fillId="5" borderId="94" xfId="0" applyNumberFormat="1" applyFont="1" applyFill="1" applyBorder="1" applyAlignment="1">
      <alignment horizontal="center" vertical="center"/>
    </xf>
    <xf numFmtId="176" fontId="9" fillId="5" borderId="95" xfId="0" applyNumberFormat="1" applyFont="1" applyFill="1" applyBorder="1" applyAlignment="1">
      <alignment horizontal="center" vertical="center"/>
    </xf>
    <xf numFmtId="176" fontId="9" fillId="5" borderId="96" xfId="0" applyNumberFormat="1" applyFont="1" applyFill="1" applyBorder="1" applyAlignment="1">
      <alignment horizontal="center" vertical="center"/>
    </xf>
    <xf numFmtId="176" fontId="9" fillId="5" borderId="97" xfId="0" applyNumberFormat="1" applyFont="1" applyFill="1" applyBorder="1" applyAlignment="1">
      <alignment horizontal="center" vertical="center"/>
    </xf>
    <xf numFmtId="182" fontId="3" fillId="5" borderId="30" xfId="6" applyNumberFormat="1" applyFont="1" applyFill="1" applyBorder="1" applyAlignment="1">
      <alignment horizontal="center" vertical="center"/>
    </xf>
    <xf numFmtId="182" fontId="3" fillId="5" borderId="72" xfId="6" applyNumberFormat="1" applyFont="1" applyFill="1" applyBorder="1" applyAlignment="1">
      <alignment horizontal="center" vertical="center"/>
    </xf>
    <xf numFmtId="182" fontId="3" fillId="5" borderId="77" xfId="6" applyNumberFormat="1" applyFont="1" applyFill="1" applyBorder="1" applyAlignment="1">
      <alignment horizontal="center" vertical="center"/>
    </xf>
    <xf numFmtId="182" fontId="7" fillId="5" borderId="30" xfId="6" applyNumberFormat="1" applyFont="1" applyFill="1" applyBorder="1" applyAlignment="1">
      <alignment horizontal="center" vertical="center"/>
    </xf>
    <xf numFmtId="182" fontId="7" fillId="5" borderId="72" xfId="6" applyNumberFormat="1" applyFont="1" applyFill="1" applyBorder="1" applyAlignment="1">
      <alignment horizontal="center" vertical="center"/>
    </xf>
    <xf numFmtId="182" fontId="7" fillId="5" borderId="77" xfId="6" applyNumberFormat="1" applyFont="1" applyFill="1" applyBorder="1" applyAlignment="1">
      <alignment horizontal="center" vertical="center"/>
    </xf>
    <xf numFmtId="180" fontId="9" fillId="8" borderId="0" xfId="0" applyNumberFormat="1" applyFont="1" applyFill="1" applyAlignment="1">
      <alignment horizontal="right" vertical="center"/>
    </xf>
    <xf numFmtId="0" fontId="9" fillId="2" borderId="44"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26" fillId="0" borderId="104" xfId="0" applyFont="1" applyBorder="1">
      <alignment vertical="center"/>
    </xf>
    <xf numFmtId="0" fontId="26" fillId="0" borderId="7" xfId="0" applyFont="1" applyBorder="1">
      <alignment vertical="center"/>
    </xf>
    <xf numFmtId="0" fontId="26" fillId="0" borderId="106" xfId="0" applyFont="1" applyBorder="1">
      <alignment vertical="center"/>
    </xf>
    <xf numFmtId="0" fontId="26" fillId="0" borderId="107" xfId="0" applyFont="1" applyBorder="1">
      <alignment vertical="center"/>
    </xf>
    <xf numFmtId="0" fontId="20" fillId="2" borderId="52" xfId="0" applyFont="1" applyFill="1" applyBorder="1" applyAlignment="1" applyProtection="1">
      <alignment horizontal="center" vertical="center" wrapText="1"/>
      <protection locked="0"/>
    </xf>
    <xf numFmtId="0" fontId="3" fillId="6" borderId="52" xfId="0" applyFont="1" applyFill="1" applyBorder="1" applyAlignment="1" applyProtection="1">
      <alignment horizontal="left" vertical="center" wrapText="1"/>
      <protection locked="0"/>
    </xf>
    <xf numFmtId="0" fontId="3" fillId="6" borderId="35" xfId="0" applyFont="1" applyFill="1" applyBorder="1" applyAlignment="1" applyProtection="1">
      <alignment horizontal="left" vertical="center" wrapText="1"/>
      <protection locked="0"/>
    </xf>
    <xf numFmtId="0" fontId="40" fillId="0" borderId="0" xfId="0" applyFont="1">
      <alignment vertical="center"/>
    </xf>
    <xf numFmtId="0" fontId="39" fillId="0" borderId="101" xfId="0" applyFont="1" applyBorder="1">
      <alignment vertical="center"/>
    </xf>
    <xf numFmtId="0" fontId="39" fillId="0" borderId="102" xfId="0" applyFont="1" applyBorder="1">
      <alignment vertical="center"/>
    </xf>
    <xf numFmtId="0" fontId="39" fillId="0" borderId="103" xfId="0" applyFont="1" applyBorder="1">
      <alignment vertical="center"/>
    </xf>
    <xf numFmtId="0" fontId="40" fillId="0" borderId="104" xfId="0" applyFont="1" applyBorder="1">
      <alignment vertical="center"/>
    </xf>
    <xf numFmtId="0" fontId="39" fillId="0" borderId="0" xfId="0" applyFont="1">
      <alignment vertical="center"/>
    </xf>
    <xf numFmtId="0" fontId="26" fillId="0" borderId="0" xfId="0" quotePrefix="1" applyFont="1">
      <alignment vertical="center"/>
    </xf>
    <xf numFmtId="0" fontId="40" fillId="0" borderId="105" xfId="0" applyFont="1" applyBorder="1">
      <alignment vertical="center"/>
    </xf>
    <xf numFmtId="183" fontId="26" fillId="0" borderId="105" xfId="0" applyNumberFormat="1" applyFont="1" applyBorder="1">
      <alignment vertical="center"/>
    </xf>
    <xf numFmtId="0" fontId="26" fillId="0" borderId="105" xfId="0" quotePrefix="1" applyFont="1" applyBorder="1">
      <alignment vertical="center"/>
    </xf>
    <xf numFmtId="0" fontId="26" fillId="16" borderId="105" xfId="0" quotePrefix="1" applyFont="1" applyFill="1" applyBorder="1">
      <alignment vertical="center"/>
    </xf>
    <xf numFmtId="0" fontId="26" fillId="0" borderId="107" xfId="0" quotePrefix="1" applyFont="1" applyBorder="1">
      <alignment vertical="center"/>
    </xf>
    <xf numFmtId="0" fontId="26" fillId="16" borderId="108" xfId="0" quotePrefix="1" applyFont="1" applyFill="1" applyBorder="1">
      <alignment vertical="center"/>
    </xf>
    <xf numFmtId="0" fontId="3" fillId="2" borderId="5"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87" xfId="0" applyFont="1" applyFill="1" applyBorder="1" applyAlignment="1" applyProtection="1">
      <alignment horizontal="center" vertical="center"/>
      <protection locked="0"/>
    </xf>
    <xf numFmtId="14" fontId="9" fillId="2" borderId="2"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5" fillId="0" borderId="0" xfId="0" applyFont="1" applyAlignment="1">
      <alignment horizontal="center" vertical="center"/>
    </xf>
    <xf numFmtId="0" fontId="3" fillId="3" borderId="5" xfId="0" applyFont="1" applyFill="1" applyBorder="1" applyAlignment="1">
      <alignment horizontal="center" vertical="center"/>
    </xf>
    <xf numFmtId="181" fontId="9" fillId="0" borderId="0" xfId="0" applyNumberFormat="1" applyFont="1" applyAlignment="1">
      <alignment horizontal="center" vertical="center"/>
    </xf>
    <xf numFmtId="0" fontId="3" fillId="3" borderId="16" xfId="0" applyFont="1" applyFill="1" applyBorder="1" applyAlignment="1">
      <alignment horizontal="center" vertical="center"/>
    </xf>
    <xf numFmtId="0" fontId="3" fillId="3" borderId="19" xfId="0" applyFont="1" applyFill="1" applyBorder="1" applyAlignment="1">
      <alignment horizontal="center" vertical="center"/>
    </xf>
    <xf numFmtId="0" fontId="30" fillId="3" borderId="22"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23"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9" fillId="3" borderId="74"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18" xfId="0" applyFont="1" applyFill="1" applyBorder="1" applyAlignment="1">
      <alignment horizontal="center" vertical="center"/>
    </xf>
    <xf numFmtId="0" fontId="3" fillId="3" borderId="10"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72"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5" xfId="0" applyFont="1" applyFill="1" applyBorder="1" applyAlignment="1">
      <alignment horizontal="center" vertical="center" wrapText="1"/>
    </xf>
    <xf numFmtId="0" fontId="9" fillId="3" borderId="69"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9" fillId="2" borderId="10" xfId="0" applyFont="1" applyFill="1" applyBorder="1" applyAlignment="1" applyProtection="1">
      <alignment horizontal="left" vertical="top" wrapText="1"/>
      <protection locked="0"/>
    </xf>
    <xf numFmtId="0" fontId="9" fillId="2" borderId="23"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16" xfId="0" applyFont="1" applyFill="1" applyBorder="1" applyAlignment="1" applyProtection="1">
      <alignment horizontal="left" vertical="top" wrapText="1"/>
      <protection locked="0"/>
    </xf>
    <xf numFmtId="0" fontId="3" fillId="3" borderId="52"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42" xfId="0" applyFont="1" applyFill="1" applyBorder="1" applyAlignment="1">
      <alignment horizontal="center" vertical="center"/>
    </xf>
    <xf numFmtId="0" fontId="9" fillId="5" borderId="52" xfId="0" applyFont="1" applyFill="1" applyBorder="1" applyAlignment="1">
      <alignment horizontal="left" vertical="center"/>
    </xf>
    <xf numFmtId="0" fontId="9" fillId="5" borderId="28" xfId="0" applyFont="1" applyFill="1" applyBorder="1" applyAlignment="1">
      <alignment horizontal="left" vertical="center"/>
    </xf>
    <xf numFmtId="0" fontId="9" fillId="5" borderId="29" xfId="0" applyFont="1" applyFill="1" applyBorder="1" applyAlignment="1">
      <alignment horizontal="left" vertical="center"/>
    </xf>
    <xf numFmtId="0" fontId="9" fillId="5" borderId="53" xfId="0" applyFont="1" applyFill="1" applyBorder="1" applyAlignment="1">
      <alignment horizontal="left" vertical="center"/>
    </xf>
    <xf numFmtId="0" fontId="9" fillId="5" borderId="20" xfId="0" applyFont="1" applyFill="1" applyBorder="1" applyAlignment="1">
      <alignment horizontal="left" vertical="center"/>
    </xf>
    <xf numFmtId="0" fontId="9" fillId="5" borderId="25" xfId="0" applyFont="1" applyFill="1" applyBorder="1" applyAlignment="1">
      <alignment horizontal="left" vertical="center"/>
    </xf>
    <xf numFmtId="0" fontId="3" fillId="6" borderId="35" xfId="0" applyFont="1" applyFill="1" applyBorder="1" applyAlignment="1" applyProtection="1">
      <alignment horizontal="center" vertical="center"/>
      <protection locked="0"/>
    </xf>
    <xf numFmtId="0" fontId="3" fillId="6" borderId="36" xfId="0" applyFont="1" applyFill="1" applyBorder="1" applyAlignment="1" applyProtection="1">
      <alignment horizontal="center" vertical="center"/>
      <protection locked="0"/>
    </xf>
    <xf numFmtId="0" fontId="3" fillId="6" borderId="32" xfId="0" applyFont="1" applyFill="1" applyBorder="1" applyAlignment="1" applyProtection="1">
      <alignment horizontal="center" vertical="center"/>
      <protection locked="0"/>
    </xf>
    <xf numFmtId="0" fontId="3" fillId="6" borderId="33" xfId="0" applyFont="1" applyFill="1" applyBorder="1" applyAlignment="1" applyProtection="1">
      <alignment horizontal="center" vertical="center"/>
      <protection locked="0"/>
    </xf>
    <xf numFmtId="0" fontId="3" fillId="3" borderId="71"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24"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0" borderId="52" xfId="0" applyFont="1" applyBorder="1" applyAlignment="1">
      <alignment horizontal="center" vertical="center"/>
    </xf>
    <xf numFmtId="0" fontId="3" fillId="0" borderId="41" xfId="0" applyFont="1" applyBorder="1" applyAlignment="1">
      <alignment horizontal="center" vertical="center"/>
    </xf>
    <xf numFmtId="0" fontId="3" fillId="0" borderId="53" xfId="0" applyFont="1" applyBorder="1" applyAlignment="1">
      <alignment horizontal="center" vertical="center"/>
    </xf>
    <xf numFmtId="0" fontId="3" fillId="0" borderId="42" xfId="0" applyFont="1" applyBorder="1" applyAlignment="1">
      <alignment horizontal="center" vertical="center"/>
    </xf>
    <xf numFmtId="0" fontId="3" fillId="6" borderId="5" xfId="0" applyFont="1" applyFill="1" applyBorder="1" applyAlignment="1" applyProtection="1">
      <alignment horizontal="center" vertical="center"/>
      <protection locked="0"/>
    </xf>
    <xf numFmtId="0" fontId="3" fillId="3" borderId="7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6" borderId="53" xfId="0" applyFont="1" applyFill="1" applyBorder="1" applyAlignment="1" applyProtection="1">
      <alignment horizontal="center" vertical="center"/>
      <protection locked="0"/>
    </xf>
    <xf numFmtId="0" fontId="3" fillId="6" borderId="42" xfId="0" applyFont="1" applyFill="1" applyBorder="1" applyAlignment="1" applyProtection="1">
      <alignment horizontal="center" vertical="center"/>
      <protection locked="0"/>
    </xf>
    <xf numFmtId="0" fontId="9" fillId="3" borderId="24"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3" fillId="6" borderId="18" xfId="0" applyFont="1" applyFill="1" applyBorder="1" applyAlignment="1" applyProtection="1">
      <alignment horizontal="center" vertical="center"/>
      <protection locked="0"/>
    </xf>
    <xf numFmtId="0" fontId="3" fillId="2" borderId="35" xfId="0" applyFont="1" applyFill="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0" fontId="3" fillId="2" borderId="86" xfId="0" applyFont="1" applyFill="1" applyBorder="1" applyAlignment="1" applyProtection="1">
      <alignment horizontal="left" vertical="top" wrapText="1"/>
      <protection locked="0"/>
    </xf>
    <xf numFmtId="0" fontId="3" fillId="2" borderId="32"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53"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3" fillId="2" borderId="25" xfId="0" applyFont="1" applyFill="1" applyBorder="1" applyAlignment="1" applyProtection="1">
      <alignment horizontal="left" vertical="top" wrapText="1"/>
      <protection locked="0"/>
    </xf>
    <xf numFmtId="0" fontId="9" fillId="2" borderId="52" xfId="0" applyFont="1" applyFill="1" applyBorder="1" applyAlignment="1" applyProtection="1">
      <alignment horizontal="left" vertical="top" wrapText="1"/>
      <protection locked="0"/>
    </xf>
    <xf numFmtId="0" fontId="9" fillId="2" borderId="28" xfId="0" applyFont="1" applyFill="1" applyBorder="1" applyAlignment="1" applyProtection="1">
      <alignment horizontal="left" vertical="top" wrapText="1"/>
      <protection locked="0"/>
    </xf>
    <xf numFmtId="0" fontId="9" fillId="2" borderId="29" xfId="0" applyFont="1" applyFill="1" applyBorder="1" applyAlignment="1" applyProtection="1">
      <alignment horizontal="left" vertical="top" wrapText="1"/>
      <protection locked="0"/>
    </xf>
    <xf numFmtId="0" fontId="9" fillId="2" borderId="32" xfId="0" applyFont="1" applyFill="1" applyBorder="1" applyAlignment="1" applyProtection="1">
      <alignment horizontal="left" vertical="top" wrapText="1"/>
      <protection locked="0"/>
    </xf>
    <xf numFmtId="0" fontId="9" fillId="2" borderId="12" xfId="0" applyFont="1" applyFill="1" applyBorder="1" applyAlignment="1" applyProtection="1">
      <alignment horizontal="left" vertical="top" wrapText="1"/>
      <protection locked="0"/>
    </xf>
    <xf numFmtId="0" fontId="9" fillId="2" borderId="84" xfId="0" applyFont="1" applyFill="1" applyBorder="1" applyAlignment="1" applyProtection="1">
      <alignment horizontal="left" vertical="top" wrapText="1"/>
      <protection locked="0"/>
    </xf>
    <xf numFmtId="0" fontId="9" fillId="2" borderId="35" xfId="0" applyFont="1" applyFill="1" applyBorder="1" applyAlignment="1" applyProtection="1">
      <alignment horizontal="left" vertical="top" wrapText="1"/>
      <protection locked="0"/>
    </xf>
    <xf numFmtId="0" fontId="9" fillId="2" borderId="21" xfId="0" applyFont="1" applyFill="1" applyBorder="1" applyAlignment="1" applyProtection="1">
      <alignment horizontal="left" vertical="top" wrapText="1"/>
      <protection locked="0"/>
    </xf>
    <xf numFmtId="0" fontId="9" fillId="2" borderId="86" xfId="0" applyFont="1" applyFill="1" applyBorder="1" applyAlignment="1" applyProtection="1">
      <alignment horizontal="left" vertical="top" wrapText="1"/>
      <protection locked="0"/>
    </xf>
    <xf numFmtId="0" fontId="3" fillId="3" borderId="35"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left" vertical="top"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xf>
    <xf numFmtId="0" fontId="9" fillId="2" borderId="35" xfId="0" applyFont="1" applyFill="1" applyBorder="1" applyAlignment="1" applyProtection="1">
      <alignment horizontal="left" vertical="center"/>
      <protection locked="0"/>
    </xf>
    <xf numFmtId="0" fontId="9" fillId="2" borderId="21" xfId="0" applyFont="1" applyFill="1" applyBorder="1" applyAlignment="1" applyProtection="1">
      <alignment horizontal="left" vertical="center"/>
      <protection locked="0"/>
    </xf>
    <xf numFmtId="0" fontId="9" fillId="2" borderId="86" xfId="0" applyFont="1" applyFill="1" applyBorder="1" applyAlignment="1" applyProtection="1">
      <alignment horizontal="left" vertical="center"/>
      <protection locked="0"/>
    </xf>
    <xf numFmtId="0" fontId="9" fillId="2" borderId="31" xfId="0" applyFont="1" applyFill="1" applyBorder="1" applyAlignment="1" applyProtection="1">
      <alignment horizontal="left" vertical="center"/>
      <protection locked="0"/>
    </xf>
    <xf numFmtId="0" fontId="9" fillId="2" borderId="57" xfId="0" applyFont="1" applyFill="1" applyBorder="1" applyAlignment="1" applyProtection="1">
      <alignment horizontal="left" vertical="center"/>
      <protection locked="0"/>
    </xf>
    <xf numFmtId="0" fontId="9" fillId="2" borderId="83" xfId="0" applyFont="1" applyFill="1" applyBorder="1" applyAlignment="1" applyProtection="1">
      <alignment horizontal="left" vertical="center"/>
      <protection locked="0"/>
    </xf>
    <xf numFmtId="0" fontId="9" fillId="0" borderId="77" xfId="0" applyFont="1" applyBorder="1" applyAlignment="1">
      <alignment horizontal="center" vertical="center"/>
    </xf>
    <xf numFmtId="0" fontId="9" fillId="0" borderId="58" xfId="0" applyFont="1" applyBorder="1" applyAlignment="1">
      <alignment horizontal="center" vertical="center"/>
    </xf>
    <xf numFmtId="0" fontId="9" fillId="5" borderId="31" xfId="0" applyFont="1" applyFill="1" applyBorder="1" applyAlignment="1">
      <alignment horizontal="left" vertical="center"/>
    </xf>
    <xf numFmtId="0" fontId="9" fillId="5" borderId="57" xfId="0" applyFont="1" applyFill="1" applyBorder="1" applyAlignment="1">
      <alignment horizontal="left" vertical="center"/>
    </xf>
    <xf numFmtId="0" fontId="9" fillId="5" borderId="58" xfId="0" applyFont="1" applyFill="1" applyBorder="1" applyAlignment="1">
      <alignment horizontal="left" vertical="center"/>
    </xf>
    <xf numFmtId="0" fontId="9" fillId="2" borderId="18" xfId="0" applyFont="1" applyFill="1" applyBorder="1" applyAlignment="1" applyProtection="1">
      <alignment horizontal="center" vertical="center"/>
      <protection locked="0"/>
    </xf>
    <xf numFmtId="0" fontId="9" fillId="0" borderId="73" xfId="0" applyFont="1" applyBorder="1" applyAlignment="1">
      <alignment horizontal="center" vertical="center"/>
    </xf>
    <xf numFmtId="0" fontId="9" fillId="0" borderId="87" xfId="0" applyFont="1" applyBorder="1" applyAlignment="1">
      <alignment horizontal="center" vertical="center"/>
    </xf>
    <xf numFmtId="0" fontId="9" fillId="5" borderId="2" xfId="0" applyFont="1" applyFill="1" applyBorder="1" applyAlignment="1">
      <alignment horizontal="left" vertical="center"/>
    </xf>
    <xf numFmtId="0" fontId="9" fillId="5" borderId="1" xfId="0" applyFont="1" applyFill="1" applyBorder="1" applyAlignment="1">
      <alignment horizontal="left" vertical="center"/>
    </xf>
    <xf numFmtId="0" fontId="9" fillId="5" borderId="87" xfId="0" applyFont="1" applyFill="1" applyBorder="1" applyAlignment="1">
      <alignment horizontal="left" vertical="center"/>
    </xf>
    <xf numFmtId="0" fontId="9" fillId="2" borderId="5" xfId="0" applyFont="1" applyFill="1" applyBorder="1" applyAlignment="1" applyProtection="1">
      <alignment horizontal="center" vertical="center"/>
      <protection locked="0"/>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5" borderId="27" xfId="0" applyFont="1" applyFill="1" applyBorder="1" applyAlignment="1">
      <alignment horizontal="left" vertical="center"/>
    </xf>
    <xf numFmtId="0" fontId="9" fillId="2" borderId="27" xfId="0" applyFont="1" applyFill="1" applyBorder="1" applyAlignment="1" applyProtection="1">
      <alignment horizontal="center" vertical="center"/>
      <protection locked="0"/>
    </xf>
    <xf numFmtId="0" fontId="9" fillId="2" borderId="44" xfId="0" applyFont="1" applyFill="1" applyBorder="1" applyAlignment="1" applyProtection="1">
      <alignment horizontal="left" vertical="center"/>
      <protection locked="0"/>
    </xf>
    <xf numFmtId="0" fontId="9" fillId="2" borderId="0" xfId="0" applyFont="1" applyFill="1" applyAlignment="1" applyProtection="1">
      <alignment horizontal="left" vertical="center"/>
      <protection locked="0"/>
    </xf>
    <xf numFmtId="0" fontId="9" fillId="2" borderId="13" xfId="0" applyFont="1" applyFill="1" applyBorder="1" applyAlignment="1" applyProtection="1">
      <alignment horizontal="left" vertical="center"/>
      <protection locked="0"/>
    </xf>
    <xf numFmtId="0" fontId="9" fillId="5" borderId="5" xfId="0" applyFont="1" applyFill="1" applyBorder="1" applyAlignment="1">
      <alignment horizontal="left" vertical="center"/>
    </xf>
    <xf numFmtId="0" fontId="9" fillId="0" borderId="15" xfId="0" applyFont="1" applyBorder="1" applyAlignment="1">
      <alignment horizontal="center" vertical="center"/>
    </xf>
    <xf numFmtId="0" fontId="9" fillId="0" borderId="5" xfId="0" applyFont="1" applyBorder="1" applyAlignment="1">
      <alignment horizontal="center" vertical="center"/>
    </xf>
    <xf numFmtId="0" fontId="3" fillId="3" borderId="22"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2" borderId="10"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2" borderId="23"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9" xfId="0" applyFont="1" applyFill="1" applyBorder="1" applyAlignment="1" applyProtection="1">
      <alignment horizontal="left" vertical="center" wrapText="1"/>
      <protection locked="0"/>
    </xf>
    <xf numFmtId="0" fontId="3" fillId="3" borderId="2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52" xfId="3" applyFont="1" applyFill="1" applyBorder="1" applyAlignment="1">
      <alignment horizontal="center" vertical="center" wrapText="1"/>
    </xf>
    <xf numFmtId="0" fontId="3" fillId="3" borderId="28" xfId="3" applyFont="1" applyFill="1" applyBorder="1" applyAlignment="1">
      <alignment horizontal="center" vertical="center" wrapText="1"/>
    </xf>
    <xf numFmtId="0" fontId="3" fillId="3" borderId="44" xfId="3" applyFont="1" applyFill="1" applyBorder="1" applyAlignment="1">
      <alignment horizontal="center" vertical="center" wrapText="1"/>
    </xf>
    <xf numFmtId="0" fontId="3" fillId="3" borderId="0" xfId="3" applyFont="1" applyFill="1" applyAlignment="1">
      <alignment horizontal="center" vertical="center" wrapText="1"/>
    </xf>
    <xf numFmtId="0" fontId="3" fillId="3" borderId="53" xfId="3" applyFont="1" applyFill="1" applyBorder="1" applyAlignment="1">
      <alignment horizontal="center" vertical="center" wrapText="1"/>
    </xf>
    <xf numFmtId="0" fontId="3" fillId="3" borderId="20"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15"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3" fillId="3" borderId="10"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23" xfId="3" applyFont="1" applyFill="1" applyBorder="1" applyAlignment="1">
      <alignment horizontal="center" vertical="center" wrapText="1"/>
    </xf>
    <xf numFmtId="0" fontId="3" fillId="3" borderId="16"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3" borderId="76" xfId="4" applyFont="1" applyFill="1" applyBorder="1" applyAlignment="1">
      <alignment horizontal="center" vertical="center" wrapText="1"/>
    </xf>
    <xf numFmtId="0" fontId="3" fillId="3" borderId="93" xfId="4" applyFont="1" applyFill="1" applyBorder="1" applyAlignment="1">
      <alignment horizontal="center" vertical="center" wrapText="1"/>
    </xf>
    <xf numFmtId="0" fontId="3" fillId="3" borderId="43" xfId="4" applyFont="1" applyFill="1" applyBorder="1" applyAlignment="1">
      <alignment horizontal="center" vertical="center" wrapText="1"/>
    </xf>
    <xf numFmtId="0" fontId="3" fillId="3" borderId="52" xfId="2" applyFont="1" applyFill="1" applyBorder="1" applyAlignment="1">
      <alignment horizontal="center" vertical="center"/>
    </xf>
    <xf numFmtId="0" fontId="3" fillId="3" borderId="44" xfId="2" applyFont="1" applyFill="1" applyBorder="1" applyAlignment="1">
      <alignment horizontal="center" vertical="center"/>
    </xf>
    <xf numFmtId="0" fontId="3" fillId="3" borderId="53" xfId="2" applyFont="1" applyFill="1" applyBorder="1" applyAlignment="1">
      <alignment horizontal="center" vertical="center"/>
    </xf>
    <xf numFmtId="0" fontId="3" fillId="3" borderId="11" xfId="2" applyFont="1" applyFill="1" applyBorder="1" applyAlignment="1">
      <alignment horizontal="center" vertical="center"/>
    </xf>
    <xf numFmtId="0" fontId="3" fillId="3" borderId="55"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3" borderId="18" xfId="2" applyFont="1" applyFill="1" applyBorder="1" applyAlignment="1">
      <alignment horizontal="center" vertical="center" wrapText="1"/>
    </xf>
    <xf numFmtId="0" fontId="3" fillId="3" borderId="23" xfId="2" applyFont="1" applyFill="1" applyBorder="1" applyAlignment="1">
      <alignment horizontal="center" vertical="center"/>
    </xf>
    <xf numFmtId="0" fontId="3" fillId="3" borderId="16" xfId="2" applyFont="1" applyFill="1" applyBorder="1" applyAlignment="1">
      <alignment horizontal="center" vertical="center"/>
    </xf>
    <xf numFmtId="0" fontId="3" fillId="3" borderId="19" xfId="2" applyFont="1" applyFill="1" applyBorder="1" applyAlignment="1">
      <alignment horizontal="center" vertical="center"/>
    </xf>
    <xf numFmtId="0" fontId="3" fillId="3" borderId="2" xfId="2" applyFont="1" applyFill="1" applyBorder="1" applyAlignment="1">
      <alignment horizontal="center" vertical="top" wrapText="1"/>
    </xf>
    <xf numFmtId="0" fontId="3" fillId="3" borderId="1" xfId="2" applyFont="1" applyFill="1" applyBorder="1" applyAlignment="1">
      <alignment horizontal="center" vertical="top" wrapText="1"/>
    </xf>
    <xf numFmtId="0" fontId="3" fillId="3" borderId="5"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5" xfId="2" applyFont="1" applyFill="1" applyBorder="1" applyAlignment="1">
      <alignment horizontal="center" vertical="top" wrapText="1"/>
    </xf>
    <xf numFmtId="0" fontId="3" fillId="3" borderId="18" xfId="2" applyFont="1" applyFill="1" applyBorder="1" applyAlignment="1">
      <alignment horizontal="center" vertical="top" wrapText="1"/>
    </xf>
    <xf numFmtId="0" fontId="9" fillId="3" borderId="28" xfId="4" applyFont="1" applyFill="1" applyBorder="1" applyAlignment="1">
      <alignment horizontal="center" vertical="center" wrapText="1"/>
    </xf>
    <xf numFmtId="0" fontId="9" fillId="3" borderId="12" xfId="4" applyFont="1" applyFill="1" applyBorder="1" applyAlignment="1">
      <alignment horizontal="center" vertical="center" wrapText="1"/>
    </xf>
    <xf numFmtId="38" fontId="3" fillId="3" borderId="68" xfId="6" applyFont="1" applyFill="1" applyBorder="1" applyAlignment="1" applyProtection="1">
      <alignment horizontal="center" vertical="center" wrapText="1"/>
    </xf>
    <xf numFmtId="38" fontId="3" fillId="3" borderId="66" xfId="6" applyFont="1" applyFill="1" applyBorder="1" applyAlignment="1" applyProtection="1">
      <alignment horizontal="center" vertical="center" wrapText="1"/>
    </xf>
    <xf numFmtId="38" fontId="3" fillId="3" borderId="65" xfId="6" applyFont="1" applyFill="1" applyBorder="1" applyAlignment="1" applyProtection="1">
      <alignment horizontal="center" vertical="center" wrapText="1"/>
    </xf>
    <xf numFmtId="0" fontId="3" fillId="3" borderId="68" xfId="2" applyFont="1" applyFill="1" applyBorder="1" applyAlignment="1">
      <alignment horizontal="center" vertical="center"/>
    </xf>
    <xf numFmtId="0" fontId="3" fillId="3" borderId="66" xfId="2" applyFont="1" applyFill="1" applyBorder="1" applyAlignment="1">
      <alignment horizontal="center" vertical="center"/>
    </xf>
    <xf numFmtId="0" fontId="3" fillId="3" borderId="65" xfId="2" applyFont="1" applyFill="1" applyBorder="1" applyAlignment="1">
      <alignment horizontal="center" vertical="center"/>
    </xf>
    <xf numFmtId="0" fontId="9" fillId="3" borderId="52" xfId="4" applyFont="1" applyFill="1" applyBorder="1" applyAlignment="1">
      <alignment horizontal="center" vertical="center" wrapText="1"/>
    </xf>
    <xf numFmtId="0" fontId="9" fillId="3" borderId="32" xfId="4" applyFont="1" applyFill="1" applyBorder="1" applyAlignment="1">
      <alignment horizontal="center" vertical="center" wrapText="1"/>
    </xf>
    <xf numFmtId="0" fontId="9" fillId="3" borderId="41" xfId="4" applyFont="1" applyFill="1" applyBorder="1" applyAlignment="1">
      <alignment horizontal="center" vertical="center" wrapText="1"/>
    </xf>
    <xf numFmtId="0" fontId="9" fillId="3" borderId="33" xfId="4" applyFont="1" applyFill="1" applyBorder="1" applyAlignment="1">
      <alignment horizontal="center" vertical="center" wrapText="1"/>
    </xf>
    <xf numFmtId="0" fontId="3" fillId="3" borderId="76" xfId="2" applyFont="1" applyFill="1" applyBorder="1" applyAlignment="1">
      <alignment horizontal="center" vertical="center" wrapText="1"/>
    </xf>
    <xf numFmtId="0" fontId="3" fillId="3" borderId="93" xfId="2" applyFont="1" applyFill="1" applyBorder="1" applyAlignment="1">
      <alignment horizontal="center" vertical="center" wrapText="1"/>
    </xf>
    <xf numFmtId="0" fontId="3" fillId="3" borderId="43" xfId="2" applyFont="1" applyFill="1" applyBorder="1" applyAlignment="1">
      <alignment horizontal="center" vertical="center" wrapText="1"/>
    </xf>
    <xf numFmtId="0" fontId="9" fillId="3" borderId="62" xfId="0" applyFont="1" applyFill="1" applyBorder="1" applyAlignment="1">
      <alignment horizontal="center" vertical="center" wrapText="1"/>
    </xf>
    <xf numFmtId="0" fontId="9" fillId="3" borderId="63" xfId="0" applyFont="1" applyFill="1" applyBorder="1" applyAlignment="1">
      <alignment horizontal="center" vertical="center" wrapText="1"/>
    </xf>
    <xf numFmtId="42" fontId="3" fillId="3" borderId="68" xfId="2" applyNumberFormat="1" applyFont="1" applyFill="1" applyBorder="1" applyAlignment="1">
      <alignment horizontal="center" vertical="center"/>
    </xf>
    <xf numFmtId="42" fontId="3" fillId="3" borderId="66" xfId="2" applyNumberFormat="1" applyFont="1" applyFill="1" applyBorder="1" applyAlignment="1">
      <alignment horizontal="center" vertical="center"/>
    </xf>
    <xf numFmtId="42" fontId="3" fillId="3" borderId="65" xfId="2" applyNumberFormat="1" applyFont="1" applyFill="1" applyBorder="1" applyAlignment="1">
      <alignment horizontal="center" vertical="center"/>
    </xf>
    <xf numFmtId="0" fontId="9" fillId="3" borderId="62" xfId="0" applyFont="1" applyFill="1" applyBorder="1" applyAlignment="1">
      <alignment horizontal="center" vertical="center"/>
    </xf>
    <xf numFmtId="0" fontId="9" fillId="3" borderId="63" xfId="0" applyFont="1" applyFill="1" applyBorder="1" applyAlignment="1">
      <alignment horizontal="center" vertical="center"/>
    </xf>
    <xf numFmtId="0" fontId="9" fillId="5" borderId="77" xfId="0" applyFont="1" applyFill="1" applyBorder="1" applyAlignment="1">
      <alignment horizontal="center" vertical="center"/>
    </xf>
    <xf numFmtId="0" fontId="9" fillId="5" borderId="57" xfId="0" applyFont="1" applyFill="1" applyBorder="1" applyAlignment="1">
      <alignment horizontal="center" vertical="center"/>
    </xf>
    <xf numFmtId="0" fontId="9" fillId="5" borderId="5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82" xfId="0" applyFont="1" applyFill="1" applyBorder="1" applyAlignment="1">
      <alignment horizontal="center" vertical="center"/>
    </xf>
    <xf numFmtId="0" fontId="3" fillId="0" borderId="100" xfId="0" applyFont="1" applyBorder="1" applyAlignment="1">
      <alignment horizontal="center" vertical="center"/>
    </xf>
    <xf numFmtId="0" fontId="9" fillId="3" borderId="22" xfId="0" applyFont="1" applyFill="1" applyBorder="1" applyAlignment="1">
      <alignment horizontal="center" vertical="center"/>
    </xf>
    <xf numFmtId="0" fontId="9" fillId="2" borderId="53" xfId="0"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9" fillId="2" borderId="25" xfId="0" applyFont="1" applyFill="1" applyBorder="1" applyAlignment="1" applyProtection="1">
      <alignment horizontal="left" vertical="center"/>
      <protection locked="0"/>
    </xf>
    <xf numFmtId="0" fontId="3" fillId="3" borderId="30" xfId="0" applyFont="1" applyFill="1" applyBorder="1" applyAlignment="1">
      <alignment horizontal="center" vertical="center"/>
    </xf>
    <xf numFmtId="0" fontId="3" fillId="3" borderId="69"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42" xfId="0" applyFont="1" applyFill="1" applyBorder="1" applyAlignment="1">
      <alignment horizontal="center" vertical="center"/>
    </xf>
    <xf numFmtId="0" fontId="3" fillId="8" borderId="0" xfId="0" applyFont="1" applyFill="1" applyAlignment="1">
      <alignment horizontal="center"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9" fillId="3" borderId="71"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87" xfId="0" applyFont="1" applyFill="1" applyBorder="1" applyAlignment="1">
      <alignment horizontal="center" vertical="center"/>
    </xf>
    <xf numFmtId="0" fontId="9" fillId="5" borderId="31"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55" xfId="0" applyFont="1" applyFill="1" applyBorder="1" applyAlignment="1">
      <alignment horizontal="center" vertical="center"/>
    </xf>
    <xf numFmtId="0" fontId="9" fillId="3" borderId="56" xfId="0" applyFont="1" applyFill="1" applyBorder="1" applyAlignment="1">
      <alignment horizontal="center" vertical="center"/>
    </xf>
    <xf numFmtId="0" fontId="9" fillId="3" borderId="81" xfId="0" applyFont="1" applyFill="1" applyBorder="1" applyAlignment="1">
      <alignment horizontal="center" vertical="center" wrapText="1"/>
    </xf>
    <xf numFmtId="0" fontId="3" fillId="2" borderId="31" xfId="0" applyFont="1" applyFill="1" applyBorder="1" applyAlignment="1" applyProtection="1">
      <alignment horizontal="center" vertical="center" wrapText="1"/>
      <protection locked="0"/>
    </xf>
    <xf numFmtId="0" fontId="3" fillId="2" borderId="57" xfId="0" applyFont="1" applyFill="1" applyBorder="1" applyAlignment="1" applyProtection="1">
      <alignment horizontal="center" vertical="center" wrapText="1"/>
      <protection locked="0"/>
    </xf>
    <xf numFmtId="0" fontId="3" fillId="2" borderId="58" xfId="0" applyFont="1" applyFill="1" applyBorder="1" applyAlignment="1" applyProtection="1">
      <alignment horizontal="center" vertical="center" wrapText="1"/>
      <protection locked="0"/>
    </xf>
    <xf numFmtId="177" fontId="9" fillId="2" borderId="31" xfId="0" applyNumberFormat="1" applyFont="1" applyFill="1" applyBorder="1" applyAlignment="1" applyProtection="1">
      <alignment horizontal="center" vertical="center" wrapText="1"/>
      <protection locked="0"/>
    </xf>
    <xf numFmtId="177" fontId="9" fillId="2" borderId="57" xfId="0" applyNumberFormat="1" applyFont="1" applyFill="1" applyBorder="1" applyAlignment="1" applyProtection="1">
      <alignment horizontal="center" vertical="center" wrapText="1"/>
      <protection locked="0"/>
    </xf>
    <xf numFmtId="177" fontId="9" fillId="2" borderId="58" xfId="0" applyNumberFormat="1" applyFont="1" applyFill="1" applyBorder="1" applyAlignment="1" applyProtection="1">
      <alignment horizontal="center" vertical="center" wrapText="1"/>
      <protection locked="0"/>
    </xf>
    <xf numFmtId="177" fontId="9" fillId="2" borderId="31" xfId="0" applyNumberFormat="1" applyFont="1" applyFill="1" applyBorder="1" applyAlignment="1" applyProtection="1">
      <alignment horizontal="left" vertical="center" wrapText="1"/>
      <protection locked="0"/>
    </xf>
    <xf numFmtId="177" fontId="9" fillId="2" borderId="83" xfId="0" applyNumberFormat="1" applyFont="1" applyFill="1" applyBorder="1" applyAlignment="1" applyProtection="1">
      <alignment horizontal="left" vertical="center" wrapText="1"/>
      <protection locked="0"/>
    </xf>
    <xf numFmtId="0" fontId="9" fillId="2" borderId="64" xfId="9" applyFont="1" applyFill="1" applyBorder="1" applyAlignment="1" applyProtection="1">
      <alignment vertical="top" wrapText="1"/>
      <protection locked="0"/>
    </xf>
    <xf numFmtId="0" fontId="9" fillId="2" borderId="90" xfId="9" applyFont="1" applyFill="1" applyBorder="1" applyAlignment="1" applyProtection="1">
      <alignment vertical="top" wrapText="1"/>
      <protection locked="0"/>
    </xf>
    <xf numFmtId="0" fontId="9" fillId="2" borderId="91" xfId="9" applyFont="1" applyFill="1" applyBorder="1" applyAlignment="1" applyProtection="1">
      <alignment vertical="top" wrapText="1"/>
      <protection locked="0"/>
    </xf>
  </cellXfs>
  <cellStyles count="10">
    <cellStyle name="桁区切り" xfId="1" builtinId="6"/>
    <cellStyle name="桁区切り 12" xfId="6" xr:uid="{00000000-0005-0000-0000-000002000000}"/>
    <cellStyle name="標準" xfId="0" builtinId="0"/>
    <cellStyle name="標準 2" xfId="9" xr:uid="{00000000-0005-0000-0000-000004000000}"/>
    <cellStyle name="標準 2 3" xfId="8" xr:uid="{00000000-0005-0000-0000-000005000000}"/>
    <cellStyle name="標準 3" xfId="7" xr:uid="{00000000-0005-0000-0000-000006000000}"/>
    <cellStyle name="標準 77" xfId="5" xr:uid="{00000000-0005-0000-0000-000007000000}"/>
    <cellStyle name="標準_070118別添4-2事業場モニタリング方法" xfId="4" xr:uid="{00000000-0005-0000-0000-000008000000}"/>
    <cellStyle name="標準_ASSET算定報告書（単独）" xfId="2" xr:uid="{00000000-0005-0000-0000-000009000000}"/>
    <cellStyle name="標準_file_view_4-4" xfId="3" xr:uid="{00000000-0005-0000-0000-00000A000000}"/>
  </cellStyles>
  <dxfs count="3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solid">
          <bgColor theme="0" tint="-0.499984740745262"/>
        </patternFill>
      </fill>
    </dxf>
    <dxf>
      <fill>
        <patternFill>
          <bgColor rgb="FFFFFF00"/>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2" defaultTableStyle="TableStyleMedium2" defaultPivotStyle="PivotStyleLight16">
    <tableStyle name="テーブル スタイル 1" pivot="0" count="0" xr9:uid="{00000000-0011-0000-FFFF-FFFF00000000}"/>
    <tableStyle name="テーブル スタイル 3" pivot="0" count="0" xr9:uid="{00000000-0011-0000-FFFF-FFFF01000000}"/>
  </tableStyles>
  <colors>
    <mruColors>
      <color rgb="FFFFFFCC"/>
      <color rgb="FFD2E6B4"/>
      <color rgb="FFD2E6FA"/>
      <color rgb="FFE6F0DC"/>
      <color rgb="FFD1EAB0"/>
      <color rgb="FFC8E6A0"/>
      <color rgb="FFCEEAA8"/>
      <color rgb="FF78E280"/>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CC2" lockText="1"/>
</file>

<file path=xl/ctrlProps/ctrlProp2.xml><?xml version="1.0" encoding="utf-8"?>
<formControlPr xmlns="http://schemas.microsoft.com/office/spreadsheetml/2009/9/main" objectType="CheckBox" fmlaLink="AF3" lockText="1"/>
</file>

<file path=xl/ctrlProps/ctrlProp3.xml><?xml version="1.0" encoding="utf-8"?>
<formControlPr xmlns="http://schemas.microsoft.com/office/spreadsheetml/2009/9/main" objectType="CheckBox" fmlaLink="$DO$3" lockText="1"/>
</file>

<file path=xl/ctrlProps/ctrlProp4.xml><?xml version="1.0" encoding="utf-8"?>
<formControlPr xmlns="http://schemas.microsoft.com/office/spreadsheetml/2009/9/main" objectType="CheckBox" fmlaLink="CD2" lockText="1"/>
</file>

<file path=xl/ctrlProps/ctrlProp5.xml><?xml version="1.0" encoding="utf-8"?>
<formControlPr xmlns="http://schemas.microsoft.com/office/spreadsheetml/2009/9/main" objectType="CheckBox" fmlaLink="AC3" lockText="1"/>
</file>

<file path=xl/ctrlProps/ctrlProp6.xml><?xml version="1.0" encoding="utf-8"?>
<formControlPr xmlns="http://schemas.microsoft.com/office/spreadsheetml/2009/9/main" objectType="CheckBox" fmlaLink="BB3" lockText="1"/>
</file>

<file path=xl/ctrlProps/ctrlProp7.xml><?xml version="1.0" encoding="utf-8"?>
<formControlPr xmlns="http://schemas.microsoft.com/office/spreadsheetml/2009/9/main" objectType="CheckBox" fmlaLink="AZ3" lockText="1"/>
</file>

<file path=xl/ctrlProps/ctrlProp8.xml><?xml version="1.0" encoding="utf-8"?>
<formControlPr xmlns="http://schemas.microsoft.com/office/spreadsheetml/2009/9/main" objectType="CheckBox" fmlaLink="AO3" lockText="1"/>
</file>

<file path=xl/ctrlProps/ctrlProp9.xml><?xml version="1.0" encoding="utf-8"?>
<formControlPr xmlns="http://schemas.microsoft.com/office/spreadsheetml/2009/9/main" objectType="CheckBox" fmlaLink="$Q$3" lockText="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137160</xdr:colOff>
          <xdr:row>2</xdr:row>
          <xdr:rowOff>137160</xdr:rowOff>
        </xdr:from>
        <xdr:to>
          <xdr:col>35</xdr:col>
          <xdr:colOff>114300</xdr:colOff>
          <xdr:row>4</xdr:row>
          <xdr:rowOff>60960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2308860</xdr:colOff>
          <xdr:row>1</xdr:row>
          <xdr:rowOff>22860</xdr:rowOff>
        </xdr:from>
        <xdr:to>
          <xdr:col>3</xdr:col>
          <xdr:colOff>327660</xdr:colOff>
          <xdr:row>1</xdr:row>
          <xdr:rowOff>228600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114300</xdr:colOff>
          <xdr:row>0</xdr:row>
          <xdr:rowOff>137160</xdr:rowOff>
        </xdr:from>
        <xdr:to>
          <xdr:col>18</xdr:col>
          <xdr:colOff>22860</xdr:colOff>
          <xdr:row>2</xdr:row>
          <xdr:rowOff>7620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175260</xdr:colOff>
          <xdr:row>0</xdr:row>
          <xdr:rowOff>175260</xdr:rowOff>
        </xdr:from>
        <xdr:to>
          <xdr:col>14</xdr:col>
          <xdr:colOff>144780</xdr:colOff>
          <xdr:row>2</xdr:row>
          <xdr:rowOff>45720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441960</xdr:colOff>
          <xdr:row>0</xdr:row>
          <xdr:rowOff>114300</xdr:rowOff>
        </xdr:from>
        <xdr:to>
          <xdr:col>3</xdr:col>
          <xdr:colOff>1790700</xdr:colOff>
          <xdr:row>2</xdr:row>
          <xdr:rowOff>7620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861060</xdr:colOff>
          <xdr:row>0</xdr:row>
          <xdr:rowOff>99060</xdr:rowOff>
        </xdr:from>
        <xdr:to>
          <xdr:col>4</xdr:col>
          <xdr:colOff>1097280</xdr:colOff>
          <xdr:row>1</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xdr:twoCellAnchor>
    </mc:Choice>
    <mc:Fallback/>
  </mc:AlternateContent>
  <xdr:twoCellAnchor editAs="oneCell">
    <xdr:from>
      <xdr:col>18</xdr:col>
      <xdr:colOff>0</xdr:colOff>
      <xdr:row>0</xdr:row>
      <xdr:rowOff>0</xdr:rowOff>
    </xdr:from>
    <xdr:to>
      <xdr:col>44</xdr:col>
      <xdr:colOff>19050</xdr:colOff>
      <xdr:row>53</xdr:row>
      <xdr:rowOff>40481</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4656" y="0"/>
          <a:ext cx="4352925" cy="1155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251460</xdr:colOff>
          <xdr:row>1</xdr:row>
          <xdr:rowOff>22860</xdr:rowOff>
        </xdr:from>
        <xdr:to>
          <xdr:col>7</xdr:col>
          <xdr:colOff>1051560</xdr:colOff>
          <xdr:row>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647700</xdr:colOff>
          <xdr:row>0</xdr:row>
          <xdr:rowOff>144780</xdr:rowOff>
        </xdr:from>
        <xdr:to>
          <xdr:col>14</xdr:col>
          <xdr:colOff>0</xdr:colOff>
          <xdr:row>2</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632460</xdr:colOff>
          <xdr:row>1</xdr:row>
          <xdr:rowOff>22860</xdr:rowOff>
        </xdr:from>
        <xdr:to>
          <xdr:col>1</xdr:col>
          <xdr:colOff>2011680</xdr:colOff>
          <xdr:row>1</xdr:row>
          <xdr:rowOff>251460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900-0000018C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115540_R3SHIFT\&#36930;&#34892;\&#21046;&#24230;&#25991;&#26360;\&#31639;&#23450;&#22577;&#21578;&#26360;\&#25505;&#25246;&#24460;&#12398;&#20837;&#21147;&#29992;&#27096;&#24335;\&#21462;&#36796;&#12471;&#12540;&#12488;&#20462;&#27491;&#26696;&#65288;0629&#12475;&#12483;&#12463;&#12424;&#12426;&#21463;&#38936;&#65289;\&#12304;&#35352;&#20837;&#20363;&#12305;%20&#22522;&#28310;&#24180;&#24230;&#31639;&#23450;&#22577;&#21578;&#26360;%20(&#12464;&#12523;&#12540;&#12503;&#21442;&#21152;&#32773;&#29992;)_&#21462;&#36796;&#12471;&#12540;&#12488;&#34920;&#31034;_&#12475;&#12483;&#12463;&#20462;&#27491;&#2669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217300/Dropbox%20(MRI)/&#12304;&#31038;&#20869;&#38480;&#23450;&#12305;P119845-01_P119208-01&#65343;R5&#12539;R4&#35036;&#27491;SHIFT/&#36930;&#34892;/&#21046;&#24230;&#25991;&#26360;/&#12304;1&#26399;&#35079;&#25968;&#24180;&#24230;&#12539;2&#26399;&#21336;&#24180;&#24230;&#12305;&#21066;&#28187;&#30446;&#27161;&#24180;&#24230;&#27096;&#24335;/1&#26399;&#35079;&#25968;&#24180;&#24230;/3_1&#26399;&#65288;&#35079;&#25968;&#24180;&#24230;&#65289;&#21066;&#28187;&#30446;&#27161;&#24180;&#24230;&#31639;&#23450;&#22577;&#21578;&#26360;&#65288;&#21336;&#29420;&#12539;&#27096;&#24335;&#65289;_23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1. 基本情報等"/>
      <sheetName val="1-2. 工場・事業場リスト"/>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 備考"/>
      <sheetName val="取込シート_非表示_sec"/>
      <sheetName val="非表示_活動量と単位"/>
      <sheetName val="非表示_GJ換算表"/>
      <sheetName val="非表示_産業分類"/>
    </sheetNames>
    <sheetDataSet>
      <sheetData sheetId="0" refreshError="1"/>
      <sheetData sheetId="1" refreshError="1"/>
      <sheetData sheetId="2">
        <row r="5">
          <cell r="D5" t="str">
            <v>事業場</v>
          </cell>
        </row>
        <row r="12">
          <cell r="B12">
            <v>1</v>
          </cell>
          <cell r="C12" t="str">
            <v>本社ビル</v>
          </cell>
        </row>
        <row r="13">
          <cell r="B13">
            <v>2</v>
          </cell>
          <cell r="C13" t="str">
            <v>A支店</v>
          </cell>
        </row>
        <row r="14">
          <cell r="B14">
            <v>3</v>
          </cell>
          <cell r="C14" t="str">
            <v>B支店</v>
          </cell>
        </row>
        <row r="15">
          <cell r="B15">
            <v>4</v>
          </cell>
        </row>
        <row r="16">
          <cell r="B16">
            <v>5</v>
          </cell>
        </row>
      </sheetData>
      <sheetData sheetId="3" refreshError="1"/>
      <sheetData sheetId="4" refreshError="1"/>
      <sheetData sheetId="5" refreshError="1"/>
      <sheetData sheetId="6" refreshError="1"/>
      <sheetData sheetId="7" refreshError="1"/>
      <sheetData sheetId="8" refreshError="1"/>
      <sheetData sheetId="9" refreshError="1"/>
      <sheetData sheetId="10">
        <row r="11">
          <cell r="H11">
            <v>6049.2397866666661</v>
          </cell>
        </row>
      </sheetData>
      <sheetData sheetId="11" refreshError="1"/>
      <sheetData sheetId="12"/>
      <sheetData sheetId="13">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4">
        <row r="6">
          <cell r="C6" t="str">
            <v>系統電力</v>
          </cell>
          <cell r="D6">
            <v>9.7599999999999996E-3</v>
          </cell>
          <cell r="E6" t="str">
            <v>GJ/kWh</v>
          </cell>
        </row>
        <row r="7">
          <cell r="C7" t="str">
            <v>産業用蒸気</v>
          </cell>
          <cell r="D7">
            <v>1.02</v>
          </cell>
          <cell r="E7" t="str">
            <v>GJ</v>
          </cell>
        </row>
        <row r="8">
          <cell r="C8" t="str">
            <v>温水</v>
          </cell>
          <cell r="D8">
            <v>1.36</v>
          </cell>
          <cell r="E8" t="str">
            <v>GJ</v>
          </cell>
        </row>
        <row r="9">
          <cell r="C9" t="str">
            <v>冷水</v>
          </cell>
          <cell r="D9">
            <v>1.36</v>
          </cell>
          <cell r="E9" t="str">
            <v>GJ</v>
          </cell>
        </row>
        <row r="10">
          <cell r="C10" t="str">
            <v>蒸気（産業用以外）</v>
          </cell>
          <cell r="D10">
            <v>1.36</v>
          </cell>
          <cell r="E10" t="str">
            <v>GJ</v>
          </cell>
        </row>
      </sheetData>
      <sheetData sheetId="15">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079：その他の職別工事業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令和5年度）"/>
      <sheetName val="6-2．CO2排出量_総括"/>
      <sheetName val="7. 備考"/>
      <sheetName val="取込シート_非表示"/>
      <sheetName val="非表示_活動量と単位"/>
      <sheetName val="非表示_産業分類"/>
      <sheetName val="非表示_単位発熱量・排出係数（デフォルト値）"/>
    </sheetNames>
    <sheetDataSet>
      <sheetData sheetId="0"/>
      <sheetData sheetId="1"/>
      <sheetData sheetId="2"/>
      <sheetData sheetId="3"/>
      <sheetData sheetId="4"/>
      <sheetData sheetId="5"/>
      <sheetData sheetId="6"/>
      <sheetData sheetId="7"/>
      <sheetData sheetId="8"/>
      <sheetData sheetId="9"/>
      <sheetData sheetId="10">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1">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077：塗装工事業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 sheetId="12"/>
    </sheetDataSet>
  </externalBook>
</externalLink>
</file>

<file path=xl/persons/person.xml><?xml version="1.0" encoding="utf-8"?>
<personList xmlns="http://schemas.microsoft.com/office/spreadsheetml/2018/threadedcomments" xmlns:x="http://schemas.openxmlformats.org/spreadsheetml/2006/main">
  <person displayName="SUD(MRA) 麻生 祐美" id="{13D9E16D-9198-40E5-A3D7-AD25E7B2097E}" userId="S::yumi_aso@mri-ra.co.jp::7bbcbfd3-129c-465d-82cc-07d93c25fd24"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8-20T02:13:30.28" personId="{13D9E16D-9198-40E5-A3D7-AD25E7B2097E}" id="{92BE7E12-E29B-43D3-922C-71265454A989}">
    <text xml:space="preserve">sf05f2_rev.pdf (env.go.jp) </text>
    <extLst>
      <x:ext xmlns:xltc2="http://schemas.microsoft.com/office/spreadsheetml/2020/threadedcomments2" uri="{F7C98A9C-CBB3-438F-8F68-D28B6AF4A901}">
        <xltc2:checksum>3329511119</xltc2:checksum>
        <xltc2:hyperlink startIndex="0" length="26" url="https://shift.env.go.jp/files/offering/2023/sf05f2_rev.pdf"/>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M17"/>
  <sheetViews>
    <sheetView showGridLines="0" tabSelected="1" view="pageBreakPreview" zoomScale="80" zoomScaleNormal="100" zoomScaleSheetLayoutView="80" workbookViewId="0"/>
  </sheetViews>
  <sheetFormatPr defaultColWidth="8.19921875" defaultRowHeight="13.2"/>
  <cols>
    <col min="1" max="1" width="9.19921875" style="12" customWidth="1"/>
    <col min="2" max="10" width="8.19921875" style="12"/>
    <col min="11" max="11" width="2.19921875" style="12" customWidth="1"/>
    <col min="12" max="13" width="8.19921875" style="12"/>
    <col min="14" max="16384" width="8.19921875" style="15"/>
  </cols>
  <sheetData>
    <row r="1" spans="1:3" ht="17.7" customHeight="1">
      <c r="A1" s="168" t="s">
        <v>624</v>
      </c>
    </row>
    <row r="2" spans="1:3">
      <c r="B2" s="12" t="s">
        <v>625</v>
      </c>
    </row>
    <row r="3" spans="1:3" ht="18" customHeight="1">
      <c r="B3" s="14"/>
      <c r="C3" s="12" t="s">
        <v>626</v>
      </c>
    </row>
    <row r="4" spans="1:3" ht="18" customHeight="1">
      <c r="B4" s="13"/>
      <c r="C4" s="12" t="s">
        <v>627</v>
      </c>
    </row>
    <row r="5" spans="1:3" ht="18" customHeight="1">
      <c r="B5" s="17"/>
      <c r="C5" s="12" t="s">
        <v>700</v>
      </c>
    </row>
    <row r="6" spans="1:3">
      <c r="B6" s="12" t="s">
        <v>682</v>
      </c>
    </row>
    <row r="8" spans="1:3">
      <c r="B8" s="12" t="s">
        <v>628</v>
      </c>
    </row>
    <row r="9" spans="1:3">
      <c r="B9" s="15"/>
    </row>
    <row r="10" spans="1:3">
      <c r="B10" s="12" t="s">
        <v>630</v>
      </c>
    </row>
    <row r="11" spans="1:3">
      <c r="B11" s="12" t="s">
        <v>629</v>
      </c>
    </row>
    <row r="13" spans="1:3" s="12" customFormat="1" ht="16.2" customHeight="1">
      <c r="B13" s="284" t="s">
        <v>763</v>
      </c>
    </row>
    <row r="14" spans="1:3" s="12" customFormat="1" ht="16.2" customHeight="1">
      <c r="B14" s="284" t="s">
        <v>764</v>
      </c>
    </row>
    <row r="15" spans="1:3" s="12" customFormat="1" ht="16.2" customHeight="1">
      <c r="B15" s="284" t="s">
        <v>741</v>
      </c>
    </row>
    <row r="16" spans="1:3" s="12" customFormat="1" ht="14.4">
      <c r="B16" s="284"/>
    </row>
    <row r="17" spans="2:2">
      <c r="B17" s="16" t="s">
        <v>681</v>
      </c>
    </row>
  </sheetData>
  <sheetProtection algorithmName="SHA-512" hashValue="vB/Yndc+LPCAXf6nLrLNh7YATEx89Y2A3g0FGV1OQhub0ME1s1mGe1TiX2FeRifJsVWADS/OJJERdgOpohRIMA==" saltValue="tvH0dAlGESIN8hglcmdZTA==" spinCount="100000" sheet="1" scenarios="1" formatRows="0" insertRows="0" deleteRows="0"/>
  <phoneticPr fontId="2"/>
  <conditionalFormatting sqref="B5">
    <cfRule type="expression" dxfId="37" priority="1">
      <formula>$AE$5=TRUE</formula>
    </cfRule>
  </conditionalFormatting>
  <pageMargins left="0.74803149606299213" right="0.74803149606299213" top="0.98425196850393704" bottom="0.98425196850393704" header="0.51181102362204722" footer="0.51181102362204722"/>
  <pageSetup paperSize="9" scale="92" orientation="portrait" r:id="rId1"/>
  <headerFooter alignWithMargins="0">
    <oddFooter>&amp;L&amp;6sf03h9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CC186"/>
  <sheetViews>
    <sheetView showGridLines="0" view="pageBreakPreview" zoomScale="80" zoomScaleNormal="100" zoomScaleSheetLayoutView="80" workbookViewId="0"/>
  </sheetViews>
  <sheetFormatPr defaultColWidth="8.69921875" defaultRowHeight="12"/>
  <cols>
    <col min="1" max="79" width="2.19921875" style="5" customWidth="1"/>
    <col min="80" max="80" width="8.69921875" style="5" customWidth="1"/>
    <col min="81" max="81" width="8.69921875" style="5" hidden="1" customWidth="1"/>
    <col min="82" max="83" width="8.69921875" style="5" customWidth="1"/>
    <col min="84" max="16384" width="8.69921875" style="5"/>
  </cols>
  <sheetData>
    <row r="1" spans="2:81" ht="12" customHeight="1" thickBot="1">
      <c r="CC1" s="26" t="s">
        <v>609</v>
      </c>
    </row>
    <row r="2" spans="2:81" ht="21" customHeight="1" thickBot="1">
      <c r="B2" s="27" t="s">
        <v>0</v>
      </c>
      <c r="D2" s="342"/>
      <c r="E2" s="343"/>
      <c r="F2" s="343"/>
      <c r="G2" s="343"/>
      <c r="H2" s="343"/>
      <c r="I2" s="343"/>
      <c r="J2" s="343"/>
      <c r="K2" s="343"/>
      <c r="L2" s="344"/>
      <c r="AC2" s="28" t="s">
        <v>610</v>
      </c>
      <c r="AD2" s="345"/>
      <c r="AE2" s="346"/>
      <c r="AF2" s="346"/>
      <c r="AG2" s="346"/>
      <c r="AH2" s="346"/>
      <c r="AI2" s="346"/>
      <c r="AJ2" s="347"/>
      <c r="CC2" s="29" t="b">
        <v>0</v>
      </c>
    </row>
    <row r="3" spans="2:81" ht="12" customHeight="1">
      <c r="B3" s="27"/>
      <c r="C3" s="30"/>
      <c r="D3" s="25"/>
      <c r="E3" s="25"/>
      <c r="F3" s="25"/>
      <c r="G3" s="25"/>
      <c r="H3" s="25"/>
      <c r="I3" s="25"/>
    </row>
    <row r="4" spans="2:81" ht="12" customHeight="1"/>
    <row r="5" spans="2:81" ht="12" customHeight="1"/>
    <row r="6" spans="2:81" ht="12" customHeight="1"/>
    <row r="7" spans="2:81" ht="12" customHeight="1">
      <c r="B7" s="348" t="s">
        <v>765</v>
      </c>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row>
    <row r="8" spans="2:81" ht="26.25" customHeight="1">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row>
    <row r="9" spans="2:81" ht="30.6" customHeight="1">
      <c r="B9" s="30"/>
      <c r="C9" s="30"/>
      <c r="D9" s="30"/>
      <c r="H9" s="25"/>
      <c r="I9" s="25"/>
      <c r="N9" s="207" t="s">
        <v>694</v>
      </c>
      <c r="P9" s="208"/>
      <c r="Q9" s="208"/>
      <c r="R9" s="208"/>
      <c r="S9" s="208"/>
      <c r="T9" s="208"/>
      <c r="U9" s="208"/>
      <c r="V9" s="208"/>
      <c r="W9" s="208"/>
    </row>
    <row r="10" spans="2:81" ht="12" customHeight="1">
      <c r="B10" s="30"/>
      <c r="C10" s="30"/>
      <c r="D10" s="30"/>
      <c r="E10" s="25"/>
      <c r="F10" s="25"/>
      <c r="K10" s="169"/>
      <c r="L10" s="169"/>
      <c r="M10" s="169"/>
      <c r="N10" s="169"/>
      <c r="O10" s="169"/>
      <c r="P10" s="169"/>
      <c r="Q10" s="169"/>
      <c r="R10" s="169"/>
      <c r="S10" s="169"/>
      <c r="T10" s="169"/>
      <c r="U10" s="169"/>
      <c r="V10" s="169"/>
      <c r="W10" s="169"/>
      <c r="X10" s="169"/>
      <c r="Y10" s="169"/>
      <c r="Z10" s="169"/>
      <c r="AA10" s="169"/>
    </row>
    <row r="11" spans="2:81" ht="12" customHeight="1">
      <c r="J11" s="169"/>
      <c r="K11" s="169"/>
      <c r="L11" s="169"/>
      <c r="M11" s="169"/>
      <c r="N11" s="169"/>
      <c r="O11" s="169"/>
      <c r="P11" s="169"/>
      <c r="Q11" s="169"/>
      <c r="R11" s="169"/>
      <c r="S11" s="169"/>
      <c r="T11" s="169"/>
      <c r="U11" s="169"/>
      <c r="V11" s="169"/>
      <c r="W11" s="169"/>
      <c r="X11" s="169"/>
      <c r="Y11" s="169"/>
      <c r="Z11" s="169"/>
      <c r="AA11" s="169"/>
    </row>
    <row r="12" spans="2:81" ht="12" customHeight="1">
      <c r="B12" s="25" t="s">
        <v>640</v>
      </c>
      <c r="D12" s="5" t="s">
        <v>10</v>
      </c>
    </row>
    <row r="13" spans="2:81" ht="12" customHeight="1">
      <c r="C13" s="25" t="s">
        <v>1</v>
      </c>
    </row>
    <row r="14" spans="2:81" ht="12" customHeight="1"/>
    <row r="15" spans="2:81" ht="24" customHeight="1">
      <c r="C15" s="350" t="s">
        <v>2</v>
      </c>
      <c r="D15" s="350"/>
      <c r="E15" s="350"/>
      <c r="F15" s="350"/>
      <c r="G15" s="350"/>
      <c r="H15" s="350"/>
      <c r="I15" s="350"/>
      <c r="J15" s="350"/>
      <c r="K15" s="350"/>
      <c r="L15" s="350"/>
      <c r="M15" s="341"/>
      <c r="N15" s="341"/>
      <c r="O15" s="341"/>
      <c r="P15" s="341"/>
      <c r="Q15" s="341"/>
      <c r="R15" s="341"/>
      <c r="S15" s="341"/>
      <c r="T15" s="341"/>
      <c r="U15" s="341"/>
      <c r="V15" s="341"/>
      <c r="W15" s="341"/>
      <c r="X15" s="341"/>
      <c r="Y15" s="341"/>
      <c r="Z15" s="341"/>
      <c r="AA15" s="341"/>
      <c r="AB15" s="341"/>
      <c r="AC15" s="341"/>
      <c r="AD15" s="341"/>
      <c r="AE15" s="341"/>
      <c r="AF15" s="341"/>
      <c r="AG15" s="341"/>
      <c r="AH15" s="341"/>
    </row>
    <row r="16" spans="2:81" ht="24" customHeight="1">
      <c r="C16" s="350" t="s">
        <v>3</v>
      </c>
      <c r="D16" s="350"/>
      <c r="E16" s="350"/>
      <c r="F16" s="350"/>
      <c r="G16" s="350"/>
      <c r="H16" s="350"/>
      <c r="I16" s="350"/>
      <c r="J16" s="350"/>
      <c r="K16" s="350"/>
      <c r="L16" s="350"/>
      <c r="M16" s="341"/>
      <c r="N16" s="341"/>
      <c r="O16" s="341"/>
      <c r="P16" s="341"/>
      <c r="Q16" s="341"/>
      <c r="R16" s="341"/>
      <c r="S16" s="341"/>
      <c r="T16" s="341"/>
      <c r="U16" s="341"/>
      <c r="V16" s="341"/>
      <c r="W16" s="341"/>
      <c r="X16" s="341"/>
      <c r="Y16" s="341"/>
      <c r="Z16" s="341"/>
      <c r="AA16" s="341"/>
      <c r="AB16" s="341"/>
      <c r="AC16" s="341"/>
      <c r="AD16" s="341"/>
      <c r="AE16" s="341"/>
      <c r="AF16" s="341"/>
      <c r="AG16" s="341"/>
      <c r="AH16" s="341"/>
    </row>
    <row r="17" spans="2:34" ht="12" customHeight="1">
      <c r="B17" s="25"/>
      <c r="C17" s="5" t="s">
        <v>701</v>
      </c>
      <c r="D17" s="25"/>
      <c r="E17" s="25"/>
      <c r="F17" s="25"/>
      <c r="G17" s="25"/>
      <c r="H17" s="25"/>
      <c r="I17" s="25"/>
    </row>
    <row r="18" spans="2:34" ht="12" customHeight="1">
      <c r="D18" s="25"/>
      <c r="E18" s="25"/>
      <c r="F18" s="25"/>
      <c r="G18" s="25"/>
      <c r="H18" s="25"/>
      <c r="I18" s="25"/>
    </row>
    <row r="19" spans="2:34" ht="12" customHeight="1">
      <c r="C19" s="25"/>
      <c r="D19" s="25"/>
      <c r="E19" s="25"/>
      <c r="F19" s="25"/>
      <c r="G19" s="25"/>
      <c r="H19" s="25"/>
      <c r="I19" s="25"/>
    </row>
    <row r="20" spans="2:34" ht="12" customHeight="1">
      <c r="D20" s="25"/>
      <c r="E20" s="25"/>
      <c r="F20" s="25"/>
      <c r="G20" s="25"/>
      <c r="H20" s="25"/>
      <c r="I20" s="25"/>
    </row>
    <row r="21" spans="2:34" ht="12" customHeight="1">
      <c r="C21" s="25" t="s">
        <v>4</v>
      </c>
      <c r="D21" s="25"/>
      <c r="E21" s="25"/>
      <c r="F21" s="25"/>
      <c r="G21" s="25"/>
      <c r="H21" s="25"/>
      <c r="I21" s="25"/>
    </row>
    <row r="22" spans="2:34" ht="12" customHeight="1">
      <c r="B22" s="33"/>
    </row>
    <row r="23" spans="2:34" ht="12" customHeight="1">
      <c r="B23" s="33"/>
      <c r="C23" s="350" t="s">
        <v>5</v>
      </c>
      <c r="D23" s="350"/>
      <c r="E23" s="350"/>
      <c r="F23" s="350"/>
      <c r="G23" s="350"/>
      <c r="H23" s="350"/>
      <c r="I23" s="350"/>
      <c r="J23" s="350"/>
      <c r="K23" s="350"/>
      <c r="L23" s="350"/>
      <c r="M23" s="350" t="s">
        <v>6</v>
      </c>
      <c r="N23" s="350"/>
      <c r="O23" s="350"/>
      <c r="P23" s="350"/>
      <c r="Q23" s="350"/>
      <c r="R23" s="350"/>
      <c r="S23" s="350"/>
      <c r="T23" s="350"/>
      <c r="U23" s="350"/>
      <c r="V23" s="350"/>
      <c r="W23" s="350"/>
      <c r="X23" s="350"/>
      <c r="Y23" s="350"/>
      <c r="Z23" s="350"/>
      <c r="AA23" s="350"/>
      <c r="AB23" s="350"/>
      <c r="AC23" s="350"/>
      <c r="AD23" s="350"/>
      <c r="AE23" s="350"/>
      <c r="AF23" s="350"/>
      <c r="AG23" s="350"/>
      <c r="AH23" s="350"/>
    </row>
    <row r="24" spans="2:34" ht="12" customHeight="1">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row>
    <row r="25" spans="2:34" ht="28.95" customHeight="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row>
    <row r="26" spans="2:34" ht="28.95" customHeight="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row>
    <row r="27" spans="2:34" ht="28.95" customHeight="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row>
    <row r="28" spans="2:34" ht="28.95" customHeight="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row>
    <row r="29" spans="2:34" ht="28.95" customHeight="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row>
    <row r="30" spans="2:34" ht="12" customHeight="1"/>
    <row r="31" spans="2:34" ht="12" customHeight="1">
      <c r="C31" s="30"/>
      <c r="D31" s="30"/>
      <c r="E31" s="30"/>
      <c r="F31" s="30"/>
      <c r="G31" s="30"/>
      <c r="H31" s="30"/>
      <c r="I31" s="30"/>
    </row>
    <row r="32" spans="2:34" ht="12" customHeight="1">
      <c r="C32" s="25" t="s">
        <v>7</v>
      </c>
      <c r="D32" s="30"/>
      <c r="E32" s="30"/>
      <c r="F32" s="30"/>
      <c r="G32" s="30"/>
      <c r="H32" s="30"/>
      <c r="I32" s="30"/>
    </row>
    <row r="33" spans="2:34" ht="12" customHeight="1">
      <c r="C33" s="30"/>
      <c r="D33" s="30"/>
      <c r="E33" s="30"/>
      <c r="F33" s="30"/>
      <c r="G33" s="30"/>
      <c r="H33" s="30"/>
      <c r="I33" s="30"/>
    </row>
    <row r="34" spans="2:34" ht="12" customHeight="1">
      <c r="C34" s="350" t="s">
        <v>8</v>
      </c>
      <c r="D34" s="350"/>
      <c r="E34" s="350"/>
      <c r="F34" s="350"/>
      <c r="G34" s="350"/>
      <c r="H34" s="350"/>
      <c r="I34" s="350"/>
      <c r="J34" s="350"/>
      <c r="K34" s="350"/>
      <c r="L34" s="350"/>
      <c r="M34" s="350" t="s">
        <v>9</v>
      </c>
      <c r="N34" s="350"/>
      <c r="O34" s="350"/>
      <c r="P34" s="350"/>
      <c r="Q34" s="350"/>
      <c r="R34" s="350"/>
      <c r="S34" s="350"/>
      <c r="T34" s="350"/>
      <c r="U34" s="350"/>
      <c r="V34" s="350"/>
      <c r="W34" s="350"/>
      <c r="X34" s="350"/>
      <c r="Y34" s="350"/>
      <c r="Z34" s="350"/>
      <c r="AA34" s="350"/>
      <c r="AB34" s="350"/>
      <c r="AC34" s="350"/>
      <c r="AD34" s="350"/>
      <c r="AE34" s="350"/>
      <c r="AF34" s="350"/>
      <c r="AG34" s="350"/>
      <c r="AH34" s="350"/>
    </row>
    <row r="35" spans="2:34" ht="12" customHeight="1">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row>
    <row r="36" spans="2:34" ht="28.95" customHeight="1">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row>
    <row r="37" spans="2:34" ht="28.95" customHeight="1">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row>
    <row r="38" spans="2:34" ht="28.95" customHeight="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row>
    <row r="39" spans="2:34" ht="28.95" customHeight="1">
      <c r="B39" s="34"/>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row>
    <row r="40" spans="2:34" ht="28.95" customHeight="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row>
    <row r="41" spans="2:34" ht="28.95" customHeight="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row>
    <row r="42" spans="2:34" ht="28.95" customHeight="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row>
    <row r="43" spans="2:34" ht="12" customHeight="1">
      <c r="C43" s="5" t="s">
        <v>11</v>
      </c>
      <c r="D43" s="5" t="s">
        <v>693</v>
      </c>
    </row>
    <row r="44" spans="2:34" ht="12" customHeight="1">
      <c r="D44" s="35"/>
    </row>
    <row r="45" spans="2:34" ht="12" customHeight="1"/>
    <row r="46" spans="2:34" ht="12" customHeight="1"/>
    <row r="47" spans="2:34" ht="12" customHeight="1"/>
    <row r="48" spans="2:34" ht="12" customHeight="1">
      <c r="C48" s="25"/>
      <c r="D48" s="25"/>
      <c r="E48" s="25"/>
      <c r="F48" s="25"/>
      <c r="G48" s="25"/>
      <c r="H48" s="25"/>
      <c r="I48" s="25"/>
    </row>
    <row r="49" spans="4:9" ht="12" customHeight="1">
      <c r="D49" s="25"/>
      <c r="E49" s="25"/>
      <c r="F49" s="25"/>
      <c r="G49" s="25"/>
      <c r="H49" s="25"/>
      <c r="I49" s="25"/>
    </row>
    <row r="50" spans="4:9" ht="12" customHeight="1"/>
    <row r="51" spans="4:9" ht="12" customHeight="1"/>
    <row r="52" spans="4:9" ht="12" customHeight="1"/>
    <row r="53" spans="4:9" ht="12" customHeight="1"/>
    <row r="54" spans="4:9" ht="12" customHeight="1"/>
    <row r="55" spans="4:9" ht="12" customHeight="1"/>
    <row r="56" spans="4:9" ht="12" customHeight="1"/>
    <row r="57" spans="4:9" ht="12" customHeight="1"/>
    <row r="58" spans="4:9" ht="12" customHeight="1"/>
    <row r="59" spans="4:9" ht="12" customHeight="1"/>
    <row r="60" spans="4:9" ht="12" customHeight="1"/>
    <row r="61" spans="4:9" ht="12" customHeight="1"/>
    <row r="62" spans="4:9" ht="12" customHeight="1"/>
    <row r="63" spans="4:9" ht="12" customHeight="1"/>
    <row r="64" spans="4:9"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sheetData>
  <sheetProtection algorithmName="SHA-512" hashValue="LJIRVL9U/yG2AwSWA4L3MGD24nH9Y1grmvZEznI0sHlab86K7/GtRbx7ENZW1s2o5UNQhFs55jVhzYz1dHkAfg==" saltValue="nd1FfFzmzsLcRx602MCedA==" spinCount="100000" sheet="1" scenarios="1" formatRows="0" insertRows="0" deleteRows="0"/>
  <mergeCells count="35">
    <mergeCell ref="C38:L38"/>
    <mergeCell ref="M38:AH38"/>
    <mergeCell ref="M25:AH25"/>
    <mergeCell ref="C28:L28"/>
    <mergeCell ref="M28:AH28"/>
    <mergeCell ref="C29:L29"/>
    <mergeCell ref="C37:L37"/>
    <mergeCell ref="M37:AH37"/>
    <mergeCell ref="M29:AH29"/>
    <mergeCell ref="C25:L25"/>
    <mergeCell ref="C34:L35"/>
    <mergeCell ref="M34:AH35"/>
    <mergeCell ref="C36:L36"/>
    <mergeCell ref="M36:AH36"/>
    <mergeCell ref="C27:L27"/>
    <mergeCell ref="M27:AH27"/>
    <mergeCell ref="C42:L42"/>
    <mergeCell ref="M42:AH42"/>
    <mergeCell ref="C39:L39"/>
    <mergeCell ref="M39:AH39"/>
    <mergeCell ref="C40:L40"/>
    <mergeCell ref="M40:AH40"/>
    <mergeCell ref="C41:L41"/>
    <mergeCell ref="M41:AH41"/>
    <mergeCell ref="C26:L26"/>
    <mergeCell ref="M26:AH26"/>
    <mergeCell ref="D2:L2"/>
    <mergeCell ref="AD2:AJ2"/>
    <mergeCell ref="B7:AI8"/>
    <mergeCell ref="M15:AH15"/>
    <mergeCell ref="M16:AH16"/>
    <mergeCell ref="C23:L24"/>
    <mergeCell ref="C16:L16"/>
    <mergeCell ref="C15:L15"/>
    <mergeCell ref="M23:AH24"/>
  </mergeCells>
  <phoneticPr fontId="2"/>
  <conditionalFormatting sqref="C25:AH29">
    <cfRule type="expression" dxfId="36" priority="1">
      <formula>$CC$2=TRUE</formula>
    </cfRule>
  </conditionalFormatting>
  <conditionalFormatting sqref="D2 AD2 N9 M15:AH16 C36:AH42">
    <cfRule type="expression" dxfId="35" priority="3">
      <formula>$CC$2=TRUE</formula>
    </cfRule>
  </conditionalFormatting>
  <dataValidations count="1">
    <dataValidation allowBlank="1" showDropDown="1" showInputMessage="1" showErrorMessage="1" sqref="B22" xr:uid="{00000000-0002-0000-0100-000000000000}"/>
  </dataValidations>
  <pageMargins left="0.59055118110236227" right="0.59055118110236227" top="0.39370078740157483" bottom="0.39370078740157483" header="0.31496062992125984" footer="0.31496062992125984"/>
  <pageSetup paperSize="9" scale="92" orientation="portrait" r:id="rId1"/>
  <headerFooter>
    <oddFooter>&amp;L&amp;6sf03h9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27</xdr:col>
                    <xdr:colOff>137160</xdr:colOff>
                    <xdr:row>2</xdr:row>
                    <xdr:rowOff>137160</xdr:rowOff>
                  </from>
                  <to>
                    <xdr:col>35</xdr:col>
                    <xdr:colOff>114300</xdr:colOff>
                    <xdr:row>4</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AF190"/>
  <sheetViews>
    <sheetView showGridLines="0" view="pageBreakPreview" zoomScale="80" zoomScaleNormal="100" zoomScaleSheetLayoutView="80" workbookViewId="0"/>
  </sheetViews>
  <sheetFormatPr defaultColWidth="8.69921875" defaultRowHeight="12"/>
  <cols>
    <col min="1" max="1" width="2.19921875" style="5" customWidth="1"/>
    <col min="2" max="2" width="6.19921875" style="5" customWidth="1"/>
    <col min="3" max="3" width="43.19921875" style="5" customWidth="1"/>
    <col min="4" max="4" width="17.19921875" style="5" customWidth="1"/>
    <col min="5" max="5" width="43.19921875" style="5" customWidth="1"/>
    <col min="6" max="6" width="37" style="5" customWidth="1"/>
    <col min="7" max="7" width="18.19921875" style="5" customWidth="1"/>
    <col min="8" max="8" width="9.19921875" style="5" customWidth="1"/>
    <col min="9" max="13" width="8.19921875" style="5" customWidth="1"/>
    <col min="14" max="30" width="2.19921875" style="5" customWidth="1"/>
    <col min="31" max="31" width="8.69921875" style="5" customWidth="1"/>
    <col min="32" max="32" width="8.69921875" style="5" hidden="1" customWidth="1"/>
    <col min="33" max="33" width="8.69921875" style="5" customWidth="1"/>
    <col min="34" max="16384" width="8.69921875" style="5"/>
  </cols>
  <sheetData>
    <row r="1" spans="2:32" ht="12" customHeight="1"/>
    <row r="2" spans="2:32" ht="21" customHeight="1" thickBot="1">
      <c r="B2" s="67" t="s">
        <v>413</v>
      </c>
      <c r="C2" s="68" t="s">
        <v>702</v>
      </c>
      <c r="D2" s="68"/>
      <c r="AF2" s="26" t="s">
        <v>609</v>
      </c>
    </row>
    <row r="3" spans="2:32" ht="12" customHeight="1" thickBot="1">
      <c r="AF3" s="29" t="b">
        <v>0</v>
      </c>
    </row>
    <row r="4" spans="2:32" ht="12.6" hidden="1" customHeight="1">
      <c r="C4" s="37"/>
      <c r="D4" s="37"/>
      <c r="E4" s="25"/>
    </row>
    <row r="5" spans="2:32" hidden="1">
      <c r="B5" s="351"/>
      <c r="C5" s="351"/>
      <c r="D5" s="273"/>
      <c r="E5" s="272"/>
    </row>
    <row r="6" spans="2:32" ht="12" customHeight="1">
      <c r="C6" s="25"/>
      <c r="D6" s="25"/>
      <c r="E6" s="25"/>
    </row>
    <row r="7" spans="2:32" ht="12" customHeight="1" thickBot="1">
      <c r="C7" s="25"/>
      <c r="D7" s="25"/>
      <c r="E7" s="25"/>
    </row>
    <row r="8" spans="2:32" ht="19.95" customHeight="1">
      <c r="B8" s="362" t="s">
        <v>703</v>
      </c>
      <c r="C8" s="365" t="s">
        <v>729</v>
      </c>
      <c r="D8" s="369" t="s">
        <v>726</v>
      </c>
      <c r="E8" s="368" t="s">
        <v>12</v>
      </c>
      <c r="F8" s="38" t="s">
        <v>13</v>
      </c>
      <c r="G8" s="354" t="s">
        <v>721</v>
      </c>
      <c r="H8" s="355"/>
      <c r="I8" s="355"/>
      <c r="J8" s="355"/>
      <c r="K8" s="355"/>
      <c r="L8" s="355"/>
      <c r="M8" s="356"/>
    </row>
    <row r="9" spans="2:32" ht="16.95" customHeight="1">
      <c r="B9" s="363"/>
      <c r="C9" s="366"/>
      <c r="D9" s="366"/>
      <c r="E9" s="350"/>
      <c r="F9" s="357" t="s">
        <v>767</v>
      </c>
      <c r="G9" s="359" t="s">
        <v>15</v>
      </c>
      <c r="H9" s="357" t="s">
        <v>22</v>
      </c>
      <c r="I9" s="350" t="s">
        <v>14</v>
      </c>
      <c r="J9" s="350"/>
      <c r="K9" s="350"/>
      <c r="L9" s="350"/>
      <c r="M9" s="352"/>
    </row>
    <row r="10" spans="2:32" ht="16.95" customHeight="1">
      <c r="B10" s="363"/>
      <c r="C10" s="366"/>
      <c r="D10" s="366"/>
      <c r="E10" s="350"/>
      <c r="F10" s="357"/>
      <c r="G10" s="359"/>
      <c r="H10" s="357"/>
      <c r="I10" s="350" t="s">
        <v>16</v>
      </c>
      <c r="J10" s="350" t="s">
        <v>17</v>
      </c>
      <c r="K10" s="350" t="s">
        <v>18</v>
      </c>
      <c r="L10" s="350" t="s">
        <v>19</v>
      </c>
      <c r="M10" s="352" t="s">
        <v>20</v>
      </c>
    </row>
    <row r="11" spans="2:32" ht="16.95" customHeight="1" thickBot="1">
      <c r="B11" s="364"/>
      <c r="C11" s="367"/>
      <c r="D11" s="367"/>
      <c r="E11" s="361"/>
      <c r="F11" s="358"/>
      <c r="G11" s="360"/>
      <c r="H11" s="358"/>
      <c r="I11" s="361"/>
      <c r="J11" s="361"/>
      <c r="K11" s="361"/>
      <c r="L11" s="361"/>
      <c r="M11" s="353"/>
    </row>
    <row r="12" spans="2:32" ht="33" customHeight="1">
      <c r="B12" s="39">
        <v>1</v>
      </c>
      <c r="C12" s="56"/>
      <c r="D12" s="274"/>
      <c r="E12" s="56"/>
      <c r="F12" s="237"/>
      <c r="G12" s="238"/>
      <c r="H12" s="47">
        <f t="shared" ref="H12:H17" si="0">SUM(I12:M12)</f>
        <v>0</v>
      </c>
      <c r="I12" s="48"/>
      <c r="J12" s="48"/>
      <c r="K12" s="48"/>
      <c r="L12" s="48"/>
      <c r="M12" s="49"/>
    </row>
    <row r="13" spans="2:32" ht="33" customHeight="1">
      <c r="B13" s="40">
        <v>2</v>
      </c>
      <c r="C13" s="57"/>
      <c r="D13" s="275"/>
      <c r="E13" s="57"/>
      <c r="F13" s="237"/>
      <c r="G13" s="239"/>
      <c r="H13" s="50">
        <f t="shared" si="0"/>
        <v>0</v>
      </c>
      <c r="I13" s="51"/>
      <c r="J13" s="51"/>
      <c r="K13" s="51"/>
      <c r="L13" s="51"/>
      <c r="M13" s="52"/>
    </row>
    <row r="14" spans="2:32" ht="33" customHeight="1">
      <c r="B14" s="40">
        <v>3</v>
      </c>
      <c r="C14" s="57"/>
      <c r="D14" s="275"/>
      <c r="E14" s="57"/>
      <c r="F14" s="237"/>
      <c r="G14" s="239"/>
      <c r="H14" s="50">
        <f t="shared" si="0"/>
        <v>0</v>
      </c>
      <c r="I14" s="51"/>
      <c r="J14" s="51"/>
      <c r="K14" s="51"/>
      <c r="L14" s="51"/>
      <c r="M14" s="52"/>
    </row>
    <row r="15" spans="2:32" ht="33" customHeight="1">
      <c r="B15" s="39">
        <v>4</v>
      </c>
      <c r="C15" s="57"/>
      <c r="D15" s="275"/>
      <c r="E15" s="57"/>
      <c r="F15" s="237"/>
      <c r="G15" s="239"/>
      <c r="H15" s="50">
        <f t="shared" si="0"/>
        <v>0</v>
      </c>
      <c r="I15" s="51"/>
      <c r="J15" s="51"/>
      <c r="K15" s="51"/>
      <c r="L15" s="51"/>
      <c r="M15" s="52"/>
    </row>
    <row r="16" spans="2:32" ht="33" customHeight="1" thickBot="1">
      <c r="B16" s="40">
        <v>5</v>
      </c>
      <c r="C16" s="57"/>
      <c r="D16" s="275"/>
      <c r="E16" s="57"/>
      <c r="F16" s="237"/>
      <c r="G16" s="239"/>
      <c r="H16" s="50">
        <f t="shared" si="0"/>
        <v>0</v>
      </c>
      <c r="I16" s="51"/>
      <c r="J16" s="51"/>
      <c r="K16" s="51"/>
      <c r="L16" s="51"/>
      <c r="M16" s="52"/>
    </row>
    <row r="17" spans="2:13" ht="30.6" customHeight="1" thickTop="1" thickBot="1">
      <c r="B17" s="41" t="s">
        <v>21</v>
      </c>
      <c r="C17" s="42"/>
      <c r="D17" s="42"/>
      <c r="E17" s="42"/>
      <c r="F17" s="204"/>
      <c r="G17" s="240"/>
      <c r="H17" s="53">
        <f t="shared" si="0"/>
        <v>0</v>
      </c>
      <c r="I17" s="53">
        <f>SUM(I12:I16)</f>
        <v>0</v>
      </c>
      <c r="J17" s="53">
        <f>SUM(J12:J16)</f>
        <v>0</v>
      </c>
      <c r="K17" s="53">
        <f>SUM(K12:K16)</f>
        <v>0</v>
      </c>
      <c r="L17" s="53">
        <f>SUM(L12:L16)</f>
        <v>0</v>
      </c>
      <c r="M17" s="54">
        <f>SUM(M12:M16)</f>
        <v>0</v>
      </c>
    </row>
    <row r="18" spans="2:13" ht="12" customHeight="1">
      <c r="B18" s="43"/>
      <c r="C18" s="44"/>
      <c r="D18" s="44"/>
      <c r="E18" s="45"/>
    </row>
    <row r="19" spans="2:13" ht="12" customHeight="1">
      <c r="B19" s="55"/>
      <c r="C19" s="25"/>
      <c r="D19" s="25"/>
      <c r="E19" s="25"/>
      <c r="F19" s="25"/>
      <c r="G19" s="25"/>
      <c r="H19" s="25"/>
    </row>
    <row r="20" spans="2:13" ht="12" customHeight="1">
      <c r="B20" s="55"/>
      <c r="C20" s="25"/>
      <c r="D20" s="25"/>
      <c r="E20" s="25"/>
      <c r="F20" s="25"/>
      <c r="G20" s="25"/>
      <c r="H20" s="25"/>
    </row>
    <row r="21" spans="2:13" ht="12" customHeight="1">
      <c r="B21" s="55"/>
      <c r="C21" s="25"/>
      <c r="D21" s="25"/>
      <c r="E21" s="25"/>
      <c r="F21" s="46"/>
      <c r="G21" s="46"/>
      <c r="H21" s="46"/>
    </row>
    <row r="22" spans="2:13" ht="12" customHeight="1">
      <c r="C22" s="46"/>
      <c r="D22" s="46"/>
      <c r="E22" s="46"/>
      <c r="F22" s="46"/>
      <c r="G22" s="46"/>
      <c r="H22" s="46"/>
    </row>
    <row r="23" spans="2:13" ht="12" customHeight="1">
      <c r="C23" s="46"/>
      <c r="D23" s="46"/>
      <c r="E23" s="46"/>
      <c r="F23" s="46"/>
      <c r="G23" s="46"/>
      <c r="H23" s="46"/>
    </row>
    <row r="24" spans="2:13" ht="12" customHeight="1">
      <c r="C24" s="46"/>
      <c r="D24" s="46"/>
      <c r="E24" s="46"/>
      <c r="F24" s="46"/>
      <c r="G24" s="46"/>
      <c r="H24" s="46"/>
    </row>
    <row r="25" spans="2:13" ht="12" customHeight="1">
      <c r="C25" s="46"/>
      <c r="D25" s="46"/>
      <c r="E25" s="46"/>
      <c r="F25" s="46"/>
      <c r="G25" s="46"/>
      <c r="H25" s="46"/>
    </row>
    <row r="26" spans="2:13" ht="12" customHeight="1">
      <c r="C26" s="46"/>
      <c r="D26" s="46"/>
      <c r="E26" s="46"/>
      <c r="F26" s="46"/>
      <c r="G26" s="46"/>
      <c r="H26" s="46"/>
    </row>
    <row r="27" spans="2:13" ht="12" customHeight="1"/>
    <row r="28" spans="2:13" ht="12" customHeight="1">
      <c r="C28" s="30"/>
      <c r="D28" s="30"/>
    </row>
    <row r="29" spans="2:13" ht="12" customHeight="1">
      <c r="C29" s="25"/>
      <c r="D29" s="25"/>
    </row>
    <row r="30" spans="2:13" ht="12" customHeight="1">
      <c r="C30" s="30"/>
      <c r="D30" s="30"/>
    </row>
    <row r="31" spans="2:13" ht="12" customHeight="1">
      <c r="C31" s="25"/>
      <c r="D31" s="25"/>
      <c r="E31" s="25"/>
      <c r="F31" s="25"/>
      <c r="G31" s="25"/>
      <c r="H31" s="25"/>
    </row>
    <row r="32" spans="2:13" ht="12" customHeight="1">
      <c r="C32" s="25"/>
      <c r="D32" s="25"/>
      <c r="E32" s="25"/>
      <c r="F32" s="25"/>
      <c r="G32" s="25"/>
      <c r="H32" s="25"/>
    </row>
    <row r="33" spans="3:8" ht="12" customHeight="1">
      <c r="C33" s="46"/>
      <c r="D33" s="46"/>
      <c r="E33" s="46"/>
      <c r="F33" s="46"/>
      <c r="G33" s="46"/>
      <c r="H33" s="46"/>
    </row>
    <row r="34" spans="3:8" ht="12" customHeight="1">
      <c r="C34" s="46"/>
      <c r="D34" s="46"/>
      <c r="E34" s="46"/>
      <c r="F34" s="46"/>
      <c r="G34" s="46"/>
      <c r="H34" s="46"/>
    </row>
    <row r="35" spans="3:8" ht="12" customHeight="1">
      <c r="C35" s="46"/>
      <c r="D35" s="46"/>
      <c r="E35" s="46"/>
      <c r="F35" s="46"/>
      <c r="G35" s="46"/>
      <c r="H35" s="46"/>
    </row>
    <row r="36" spans="3:8" ht="12" customHeight="1">
      <c r="C36" s="46"/>
      <c r="D36" s="46"/>
      <c r="E36" s="46"/>
      <c r="F36" s="46"/>
      <c r="G36" s="46"/>
      <c r="H36" s="46"/>
    </row>
    <row r="37" spans="3:8" ht="12" customHeight="1">
      <c r="C37" s="46"/>
      <c r="D37" s="46"/>
      <c r="E37" s="46"/>
      <c r="F37" s="46"/>
      <c r="G37" s="46"/>
      <c r="H37" s="46"/>
    </row>
    <row r="38" spans="3:8" ht="12" customHeight="1">
      <c r="C38" s="46"/>
      <c r="D38" s="46"/>
      <c r="E38" s="46"/>
      <c r="F38" s="46"/>
      <c r="G38" s="46"/>
      <c r="H38" s="46"/>
    </row>
    <row r="39" spans="3:8" ht="12" customHeight="1">
      <c r="C39" s="46"/>
      <c r="D39" s="46"/>
      <c r="E39" s="46"/>
      <c r="F39" s="46"/>
      <c r="G39" s="46"/>
      <c r="H39" s="46"/>
    </row>
    <row r="40" spans="3:8" ht="12" customHeight="1">
      <c r="C40" s="46"/>
      <c r="D40" s="46"/>
      <c r="E40" s="46"/>
      <c r="F40" s="46"/>
      <c r="G40" s="46"/>
      <c r="H40" s="46"/>
    </row>
    <row r="41" spans="3:8" ht="12" customHeight="1">
      <c r="C41" s="46"/>
      <c r="D41" s="46"/>
      <c r="E41" s="46"/>
      <c r="F41" s="46"/>
      <c r="G41" s="46"/>
      <c r="H41" s="46"/>
    </row>
    <row r="42" spans="3:8" ht="12" customHeight="1">
      <c r="C42" s="46"/>
      <c r="D42" s="46"/>
      <c r="E42" s="46"/>
      <c r="F42" s="46"/>
      <c r="G42" s="46"/>
      <c r="H42" s="46"/>
    </row>
    <row r="43" spans="3:8" ht="12" customHeight="1">
      <c r="C43" s="46"/>
      <c r="D43" s="46"/>
      <c r="E43" s="46"/>
      <c r="F43" s="46"/>
      <c r="G43" s="46"/>
      <c r="H43" s="46"/>
    </row>
    <row r="44" spans="3:8" ht="12" customHeight="1">
      <c r="C44" s="46"/>
      <c r="D44" s="46"/>
      <c r="E44" s="46"/>
      <c r="F44" s="46"/>
      <c r="G44" s="46"/>
      <c r="H44" s="46"/>
    </row>
    <row r="45" spans="3:8" ht="12" customHeight="1">
      <c r="C45" s="46"/>
      <c r="D45" s="46"/>
      <c r="E45" s="46"/>
      <c r="F45" s="46"/>
      <c r="G45" s="46"/>
      <c r="H45" s="46"/>
    </row>
    <row r="46" spans="3:8" ht="12" customHeight="1">
      <c r="C46" s="46"/>
      <c r="D46" s="46"/>
      <c r="E46" s="46"/>
      <c r="F46" s="46"/>
      <c r="G46" s="46"/>
      <c r="H46" s="46"/>
    </row>
    <row r="47" spans="3:8" ht="12" customHeight="1"/>
    <row r="48" spans="3:8" ht="12" customHeight="1"/>
    <row r="49" spans="3:4" ht="12" customHeight="1"/>
    <row r="50" spans="3:4" ht="12" customHeight="1"/>
    <row r="51" spans="3:4" ht="12" customHeight="1"/>
    <row r="52" spans="3:4" ht="12" customHeight="1">
      <c r="C52" s="25"/>
      <c r="D52" s="25"/>
    </row>
    <row r="53" spans="3:4" ht="12" customHeight="1"/>
    <row r="54" spans="3:4" ht="12" customHeight="1"/>
    <row r="55" spans="3:4" ht="12" customHeight="1"/>
    <row r="56" spans="3:4" ht="12" customHeight="1"/>
    <row r="57" spans="3:4" ht="12" customHeight="1"/>
    <row r="58" spans="3:4" ht="12" customHeight="1"/>
    <row r="59" spans="3:4" ht="12" customHeight="1"/>
    <row r="60" spans="3:4" ht="12" customHeight="1"/>
    <row r="61" spans="3:4" ht="12" customHeight="1"/>
    <row r="62" spans="3:4" ht="12" customHeight="1"/>
    <row r="63" spans="3:4" ht="12" customHeight="1"/>
    <row r="64" spans="3: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sheetData>
  <sheetProtection algorithmName="SHA-512" hashValue="XH+CTMGuyGx0EglZZZ2wUk47KEp9Jdo/Akge4ipX6tr9YoE3WwHINBhEPjL9pRW+BaLJ3x82+BQ0fmkz05lWvQ==" saltValue="2a6+SFkUymeNySHTxHOIeg==" spinCount="100000" sheet="1" scenarios="1" formatRows="0" insertRows="0" deleteRows="0"/>
  <mergeCells count="15">
    <mergeCell ref="B5:C5"/>
    <mergeCell ref="M10:M11"/>
    <mergeCell ref="G8:M8"/>
    <mergeCell ref="I9:M9"/>
    <mergeCell ref="H9:H11"/>
    <mergeCell ref="G9:G11"/>
    <mergeCell ref="I10:I11"/>
    <mergeCell ref="J10:J11"/>
    <mergeCell ref="K10:K11"/>
    <mergeCell ref="L10:L11"/>
    <mergeCell ref="B8:B11"/>
    <mergeCell ref="C8:C11"/>
    <mergeCell ref="E8:E11"/>
    <mergeCell ref="F9:F11"/>
    <mergeCell ref="D8:D11"/>
  </mergeCells>
  <phoneticPr fontId="2"/>
  <conditionalFormatting sqref="E5 B12:M17">
    <cfRule type="expression" dxfId="34" priority="86">
      <formula>$AF$3=TRUE</formula>
    </cfRule>
  </conditionalFormatting>
  <dataValidations count="1">
    <dataValidation type="list" allowBlank="1" showInputMessage="1" showErrorMessage="1" sqref="D12:D16" xr:uid="{3955262A-7826-44F9-BC64-400CE95B0FC7}">
      <formula1>"工場,事業場"</formula1>
    </dataValidation>
  </dataValidations>
  <pageMargins left="0.59055118110236227" right="0.59055118110236227" top="0.39370078740157483" bottom="0.39370078740157483" header="0.31496062992125984" footer="0.31496062992125984"/>
  <pageSetup paperSize="9" scale="38" fitToHeight="0" orientation="portrait" r:id="rId1"/>
  <headerFooter>
    <oddFooter>&amp;L&amp;6sf03h9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locked="0" defaultSize="0" autoFill="0" autoLine="0" autoPict="0">
                <anchor moveWithCells="1">
                  <from>
                    <xdr:col>2</xdr:col>
                    <xdr:colOff>2308860</xdr:colOff>
                    <xdr:row>1</xdr:row>
                    <xdr:rowOff>22860</xdr:rowOff>
                  </from>
                  <to>
                    <xdr:col>3</xdr:col>
                    <xdr:colOff>327660</xdr:colOff>
                    <xdr:row>1</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非表示_産業分類!$C$4:$C$539</xm:f>
          </x14:formula1>
          <xm:sqref>F12:F16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O130"/>
  <sheetViews>
    <sheetView showGridLines="0" view="pageBreakPreview" zoomScale="80" zoomScaleNormal="100" zoomScaleSheetLayoutView="80" workbookViewId="0"/>
  </sheetViews>
  <sheetFormatPr defaultColWidth="8.69921875" defaultRowHeight="12"/>
  <cols>
    <col min="1" max="4" width="2.5" style="5" customWidth="1"/>
    <col min="5" max="5" width="3.69921875" style="5" customWidth="1"/>
    <col min="6" max="7" width="2.69921875" style="5" customWidth="1"/>
    <col min="8" max="9" width="2.5" style="5" customWidth="1"/>
    <col min="10" max="13" width="3.09765625" style="5" customWidth="1"/>
    <col min="14" max="18" width="2.5" style="5" customWidth="1"/>
    <col min="19" max="20" width="4.69921875" style="5" customWidth="1"/>
    <col min="21" max="41" width="2.5" style="5" customWidth="1"/>
    <col min="42" max="42" width="3.69921875" style="5" customWidth="1"/>
    <col min="43" max="46" width="2.5" style="5" customWidth="1"/>
    <col min="47" max="50" width="3.19921875" style="5" customWidth="1"/>
    <col min="51" max="55" width="2.5" style="5" customWidth="1"/>
    <col min="56" max="57" width="4.59765625" style="5" customWidth="1"/>
    <col min="58" max="74" width="2.5" style="5" customWidth="1"/>
    <col min="75" max="78" width="2.59765625" style="5" customWidth="1"/>
    <col min="79" max="79" width="3.69921875" style="5" customWidth="1"/>
    <col min="80" max="83" width="2.59765625" style="5" customWidth="1"/>
    <col min="84" max="87" width="3.19921875" style="5" customWidth="1"/>
    <col min="88" max="92" width="2.59765625" style="5" customWidth="1"/>
    <col min="93" max="94" width="4.5" style="5" customWidth="1"/>
    <col min="95" max="110" width="2.59765625" style="5" customWidth="1"/>
    <col min="111" max="111" width="1.69921875" style="5" customWidth="1"/>
    <col min="112" max="118" width="8.69921875" style="5"/>
    <col min="119" max="119" width="0" style="5" hidden="1" customWidth="1"/>
    <col min="120" max="16384" width="8.69921875" style="5"/>
  </cols>
  <sheetData>
    <row r="1" spans="1:119" ht="12" customHeight="1">
      <c r="A1" s="70"/>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70"/>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70"/>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row>
    <row r="2" spans="1:119" ht="15" thickBot="1">
      <c r="A2" s="61"/>
      <c r="B2" s="69" t="s">
        <v>415</v>
      </c>
      <c r="C2" s="67" t="s">
        <v>414</v>
      </c>
      <c r="D2" s="67"/>
      <c r="AL2" s="61"/>
      <c r="AM2" s="69"/>
      <c r="AN2" s="67"/>
      <c r="AO2" s="67"/>
      <c r="BW2" s="61"/>
      <c r="BX2" s="69"/>
      <c r="BY2" s="67"/>
      <c r="BZ2" s="67"/>
      <c r="DO2" s="26" t="s">
        <v>609</v>
      </c>
    </row>
    <row r="3" spans="1:119" ht="12" customHeight="1" thickBot="1">
      <c r="A3" s="61"/>
      <c r="AL3" s="61"/>
      <c r="BW3" s="61"/>
      <c r="DO3" s="29" t="b">
        <v>0</v>
      </c>
    </row>
    <row r="4" spans="1:119" ht="12" customHeight="1">
      <c r="A4" s="61"/>
      <c r="B4" s="381" t="s">
        <v>706</v>
      </c>
      <c r="C4" s="382"/>
      <c r="D4" s="382"/>
      <c r="E4" s="382"/>
      <c r="F4" s="382"/>
      <c r="G4" s="383"/>
      <c r="H4" s="413">
        <v>1</v>
      </c>
      <c r="I4" s="414"/>
      <c r="J4" s="421" t="s">
        <v>705</v>
      </c>
      <c r="K4" s="382"/>
      <c r="L4" s="382"/>
      <c r="M4" s="383"/>
      <c r="N4" s="397" t="str">
        <f>IFERROR(IF(VLOOKUP(H4,事業所リスト,2,FALSE)=0,"",VLOOKUP(H4,事業所リスト,2,FALSE)),"")</f>
        <v/>
      </c>
      <c r="O4" s="398"/>
      <c r="P4" s="398"/>
      <c r="Q4" s="398"/>
      <c r="R4" s="398"/>
      <c r="S4" s="398"/>
      <c r="T4" s="398"/>
      <c r="U4" s="398"/>
      <c r="V4" s="398"/>
      <c r="W4" s="398"/>
      <c r="X4" s="398"/>
      <c r="Y4" s="398"/>
      <c r="Z4" s="398"/>
      <c r="AA4" s="398"/>
      <c r="AB4" s="398"/>
      <c r="AC4" s="398"/>
      <c r="AD4" s="398"/>
      <c r="AE4" s="398"/>
      <c r="AF4" s="398"/>
      <c r="AG4" s="398"/>
      <c r="AH4" s="398"/>
      <c r="AI4" s="398"/>
      <c r="AJ4" s="399"/>
      <c r="AL4" s="61"/>
      <c r="AM4" s="381" t="s">
        <v>706</v>
      </c>
      <c r="AN4" s="382"/>
      <c r="AO4" s="382"/>
      <c r="AP4" s="382"/>
      <c r="AQ4" s="382"/>
      <c r="AR4" s="383"/>
      <c r="AS4" s="413">
        <v>2</v>
      </c>
      <c r="AT4" s="414"/>
      <c r="AU4" s="421" t="s">
        <v>705</v>
      </c>
      <c r="AV4" s="382"/>
      <c r="AW4" s="382"/>
      <c r="AX4" s="383"/>
      <c r="AY4" s="397" t="str">
        <f>IFERROR(IF(VLOOKUP(AS4,事業所リスト,2,FALSE)=0,"",VLOOKUP(AS4,事業所リスト,2,FALSE)),"")</f>
        <v/>
      </c>
      <c r="AZ4" s="398"/>
      <c r="BA4" s="398"/>
      <c r="BB4" s="398"/>
      <c r="BC4" s="398"/>
      <c r="BD4" s="398"/>
      <c r="BE4" s="398"/>
      <c r="BF4" s="398"/>
      <c r="BG4" s="398"/>
      <c r="BH4" s="398"/>
      <c r="BI4" s="398"/>
      <c r="BJ4" s="398"/>
      <c r="BK4" s="398"/>
      <c r="BL4" s="398"/>
      <c r="BM4" s="398"/>
      <c r="BN4" s="398"/>
      <c r="BO4" s="398"/>
      <c r="BP4" s="398"/>
      <c r="BQ4" s="398"/>
      <c r="BR4" s="398"/>
      <c r="BS4" s="398"/>
      <c r="BT4" s="398"/>
      <c r="BU4" s="399"/>
      <c r="BW4" s="61"/>
      <c r="BX4" s="381" t="s">
        <v>706</v>
      </c>
      <c r="BY4" s="382"/>
      <c r="BZ4" s="382"/>
      <c r="CA4" s="382"/>
      <c r="CB4" s="382"/>
      <c r="CC4" s="383"/>
      <c r="CD4" s="413">
        <v>3</v>
      </c>
      <c r="CE4" s="414"/>
      <c r="CF4" s="421" t="s">
        <v>705</v>
      </c>
      <c r="CG4" s="382"/>
      <c r="CH4" s="382"/>
      <c r="CI4" s="383"/>
      <c r="CJ4" s="397" t="str">
        <f>IFERROR(IF(VLOOKUP(CD4,事業所リスト,2,FALSE)=0,"",VLOOKUP(CD4,事業所リスト,2,FALSE)),"")</f>
        <v/>
      </c>
      <c r="CK4" s="398"/>
      <c r="CL4" s="398"/>
      <c r="CM4" s="398"/>
      <c r="CN4" s="398"/>
      <c r="CO4" s="398"/>
      <c r="CP4" s="398"/>
      <c r="CQ4" s="398"/>
      <c r="CR4" s="398"/>
      <c r="CS4" s="398"/>
      <c r="CT4" s="398"/>
      <c r="CU4" s="398"/>
      <c r="CV4" s="398"/>
      <c r="CW4" s="398"/>
      <c r="CX4" s="398"/>
      <c r="CY4" s="398"/>
      <c r="CZ4" s="398"/>
      <c r="DA4" s="398"/>
      <c r="DB4" s="398"/>
      <c r="DC4" s="398"/>
      <c r="DD4" s="398"/>
      <c r="DE4" s="398"/>
      <c r="DF4" s="399"/>
    </row>
    <row r="5" spans="1:119" ht="12" customHeight="1" thickBot="1">
      <c r="A5" s="61"/>
      <c r="B5" s="410"/>
      <c r="C5" s="411"/>
      <c r="D5" s="411"/>
      <c r="E5" s="411"/>
      <c r="F5" s="411"/>
      <c r="G5" s="412"/>
      <c r="H5" s="415"/>
      <c r="I5" s="416"/>
      <c r="J5" s="422"/>
      <c r="K5" s="411"/>
      <c r="L5" s="411"/>
      <c r="M5" s="412"/>
      <c r="N5" s="400"/>
      <c r="O5" s="401"/>
      <c r="P5" s="401"/>
      <c r="Q5" s="401"/>
      <c r="R5" s="401"/>
      <c r="S5" s="401"/>
      <c r="T5" s="401"/>
      <c r="U5" s="401"/>
      <c r="V5" s="401"/>
      <c r="W5" s="401"/>
      <c r="X5" s="401"/>
      <c r="Y5" s="401"/>
      <c r="Z5" s="401"/>
      <c r="AA5" s="401"/>
      <c r="AB5" s="401"/>
      <c r="AC5" s="401"/>
      <c r="AD5" s="401"/>
      <c r="AE5" s="401"/>
      <c r="AF5" s="401"/>
      <c r="AG5" s="401"/>
      <c r="AH5" s="401"/>
      <c r="AI5" s="401"/>
      <c r="AJ5" s="402"/>
      <c r="AL5" s="61"/>
      <c r="AM5" s="410"/>
      <c r="AN5" s="411"/>
      <c r="AO5" s="411"/>
      <c r="AP5" s="411"/>
      <c r="AQ5" s="411"/>
      <c r="AR5" s="412"/>
      <c r="AS5" s="415"/>
      <c r="AT5" s="416"/>
      <c r="AU5" s="422"/>
      <c r="AV5" s="411"/>
      <c r="AW5" s="411"/>
      <c r="AX5" s="412"/>
      <c r="AY5" s="400"/>
      <c r="AZ5" s="401"/>
      <c r="BA5" s="401"/>
      <c r="BB5" s="401"/>
      <c r="BC5" s="401"/>
      <c r="BD5" s="401"/>
      <c r="BE5" s="401"/>
      <c r="BF5" s="401"/>
      <c r="BG5" s="401"/>
      <c r="BH5" s="401"/>
      <c r="BI5" s="401"/>
      <c r="BJ5" s="401"/>
      <c r="BK5" s="401"/>
      <c r="BL5" s="401"/>
      <c r="BM5" s="401"/>
      <c r="BN5" s="401"/>
      <c r="BO5" s="401"/>
      <c r="BP5" s="401"/>
      <c r="BQ5" s="401"/>
      <c r="BR5" s="401"/>
      <c r="BS5" s="401"/>
      <c r="BT5" s="401"/>
      <c r="BU5" s="402"/>
      <c r="BW5" s="61"/>
      <c r="BX5" s="410"/>
      <c r="BY5" s="411"/>
      <c r="BZ5" s="411"/>
      <c r="CA5" s="411"/>
      <c r="CB5" s="411"/>
      <c r="CC5" s="412"/>
      <c r="CD5" s="415"/>
      <c r="CE5" s="416"/>
      <c r="CF5" s="422"/>
      <c r="CG5" s="411"/>
      <c r="CH5" s="411"/>
      <c r="CI5" s="412"/>
      <c r="CJ5" s="400"/>
      <c r="CK5" s="401"/>
      <c r="CL5" s="401"/>
      <c r="CM5" s="401"/>
      <c r="CN5" s="401"/>
      <c r="CO5" s="401"/>
      <c r="CP5" s="401"/>
      <c r="CQ5" s="401"/>
      <c r="CR5" s="401"/>
      <c r="CS5" s="401"/>
      <c r="CT5" s="401"/>
      <c r="CU5" s="401"/>
      <c r="CV5" s="401"/>
      <c r="CW5" s="401"/>
      <c r="CX5" s="401"/>
      <c r="CY5" s="401"/>
      <c r="CZ5" s="401"/>
      <c r="DA5" s="401"/>
      <c r="DB5" s="401"/>
      <c r="DC5" s="401"/>
      <c r="DD5" s="401"/>
      <c r="DE5" s="401"/>
      <c r="DF5" s="402"/>
    </row>
    <row r="6" spans="1:119" ht="18.600000000000001" customHeight="1">
      <c r="A6" s="61"/>
      <c r="B6" s="407" t="s">
        <v>416</v>
      </c>
      <c r="C6" s="408"/>
      <c r="D6" s="408"/>
      <c r="E6" s="408"/>
      <c r="F6" s="408"/>
      <c r="G6" s="408"/>
      <c r="H6" s="409"/>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2"/>
      <c r="AL6" s="61"/>
      <c r="AM6" s="407" t="s">
        <v>416</v>
      </c>
      <c r="AN6" s="408"/>
      <c r="AO6" s="408"/>
      <c r="AP6" s="408"/>
      <c r="AQ6" s="408"/>
      <c r="AR6" s="408"/>
      <c r="AS6" s="409"/>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2"/>
      <c r="BW6" s="61"/>
      <c r="BX6" s="407" t="s">
        <v>416</v>
      </c>
      <c r="BY6" s="408"/>
      <c r="BZ6" s="408"/>
      <c r="CA6" s="408"/>
      <c r="CB6" s="408"/>
      <c r="CC6" s="408"/>
      <c r="CD6" s="409"/>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2"/>
    </row>
    <row r="7" spans="1:119" ht="12" customHeight="1">
      <c r="A7" s="61"/>
      <c r="B7" s="77"/>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4"/>
      <c r="AL7" s="61"/>
      <c r="AM7" s="77"/>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4"/>
      <c r="BW7" s="61"/>
      <c r="BX7" s="77"/>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4"/>
    </row>
    <row r="8" spans="1:119" ht="12" customHeight="1">
      <c r="A8" s="61"/>
      <c r="B8" s="77"/>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4"/>
      <c r="AL8" s="61"/>
      <c r="AM8" s="77"/>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4"/>
      <c r="BW8" s="61"/>
      <c r="BX8" s="77"/>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4"/>
    </row>
    <row r="9" spans="1:119" ht="12" customHeight="1">
      <c r="A9" s="61"/>
      <c r="B9" s="77"/>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4"/>
      <c r="AL9" s="61"/>
      <c r="AM9" s="77"/>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4"/>
      <c r="BW9" s="61"/>
      <c r="BX9" s="77"/>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4"/>
    </row>
    <row r="10" spans="1:119" ht="12" customHeight="1">
      <c r="A10" s="61"/>
      <c r="B10" s="77"/>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4"/>
      <c r="AL10" s="61"/>
      <c r="AM10" s="77"/>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4"/>
      <c r="BW10" s="61"/>
      <c r="BX10" s="77"/>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4"/>
    </row>
    <row r="11" spans="1:119" ht="12" customHeight="1">
      <c r="A11" s="61"/>
      <c r="B11" s="77"/>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4"/>
      <c r="AL11" s="61"/>
      <c r="AM11" s="77"/>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4"/>
      <c r="BW11" s="61"/>
      <c r="BX11" s="77"/>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4"/>
    </row>
    <row r="12" spans="1:119" ht="12" customHeight="1">
      <c r="A12" s="61"/>
      <c r="B12" s="77"/>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4"/>
      <c r="AL12" s="61"/>
      <c r="AM12" s="77"/>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4"/>
      <c r="BW12" s="61"/>
      <c r="BX12" s="77"/>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4"/>
    </row>
    <row r="13" spans="1:119" ht="12" customHeight="1">
      <c r="A13" s="61"/>
      <c r="B13" s="77"/>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4"/>
      <c r="AL13" s="61"/>
      <c r="AM13" s="77"/>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4"/>
      <c r="BW13" s="61"/>
      <c r="BX13" s="77"/>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4"/>
    </row>
    <row r="14" spans="1:119" ht="12" customHeight="1">
      <c r="A14" s="61"/>
      <c r="B14" s="77"/>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4"/>
      <c r="AL14" s="61"/>
      <c r="AM14" s="77"/>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4"/>
      <c r="BW14" s="61"/>
      <c r="BX14" s="77"/>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4"/>
    </row>
    <row r="15" spans="1:119" ht="12" customHeight="1">
      <c r="A15" s="61"/>
      <c r="B15" s="77"/>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4"/>
      <c r="AL15" s="61"/>
      <c r="AM15" s="77"/>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4"/>
      <c r="BW15" s="61"/>
      <c r="BX15" s="77"/>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4"/>
    </row>
    <row r="16" spans="1:119" ht="12" customHeight="1">
      <c r="A16" s="61"/>
      <c r="B16" s="77"/>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4"/>
      <c r="AL16" s="61"/>
      <c r="AM16" s="77"/>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4"/>
      <c r="BW16" s="61"/>
      <c r="BX16" s="77"/>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4"/>
    </row>
    <row r="17" spans="1:110" ht="12" customHeight="1">
      <c r="A17" s="61"/>
      <c r="B17" s="77"/>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4"/>
      <c r="AL17" s="61"/>
      <c r="AM17" s="77"/>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4"/>
      <c r="BW17" s="61"/>
      <c r="BX17" s="77"/>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4"/>
    </row>
    <row r="18" spans="1:110" ht="12" customHeight="1">
      <c r="A18" s="61"/>
      <c r="B18" s="77"/>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4"/>
      <c r="AL18" s="61"/>
      <c r="AM18" s="77"/>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4"/>
      <c r="BW18" s="61"/>
      <c r="BX18" s="77"/>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4"/>
    </row>
    <row r="19" spans="1:110" ht="12" customHeight="1">
      <c r="A19" s="61"/>
      <c r="B19" s="77"/>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4"/>
      <c r="AL19" s="61"/>
      <c r="AM19" s="77"/>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4"/>
      <c r="BW19" s="61"/>
      <c r="BX19" s="77"/>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4"/>
    </row>
    <row r="20" spans="1:110" ht="12" customHeight="1">
      <c r="A20" s="61"/>
      <c r="B20" s="77"/>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4"/>
      <c r="AL20" s="61"/>
      <c r="AM20" s="77"/>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4"/>
      <c r="BW20" s="61"/>
      <c r="BX20" s="77"/>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4"/>
    </row>
    <row r="21" spans="1:110" ht="12" customHeight="1">
      <c r="A21" s="61"/>
      <c r="B21" s="77"/>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4"/>
      <c r="AL21" s="61"/>
      <c r="AM21" s="77"/>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4"/>
      <c r="BW21" s="61"/>
      <c r="BX21" s="77"/>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4"/>
    </row>
    <row r="22" spans="1:110" ht="12" customHeight="1">
      <c r="A22" s="61"/>
      <c r="B22" s="77"/>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4"/>
      <c r="AL22" s="61"/>
      <c r="AM22" s="77"/>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4"/>
      <c r="BW22" s="61"/>
      <c r="BX22" s="77"/>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4"/>
    </row>
    <row r="23" spans="1:110" ht="12" customHeight="1">
      <c r="A23" s="61"/>
      <c r="B23" s="77"/>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4"/>
      <c r="AL23" s="61"/>
      <c r="AM23" s="77"/>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4"/>
      <c r="BW23" s="61"/>
      <c r="BX23" s="77"/>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4"/>
    </row>
    <row r="24" spans="1:110" ht="12" customHeight="1">
      <c r="A24" s="61"/>
      <c r="B24" s="77"/>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4"/>
      <c r="AL24" s="61"/>
      <c r="AM24" s="77"/>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4"/>
      <c r="BW24" s="61"/>
      <c r="BX24" s="77"/>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4"/>
    </row>
    <row r="25" spans="1:110" ht="12" customHeight="1">
      <c r="A25" s="61"/>
      <c r="B25" s="77"/>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4"/>
      <c r="AL25" s="61"/>
      <c r="AM25" s="77"/>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4"/>
      <c r="BW25" s="61"/>
      <c r="BX25" s="77"/>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4"/>
    </row>
    <row r="26" spans="1:110" ht="12" customHeight="1">
      <c r="A26" s="61"/>
      <c r="B26" s="77"/>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4"/>
      <c r="AL26" s="61"/>
      <c r="AM26" s="77"/>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4"/>
      <c r="BW26" s="61"/>
      <c r="BX26" s="77"/>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4"/>
    </row>
    <row r="27" spans="1:110" ht="12" customHeight="1">
      <c r="A27" s="61"/>
      <c r="B27" s="77"/>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4"/>
      <c r="AL27" s="61"/>
      <c r="AM27" s="77"/>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4"/>
      <c r="BW27" s="61"/>
      <c r="BX27" s="77"/>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4"/>
    </row>
    <row r="28" spans="1:110" ht="12" customHeight="1">
      <c r="A28" s="61"/>
      <c r="B28" s="77"/>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4"/>
      <c r="AL28" s="61"/>
      <c r="AM28" s="77"/>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4"/>
      <c r="BW28" s="61"/>
      <c r="BX28" s="77"/>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4"/>
    </row>
    <row r="29" spans="1:110" ht="12" customHeight="1">
      <c r="A29" s="61"/>
      <c r="B29" s="77"/>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4"/>
      <c r="AL29" s="61"/>
      <c r="AM29" s="77"/>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4"/>
      <c r="BW29" s="61"/>
      <c r="BX29" s="77"/>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4"/>
    </row>
    <row r="30" spans="1:110" ht="12" customHeight="1">
      <c r="A30" s="61"/>
      <c r="B30" s="77"/>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4"/>
      <c r="AL30" s="61"/>
      <c r="AM30" s="77"/>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4"/>
      <c r="BW30" s="61"/>
      <c r="BX30" s="77"/>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4"/>
    </row>
    <row r="31" spans="1:110" ht="12" customHeight="1">
      <c r="A31" s="61"/>
      <c r="B31" s="77"/>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4"/>
      <c r="AL31" s="61"/>
      <c r="AM31" s="77"/>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4"/>
      <c r="BW31" s="61"/>
      <c r="BX31" s="77"/>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4"/>
    </row>
    <row r="32" spans="1:110" ht="12" customHeight="1">
      <c r="A32" s="61"/>
      <c r="B32" s="77"/>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4"/>
      <c r="AL32" s="61"/>
      <c r="AM32" s="77"/>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4"/>
      <c r="BW32" s="61"/>
      <c r="BX32" s="77"/>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4"/>
    </row>
    <row r="33" spans="1:110" ht="12" customHeight="1">
      <c r="A33" s="61"/>
      <c r="B33" s="77"/>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4"/>
      <c r="AL33" s="61"/>
      <c r="AM33" s="77"/>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4"/>
      <c r="BW33" s="61"/>
      <c r="BX33" s="77"/>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4"/>
    </row>
    <row r="34" spans="1:110" ht="12" customHeight="1">
      <c r="A34" s="61"/>
      <c r="B34" s="77"/>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4"/>
      <c r="AL34" s="61"/>
      <c r="AM34" s="77"/>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4"/>
      <c r="BW34" s="61"/>
      <c r="BX34" s="77"/>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4"/>
    </row>
    <row r="35" spans="1:110" ht="12" customHeight="1">
      <c r="A35" s="61"/>
      <c r="B35" s="77"/>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4"/>
      <c r="AL35" s="61"/>
      <c r="AM35" s="77"/>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4"/>
      <c r="BW35" s="61"/>
      <c r="BX35" s="77"/>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4"/>
    </row>
    <row r="36" spans="1:110" ht="12" customHeight="1">
      <c r="A36" s="61"/>
      <c r="B36" s="77"/>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4"/>
      <c r="AL36" s="61"/>
      <c r="AM36" s="77"/>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4"/>
      <c r="BW36" s="61"/>
      <c r="BX36" s="77"/>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4"/>
    </row>
    <row r="37" spans="1:110" ht="12" customHeight="1">
      <c r="A37" s="61"/>
      <c r="B37" s="77"/>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4"/>
      <c r="AL37" s="61"/>
      <c r="AM37" s="77"/>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4"/>
      <c r="BW37" s="61"/>
      <c r="BX37" s="77"/>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4"/>
    </row>
    <row r="38" spans="1:110" ht="12" customHeight="1">
      <c r="A38" s="61"/>
      <c r="B38" s="77"/>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4"/>
      <c r="AL38" s="61"/>
      <c r="AM38" s="77"/>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4"/>
      <c r="BW38" s="61"/>
      <c r="BX38" s="77"/>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4"/>
    </row>
    <row r="39" spans="1:110" ht="12" customHeight="1">
      <c r="A39" s="61"/>
      <c r="B39" s="77"/>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4"/>
      <c r="AL39" s="61"/>
      <c r="AM39" s="77"/>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4"/>
      <c r="BW39" s="61"/>
      <c r="BX39" s="77"/>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4"/>
    </row>
    <row r="40" spans="1:110" ht="12" customHeight="1">
      <c r="A40" s="61"/>
      <c r="B40" s="77"/>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4"/>
      <c r="AL40" s="61"/>
      <c r="AM40" s="77"/>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4"/>
      <c r="BW40" s="61"/>
      <c r="BX40" s="77"/>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4"/>
    </row>
    <row r="41" spans="1:110" ht="12" customHeight="1">
      <c r="A41" s="61"/>
      <c r="B41" s="77"/>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4"/>
      <c r="AL41" s="61"/>
      <c r="AM41" s="77"/>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4"/>
      <c r="BW41" s="61"/>
      <c r="BX41" s="77"/>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4"/>
    </row>
    <row r="42" spans="1:110" ht="12" customHeight="1">
      <c r="A42" s="61"/>
      <c r="B42" s="77"/>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4"/>
      <c r="AL42" s="61"/>
      <c r="AM42" s="77"/>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4"/>
      <c r="BW42" s="61"/>
      <c r="BX42" s="77"/>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4"/>
    </row>
    <row r="43" spans="1:110" ht="12" customHeight="1">
      <c r="A43" s="61"/>
      <c r="B43" s="77"/>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4"/>
      <c r="AL43" s="61"/>
      <c r="AM43" s="77"/>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4"/>
      <c r="BW43" s="61"/>
      <c r="BX43" s="77"/>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4"/>
    </row>
    <row r="44" spans="1:110" ht="12" customHeight="1">
      <c r="A44" s="61"/>
      <c r="B44" s="77"/>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4"/>
      <c r="AL44" s="61"/>
      <c r="AM44" s="77"/>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4"/>
      <c r="BW44" s="61"/>
      <c r="BX44" s="77"/>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4"/>
    </row>
    <row r="45" spans="1:110" ht="12" customHeight="1">
      <c r="A45" s="61"/>
      <c r="B45" s="77"/>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4"/>
      <c r="AL45" s="61"/>
      <c r="AM45" s="77"/>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4"/>
      <c r="BW45" s="61"/>
      <c r="BX45" s="77"/>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4"/>
    </row>
    <row r="46" spans="1:110" ht="12" customHeight="1">
      <c r="A46" s="61"/>
      <c r="B46" s="77"/>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4"/>
      <c r="AL46" s="61"/>
      <c r="AM46" s="77"/>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4"/>
      <c r="BW46" s="61"/>
      <c r="BX46" s="77"/>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4"/>
    </row>
    <row r="47" spans="1:110" ht="12" customHeight="1">
      <c r="A47" s="61"/>
      <c r="B47" s="77"/>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4"/>
      <c r="AL47" s="61"/>
      <c r="AM47" s="77"/>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4"/>
      <c r="BW47" s="61"/>
      <c r="BX47" s="77"/>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4"/>
    </row>
    <row r="48" spans="1:110" ht="12" customHeight="1">
      <c r="A48" s="61"/>
      <c r="B48" s="77"/>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4"/>
      <c r="AL48" s="61"/>
      <c r="AM48" s="77"/>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4"/>
      <c r="BW48" s="61"/>
      <c r="BX48" s="77"/>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4"/>
    </row>
    <row r="49" spans="1:110" ht="12" customHeight="1" thickBot="1">
      <c r="A49" s="61"/>
      <c r="B49" s="78"/>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6"/>
      <c r="AL49" s="61"/>
      <c r="AM49" s="78"/>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6"/>
      <c r="BW49" s="61"/>
      <c r="BX49" s="78"/>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6"/>
    </row>
    <row r="50" spans="1:110" ht="12" customHeight="1">
      <c r="A50" s="61"/>
      <c r="B50" s="381" t="s">
        <v>407</v>
      </c>
      <c r="C50" s="382"/>
      <c r="D50" s="382"/>
      <c r="E50" s="382"/>
      <c r="F50" s="382"/>
      <c r="G50" s="382"/>
      <c r="H50" s="382"/>
      <c r="I50" s="383"/>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8"/>
      <c r="AL50" s="61"/>
      <c r="AM50" s="381" t="s">
        <v>407</v>
      </c>
      <c r="AN50" s="382"/>
      <c r="AO50" s="382"/>
      <c r="AP50" s="382"/>
      <c r="AQ50" s="382"/>
      <c r="AR50" s="382"/>
      <c r="AS50" s="382"/>
      <c r="AT50" s="383"/>
      <c r="AU50" s="387"/>
      <c r="AV50" s="387"/>
      <c r="AW50" s="387"/>
      <c r="AX50" s="387"/>
      <c r="AY50" s="387"/>
      <c r="AZ50" s="387"/>
      <c r="BA50" s="387"/>
      <c r="BB50" s="387"/>
      <c r="BC50" s="387"/>
      <c r="BD50" s="387"/>
      <c r="BE50" s="387"/>
      <c r="BF50" s="387"/>
      <c r="BG50" s="387"/>
      <c r="BH50" s="387"/>
      <c r="BI50" s="387"/>
      <c r="BJ50" s="387"/>
      <c r="BK50" s="387"/>
      <c r="BL50" s="387"/>
      <c r="BM50" s="387"/>
      <c r="BN50" s="387"/>
      <c r="BO50" s="387"/>
      <c r="BP50" s="387"/>
      <c r="BQ50" s="387"/>
      <c r="BR50" s="387"/>
      <c r="BS50" s="387"/>
      <c r="BT50" s="387"/>
      <c r="BU50" s="388"/>
      <c r="BW50" s="61"/>
      <c r="BX50" s="381" t="s">
        <v>407</v>
      </c>
      <c r="BY50" s="382"/>
      <c r="BZ50" s="382"/>
      <c r="CA50" s="382"/>
      <c r="CB50" s="382"/>
      <c r="CC50" s="382"/>
      <c r="CD50" s="382"/>
      <c r="CE50" s="383"/>
      <c r="CF50" s="439"/>
      <c r="CG50" s="440"/>
      <c r="CH50" s="440"/>
      <c r="CI50" s="440"/>
      <c r="CJ50" s="440"/>
      <c r="CK50" s="440"/>
      <c r="CL50" s="440"/>
      <c r="CM50" s="440"/>
      <c r="CN50" s="440"/>
      <c r="CO50" s="440"/>
      <c r="CP50" s="440"/>
      <c r="CQ50" s="440"/>
      <c r="CR50" s="440"/>
      <c r="CS50" s="440"/>
      <c r="CT50" s="440"/>
      <c r="CU50" s="440"/>
      <c r="CV50" s="440"/>
      <c r="CW50" s="440"/>
      <c r="CX50" s="440"/>
      <c r="CY50" s="440"/>
      <c r="CZ50" s="440"/>
      <c r="DA50" s="440"/>
      <c r="DB50" s="440"/>
      <c r="DC50" s="440"/>
      <c r="DD50" s="440"/>
      <c r="DE50" s="440"/>
      <c r="DF50" s="441"/>
    </row>
    <row r="51" spans="1:110" ht="12" customHeight="1">
      <c r="A51" s="61"/>
      <c r="B51" s="384"/>
      <c r="C51" s="385"/>
      <c r="D51" s="385"/>
      <c r="E51" s="385"/>
      <c r="F51" s="385"/>
      <c r="G51" s="385"/>
      <c r="H51" s="385"/>
      <c r="I51" s="386"/>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90"/>
      <c r="AL51" s="61"/>
      <c r="AM51" s="384"/>
      <c r="AN51" s="385"/>
      <c r="AO51" s="385"/>
      <c r="AP51" s="385"/>
      <c r="AQ51" s="385"/>
      <c r="AR51" s="385"/>
      <c r="AS51" s="385"/>
      <c r="AT51" s="386"/>
      <c r="AU51" s="389"/>
      <c r="AV51" s="389"/>
      <c r="AW51" s="389"/>
      <c r="AX51" s="389"/>
      <c r="AY51" s="389"/>
      <c r="AZ51" s="389"/>
      <c r="BA51" s="389"/>
      <c r="BB51" s="389"/>
      <c r="BC51" s="389"/>
      <c r="BD51" s="389"/>
      <c r="BE51" s="389"/>
      <c r="BF51" s="389"/>
      <c r="BG51" s="389"/>
      <c r="BH51" s="389"/>
      <c r="BI51" s="389"/>
      <c r="BJ51" s="389"/>
      <c r="BK51" s="389"/>
      <c r="BL51" s="389"/>
      <c r="BM51" s="389"/>
      <c r="BN51" s="389"/>
      <c r="BO51" s="389"/>
      <c r="BP51" s="389"/>
      <c r="BQ51" s="389"/>
      <c r="BR51" s="389"/>
      <c r="BS51" s="389"/>
      <c r="BT51" s="389"/>
      <c r="BU51" s="390"/>
      <c r="BW51" s="61"/>
      <c r="BX51" s="384"/>
      <c r="BY51" s="385"/>
      <c r="BZ51" s="385"/>
      <c r="CA51" s="385"/>
      <c r="CB51" s="385"/>
      <c r="CC51" s="385"/>
      <c r="CD51" s="385"/>
      <c r="CE51" s="386"/>
      <c r="CF51" s="442"/>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4"/>
    </row>
    <row r="52" spans="1:110" ht="27.6" customHeight="1">
      <c r="A52" s="61"/>
      <c r="B52" s="418" t="s">
        <v>408</v>
      </c>
      <c r="C52" s="419"/>
      <c r="D52" s="419"/>
      <c r="E52" s="419"/>
      <c r="F52" s="419"/>
      <c r="G52" s="419"/>
      <c r="H52" s="419"/>
      <c r="I52" s="420"/>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90"/>
      <c r="AL52" s="61"/>
      <c r="AM52" s="418" t="s">
        <v>408</v>
      </c>
      <c r="AN52" s="419"/>
      <c r="AO52" s="419"/>
      <c r="AP52" s="419"/>
      <c r="AQ52" s="419"/>
      <c r="AR52" s="419"/>
      <c r="AS52" s="419"/>
      <c r="AT52" s="420"/>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BQ52" s="389"/>
      <c r="BR52" s="389"/>
      <c r="BS52" s="389"/>
      <c r="BT52" s="389"/>
      <c r="BU52" s="390"/>
      <c r="BW52" s="61"/>
      <c r="BX52" s="418" t="s">
        <v>408</v>
      </c>
      <c r="BY52" s="419"/>
      <c r="BZ52" s="419"/>
      <c r="CA52" s="419"/>
      <c r="CB52" s="419"/>
      <c r="CC52" s="419"/>
      <c r="CD52" s="419"/>
      <c r="CE52" s="420"/>
      <c r="CF52" s="445"/>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7"/>
    </row>
    <row r="53" spans="1:110" ht="27.6" customHeight="1">
      <c r="A53" s="61"/>
      <c r="B53" s="384"/>
      <c r="C53" s="385"/>
      <c r="D53" s="385"/>
      <c r="E53" s="385"/>
      <c r="F53" s="385"/>
      <c r="G53" s="385"/>
      <c r="H53" s="385"/>
      <c r="I53" s="386"/>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90"/>
      <c r="AL53" s="61"/>
      <c r="AM53" s="384"/>
      <c r="AN53" s="385"/>
      <c r="AO53" s="385"/>
      <c r="AP53" s="385"/>
      <c r="AQ53" s="385"/>
      <c r="AR53" s="385"/>
      <c r="AS53" s="385"/>
      <c r="AT53" s="386"/>
      <c r="AU53" s="389"/>
      <c r="AV53" s="389"/>
      <c r="AW53" s="389"/>
      <c r="AX53" s="389"/>
      <c r="AY53" s="389"/>
      <c r="AZ53" s="389"/>
      <c r="BA53" s="389"/>
      <c r="BB53" s="389"/>
      <c r="BC53" s="389"/>
      <c r="BD53" s="389"/>
      <c r="BE53" s="389"/>
      <c r="BF53" s="389"/>
      <c r="BG53" s="389"/>
      <c r="BH53" s="389"/>
      <c r="BI53" s="389"/>
      <c r="BJ53" s="389"/>
      <c r="BK53" s="389"/>
      <c r="BL53" s="389"/>
      <c r="BM53" s="389"/>
      <c r="BN53" s="389"/>
      <c r="BO53" s="389"/>
      <c r="BP53" s="389"/>
      <c r="BQ53" s="389"/>
      <c r="BR53" s="389"/>
      <c r="BS53" s="389"/>
      <c r="BT53" s="389"/>
      <c r="BU53" s="390"/>
      <c r="BW53" s="61"/>
      <c r="BX53" s="384"/>
      <c r="BY53" s="385"/>
      <c r="BZ53" s="385"/>
      <c r="CA53" s="385"/>
      <c r="CB53" s="385"/>
      <c r="CC53" s="385"/>
      <c r="CD53" s="385"/>
      <c r="CE53" s="386"/>
      <c r="CF53" s="442"/>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4"/>
    </row>
    <row r="54" spans="1:110" ht="15" customHeight="1">
      <c r="A54" s="61"/>
      <c r="B54" s="370" t="s">
        <v>730</v>
      </c>
      <c r="C54" s="371"/>
      <c r="D54" s="371"/>
      <c r="E54" s="372"/>
      <c r="F54" s="379" t="s">
        <v>684</v>
      </c>
      <c r="G54" s="372"/>
      <c r="H54" s="403"/>
      <c r="I54" s="404"/>
      <c r="J54" s="350" t="s">
        <v>409</v>
      </c>
      <c r="K54" s="350"/>
      <c r="L54" s="350"/>
      <c r="M54" s="350"/>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90"/>
      <c r="AL54" s="61"/>
      <c r="AM54" s="370" t="s">
        <v>730</v>
      </c>
      <c r="AN54" s="371"/>
      <c r="AO54" s="371"/>
      <c r="AP54" s="372"/>
      <c r="AQ54" s="379" t="s">
        <v>684</v>
      </c>
      <c r="AR54" s="372"/>
      <c r="AS54" s="403"/>
      <c r="AT54" s="404"/>
      <c r="AU54" s="350" t="s">
        <v>409</v>
      </c>
      <c r="AV54" s="350"/>
      <c r="AW54" s="350"/>
      <c r="AX54" s="350"/>
      <c r="AY54" s="389"/>
      <c r="AZ54" s="389"/>
      <c r="BA54" s="389"/>
      <c r="BB54" s="389"/>
      <c r="BC54" s="389"/>
      <c r="BD54" s="389"/>
      <c r="BE54" s="389"/>
      <c r="BF54" s="389"/>
      <c r="BG54" s="389"/>
      <c r="BH54" s="389"/>
      <c r="BI54" s="389"/>
      <c r="BJ54" s="389"/>
      <c r="BK54" s="389"/>
      <c r="BL54" s="389"/>
      <c r="BM54" s="389"/>
      <c r="BN54" s="389"/>
      <c r="BO54" s="389"/>
      <c r="BP54" s="389"/>
      <c r="BQ54" s="389"/>
      <c r="BR54" s="389"/>
      <c r="BS54" s="389"/>
      <c r="BT54" s="389"/>
      <c r="BU54" s="390"/>
      <c r="BW54" s="61"/>
      <c r="BX54" s="370" t="s">
        <v>730</v>
      </c>
      <c r="BY54" s="371"/>
      <c r="BZ54" s="371"/>
      <c r="CA54" s="372"/>
      <c r="CB54" s="379" t="s">
        <v>684</v>
      </c>
      <c r="CC54" s="372"/>
      <c r="CD54" s="403"/>
      <c r="CE54" s="404"/>
      <c r="CF54" s="448" t="s">
        <v>409</v>
      </c>
      <c r="CG54" s="449"/>
      <c r="CH54" s="449"/>
      <c r="CI54" s="450"/>
      <c r="CJ54" s="445"/>
      <c r="CK54" s="446"/>
      <c r="CL54" s="446"/>
      <c r="CM54" s="446"/>
      <c r="CN54" s="446"/>
      <c r="CO54" s="446"/>
      <c r="CP54" s="446"/>
      <c r="CQ54" s="446"/>
      <c r="CR54" s="446"/>
      <c r="CS54" s="446"/>
      <c r="CT54" s="446"/>
      <c r="CU54" s="446"/>
      <c r="CV54" s="446"/>
      <c r="CW54" s="446"/>
      <c r="CX54" s="446"/>
      <c r="CY54" s="446"/>
      <c r="CZ54" s="446"/>
      <c r="DA54" s="446"/>
      <c r="DB54" s="446"/>
      <c r="DC54" s="446"/>
      <c r="DD54" s="446"/>
      <c r="DE54" s="446"/>
      <c r="DF54" s="447"/>
    </row>
    <row r="55" spans="1:110" ht="15" customHeight="1">
      <c r="A55" s="61"/>
      <c r="B55" s="373"/>
      <c r="C55" s="374"/>
      <c r="D55" s="374"/>
      <c r="E55" s="375"/>
      <c r="F55" s="380"/>
      <c r="G55" s="378"/>
      <c r="H55" s="405"/>
      <c r="I55" s="406"/>
      <c r="J55" s="350"/>
      <c r="K55" s="350"/>
      <c r="L55" s="350"/>
      <c r="M55" s="350"/>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90"/>
      <c r="AL55" s="61"/>
      <c r="AM55" s="373"/>
      <c r="AN55" s="374"/>
      <c r="AO55" s="374"/>
      <c r="AP55" s="375"/>
      <c r="AQ55" s="380"/>
      <c r="AR55" s="378"/>
      <c r="AS55" s="405"/>
      <c r="AT55" s="406"/>
      <c r="AU55" s="350"/>
      <c r="AV55" s="350"/>
      <c r="AW55" s="350"/>
      <c r="AX55" s="350"/>
      <c r="AY55" s="389"/>
      <c r="AZ55" s="389"/>
      <c r="BA55" s="389"/>
      <c r="BB55" s="389"/>
      <c r="BC55" s="389"/>
      <c r="BD55" s="389"/>
      <c r="BE55" s="389"/>
      <c r="BF55" s="389"/>
      <c r="BG55" s="389"/>
      <c r="BH55" s="389"/>
      <c r="BI55" s="389"/>
      <c r="BJ55" s="389"/>
      <c r="BK55" s="389"/>
      <c r="BL55" s="389"/>
      <c r="BM55" s="389"/>
      <c r="BN55" s="389"/>
      <c r="BO55" s="389"/>
      <c r="BP55" s="389"/>
      <c r="BQ55" s="389"/>
      <c r="BR55" s="389"/>
      <c r="BS55" s="389"/>
      <c r="BT55" s="389"/>
      <c r="BU55" s="390"/>
      <c r="BW55" s="61"/>
      <c r="BX55" s="373"/>
      <c r="BY55" s="374"/>
      <c r="BZ55" s="374"/>
      <c r="CA55" s="375"/>
      <c r="CB55" s="380"/>
      <c r="CC55" s="378"/>
      <c r="CD55" s="405"/>
      <c r="CE55" s="406"/>
      <c r="CF55" s="451"/>
      <c r="CG55" s="452"/>
      <c r="CH55" s="452"/>
      <c r="CI55" s="453"/>
      <c r="CJ55" s="442"/>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4"/>
    </row>
    <row r="56" spans="1:110" ht="15" customHeight="1">
      <c r="A56" s="61"/>
      <c r="B56" s="373"/>
      <c r="C56" s="374"/>
      <c r="D56" s="374"/>
      <c r="E56" s="375"/>
      <c r="F56" s="379" t="s">
        <v>685</v>
      </c>
      <c r="G56" s="372"/>
      <c r="H56" s="403"/>
      <c r="I56" s="404"/>
      <c r="J56" s="350" t="s">
        <v>409</v>
      </c>
      <c r="K56" s="350"/>
      <c r="L56" s="350"/>
      <c r="M56" s="350"/>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90"/>
      <c r="AL56" s="61"/>
      <c r="AM56" s="373"/>
      <c r="AN56" s="374"/>
      <c r="AO56" s="374"/>
      <c r="AP56" s="375"/>
      <c r="AQ56" s="379" t="s">
        <v>685</v>
      </c>
      <c r="AR56" s="372"/>
      <c r="AS56" s="403"/>
      <c r="AT56" s="404"/>
      <c r="AU56" s="350" t="s">
        <v>409</v>
      </c>
      <c r="AV56" s="350"/>
      <c r="AW56" s="350"/>
      <c r="AX56" s="350"/>
      <c r="AY56" s="389"/>
      <c r="AZ56" s="389"/>
      <c r="BA56" s="389"/>
      <c r="BB56" s="389"/>
      <c r="BC56" s="389"/>
      <c r="BD56" s="389"/>
      <c r="BE56" s="389"/>
      <c r="BF56" s="389"/>
      <c r="BG56" s="389"/>
      <c r="BH56" s="389"/>
      <c r="BI56" s="389"/>
      <c r="BJ56" s="389"/>
      <c r="BK56" s="389"/>
      <c r="BL56" s="389"/>
      <c r="BM56" s="389"/>
      <c r="BN56" s="389"/>
      <c r="BO56" s="389"/>
      <c r="BP56" s="389"/>
      <c r="BQ56" s="389"/>
      <c r="BR56" s="389"/>
      <c r="BS56" s="389"/>
      <c r="BT56" s="389"/>
      <c r="BU56" s="390"/>
      <c r="BW56" s="61"/>
      <c r="BX56" s="373"/>
      <c r="BY56" s="374"/>
      <c r="BZ56" s="374"/>
      <c r="CA56" s="375"/>
      <c r="CB56" s="379" t="s">
        <v>685</v>
      </c>
      <c r="CC56" s="372"/>
      <c r="CD56" s="403"/>
      <c r="CE56" s="404"/>
      <c r="CF56" s="448" t="s">
        <v>409</v>
      </c>
      <c r="CG56" s="449"/>
      <c r="CH56" s="449"/>
      <c r="CI56" s="450"/>
      <c r="CJ56" s="445"/>
      <c r="CK56" s="446"/>
      <c r="CL56" s="446"/>
      <c r="CM56" s="446"/>
      <c r="CN56" s="446"/>
      <c r="CO56" s="446"/>
      <c r="CP56" s="446"/>
      <c r="CQ56" s="446"/>
      <c r="CR56" s="446"/>
      <c r="CS56" s="446"/>
      <c r="CT56" s="446"/>
      <c r="CU56" s="446"/>
      <c r="CV56" s="446"/>
      <c r="CW56" s="446"/>
      <c r="CX56" s="446"/>
      <c r="CY56" s="446"/>
      <c r="CZ56" s="446"/>
      <c r="DA56" s="446"/>
      <c r="DB56" s="446"/>
      <c r="DC56" s="446"/>
      <c r="DD56" s="446"/>
      <c r="DE56" s="446"/>
      <c r="DF56" s="447"/>
    </row>
    <row r="57" spans="1:110" ht="15" customHeight="1">
      <c r="A57" s="61"/>
      <c r="B57" s="376"/>
      <c r="C57" s="377"/>
      <c r="D57" s="377"/>
      <c r="E57" s="378"/>
      <c r="F57" s="380"/>
      <c r="G57" s="378"/>
      <c r="H57" s="405"/>
      <c r="I57" s="406"/>
      <c r="J57" s="350"/>
      <c r="K57" s="350"/>
      <c r="L57" s="350"/>
      <c r="M57" s="350"/>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90"/>
      <c r="AL57" s="61"/>
      <c r="AM57" s="376"/>
      <c r="AN57" s="377"/>
      <c r="AO57" s="377"/>
      <c r="AP57" s="378"/>
      <c r="AQ57" s="380"/>
      <c r="AR57" s="378"/>
      <c r="AS57" s="405"/>
      <c r="AT57" s="406"/>
      <c r="AU57" s="350"/>
      <c r="AV57" s="350"/>
      <c r="AW57" s="350"/>
      <c r="AX57" s="350"/>
      <c r="AY57" s="389"/>
      <c r="AZ57" s="389"/>
      <c r="BA57" s="389"/>
      <c r="BB57" s="389"/>
      <c r="BC57" s="389"/>
      <c r="BD57" s="389"/>
      <c r="BE57" s="389"/>
      <c r="BF57" s="389"/>
      <c r="BG57" s="389"/>
      <c r="BH57" s="389"/>
      <c r="BI57" s="389"/>
      <c r="BJ57" s="389"/>
      <c r="BK57" s="389"/>
      <c r="BL57" s="389"/>
      <c r="BM57" s="389"/>
      <c r="BN57" s="389"/>
      <c r="BO57" s="389"/>
      <c r="BP57" s="389"/>
      <c r="BQ57" s="389"/>
      <c r="BR57" s="389"/>
      <c r="BS57" s="389"/>
      <c r="BT57" s="389"/>
      <c r="BU57" s="390"/>
      <c r="BW57" s="61"/>
      <c r="BX57" s="376"/>
      <c r="BY57" s="377"/>
      <c r="BZ57" s="377"/>
      <c r="CA57" s="378"/>
      <c r="CB57" s="380"/>
      <c r="CC57" s="378"/>
      <c r="CD57" s="405"/>
      <c r="CE57" s="406"/>
      <c r="CF57" s="451"/>
      <c r="CG57" s="452"/>
      <c r="CH57" s="452"/>
      <c r="CI57" s="453"/>
      <c r="CJ57" s="442"/>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4"/>
    </row>
    <row r="58" spans="1:110" ht="16.2" customHeight="1">
      <c r="A58" s="61"/>
      <c r="B58" s="370" t="s">
        <v>417</v>
      </c>
      <c r="C58" s="371"/>
      <c r="D58" s="371"/>
      <c r="E58" s="372"/>
      <c r="F58" s="379" t="s">
        <v>686</v>
      </c>
      <c r="G58" s="372"/>
      <c r="H58" s="403"/>
      <c r="I58" s="404"/>
      <c r="J58" s="350" t="s">
        <v>411</v>
      </c>
      <c r="K58" s="350"/>
      <c r="L58" s="350"/>
      <c r="M58" s="350"/>
      <c r="N58" s="417"/>
      <c r="O58" s="417"/>
      <c r="P58" s="350" t="s">
        <v>768</v>
      </c>
      <c r="Q58" s="350"/>
      <c r="R58" s="350"/>
      <c r="S58" s="417"/>
      <c r="T58" s="417"/>
      <c r="U58" s="350" t="s">
        <v>412</v>
      </c>
      <c r="V58" s="350"/>
      <c r="W58" s="350"/>
      <c r="X58" s="430"/>
      <c r="Y58" s="431"/>
      <c r="Z58" s="431"/>
      <c r="AA58" s="431"/>
      <c r="AB58" s="431"/>
      <c r="AC58" s="431"/>
      <c r="AD58" s="431"/>
      <c r="AE58" s="431"/>
      <c r="AF58" s="431"/>
      <c r="AG58" s="431"/>
      <c r="AH58" s="431"/>
      <c r="AI58" s="431"/>
      <c r="AJ58" s="432"/>
      <c r="AL58" s="61"/>
      <c r="AM58" s="370" t="s">
        <v>417</v>
      </c>
      <c r="AN58" s="371"/>
      <c r="AO58" s="371"/>
      <c r="AP58" s="372"/>
      <c r="AQ58" s="379" t="s">
        <v>686</v>
      </c>
      <c r="AR58" s="372"/>
      <c r="AS58" s="403"/>
      <c r="AT58" s="404"/>
      <c r="AU58" s="350" t="s">
        <v>411</v>
      </c>
      <c r="AV58" s="350"/>
      <c r="AW58" s="350"/>
      <c r="AX58" s="350"/>
      <c r="AY58" s="417"/>
      <c r="AZ58" s="417"/>
      <c r="BA58" s="350" t="s">
        <v>768</v>
      </c>
      <c r="BB58" s="350"/>
      <c r="BC58" s="350"/>
      <c r="BD58" s="417"/>
      <c r="BE58" s="417"/>
      <c r="BF58" s="350" t="s">
        <v>412</v>
      </c>
      <c r="BG58" s="350"/>
      <c r="BH58" s="350"/>
      <c r="BI58" s="430"/>
      <c r="BJ58" s="431"/>
      <c r="BK58" s="431"/>
      <c r="BL58" s="431"/>
      <c r="BM58" s="431"/>
      <c r="BN58" s="431"/>
      <c r="BO58" s="431"/>
      <c r="BP58" s="431"/>
      <c r="BQ58" s="431"/>
      <c r="BR58" s="431"/>
      <c r="BS58" s="431"/>
      <c r="BT58" s="431"/>
      <c r="BU58" s="432"/>
      <c r="BW58" s="61"/>
      <c r="BX58" s="370" t="s">
        <v>417</v>
      </c>
      <c r="BY58" s="371"/>
      <c r="BZ58" s="371"/>
      <c r="CA58" s="372"/>
      <c r="CB58" s="379" t="s">
        <v>686</v>
      </c>
      <c r="CC58" s="372"/>
      <c r="CD58" s="403"/>
      <c r="CE58" s="404"/>
      <c r="CF58" s="350" t="s">
        <v>411</v>
      </c>
      <c r="CG58" s="350"/>
      <c r="CH58" s="350"/>
      <c r="CI58" s="350"/>
      <c r="CJ58" s="417"/>
      <c r="CK58" s="417"/>
      <c r="CL58" s="350" t="s">
        <v>768</v>
      </c>
      <c r="CM58" s="350"/>
      <c r="CN58" s="350"/>
      <c r="CO58" s="417"/>
      <c r="CP58" s="417"/>
      <c r="CQ58" s="350" t="s">
        <v>412</v>
      </c>
      <c r="CR58" s="350"/>
      <c r="CS58" s="350"/>
      <c r="CT58" s="430"/>
      <c r="CU58" s="431"/>
      <c r="CV58" s="431"/>
      <c r="CW58" s="431"/>
      <c r="CX58" s="431"/>
      <c r="CY58" s="431"/>
      <c r="CZ58" s="431"/>
      <c r="DA58" s="431"/>
      <c r="DB58" s="431"/>
      <c r="DC58" s="431"/>
      <c r="DD58" s="431"/>
      <c r="DE58" s="431"/>
      <c r="DF58" s="432"/>
    </row>
    <row r="59" spans="1:110" ht="16.2" customHeight="1">
      <c r="A59" s="61"/>
      <c r="B59" s="373"/>
      <c r="C59" s="374"/>
      <c r="D59" s="374"/>
      <c r="E59" s="375"/>
      <c r="F59" s="380"/>
      <c r="G59" s="378"/>
      <c r="H59" s="405"/>
      <c r="I59" s="406"/>
      <c r="J59" s="350"/>
      <c r="K59" s="350"/>
      <c r="L59" s="350"/>
      <c r="M59" s="350"/>
      <c r="N59" s="417"/>
      <c r="O59" s="417"/>
      <c r="P59" s="350"/>
      <c r="Q59" s="350"/>
      <c r="R59" s="350"/>
      <c r="S59" s="417"/>
      <c r="T59" s="417"/>
      <c r="U59" s="350"/>
      <c r="V59" s="350"/>
      <c r="W59" s="350"/>
      <c r="X59" s="433"/>
      <c r="Y59" s="434"/>
      <c r="Z59" s="434"/>
      <c r="AA59" s="434"/>
      <c r="AB59" s="434"/>
      <c r="AC59" s="434"/>
      <c r="AD59" s="434"/>
      <c r="AE59" s="434"/>
      <c r="AF59" s="434"/>
      <c r="AG59" s="434"/>
      <c r="AH59" s="434"/>
      <c r="AI59" s="434"/>
      <c r="AJ59" s="435"/>
      <c r="AL59" s="61"/>
      <c r="AM59" s="373"/>
      <c r="AN59" s="374"/>
      <c r="AO59" s="374"/>
      <c r="AP59" s="375"/>
      <c r="AQ59" s="380"/>
      <c r="AR59" s="378"/>
      <c r="AS59" s="405"/>
      <c r="AT59" s="406"/>
      <c r="AU59" s="350"/>
      <c r="AV59" s="350"/>
      <c r="AW59" s="350"/>
      <c r="AX59" s="350"/>
      <c r="AY59" s="417"/>
      <c r="AZ59" s="417"/>
      <c r="BA59" s="350"/>
      <c r="BB59" s="350"/>
      <c r="BC59" s="350"/>
      <c r="BD59" s="417"/>
      <c r="BE59" s="417"/>
      <c r="BF59" s="350"/>
      <c r="BG59" s="350"/>
      <c r="BH59" s="350"/>
      <c r="BI59" s="433"/>
      <c r="BJ59" s="434"/>
      <c r="BK59" s="434"/>
      <c r="BL59" s="434"/>
      <c r="BM59" s="434"/>
      <c r="BN59" s="434"/>
      <c r="BO59" s="434"/>
      <c r="BP59" s="434"/>
      <c r="BQ59" s="434"/>
      <c r="BR59" s="434"/>
      <c r="BS59" s="434"/>
      <c r="BT59" s="434"/>
      <c r="BU59" s="435"/>
      <c r="BW59" s="61"/>
      <c r="BX59" s="373"/>
      <c r="BY59" s="374"/>
      <c r="BZ59" s="374"/>
      <c r="CA59" s="375"/>
      <c r="CB59" s="380"/>
      <c r="CC59" s="378"/>
      <c r="CD59" s="405"/>
      <c r="CE59" s="406"/>
      <c r="CF59" s="350"/>
      <c r="CG59" s="350"/>
      <c r="CH59" s="350"/>
      <c r="CI59" s="350"/>
      <c r="CJ59" s="417"/>
      <c r="CK59" s="417"/>
      <c r="CL59" s="350"/>
      <c r="CM59" s="350"/>
      <c r="CN59" s="350"/>
      <c r="CO59" s="417"/>
      <c r="CP59" s="417"/>
      <c r="CQ59" s="350"/>
      <c r="CR59" s="350"/>
      <c r="CS59" s="350"/>
      <c r="CT59" s="433"/>
      <c r="CU59" s="434"/>
      <c r="CV59" s="434"/>
      <c r="CW59" s="434"/>
      <c r="CX59" s="434"/>
      <c r="CY59" s="434"/>
      <c r="CZ59" s="434"/>
      <c r="DA59" s="434"/>
      <c r="DB59" s="434"/>
      <c r="DC59" s="434"/>
      <c r="DD59" s="434"/>
      <c r="DE59" s="434"/>
      <c r="DF59" s="435"/>
    </row>
    <row r="60" spans="1:110" ht="16.2" customHeight="1">
      <c r="A60" s="61"/>
      <c r="B60" s="373"/>
      <c r="C60" s="374"/>
      <c r="D60" s="374"/>
      <c r="E60" s="375"/>
      <c r="F60" s="379" t="s">
        <v>687</v>
      </c>
      <c r="G60" s="372"/>
      <c r="H60" s="403"/>
      <c r="I60" s="404"/>
      <c r="J60" s="350" t="s">
        <v>411</v>
      </c>
      <c r="K60" s="350"/>
      <c r="L60" s="350"/>
      <c r="M60" s="350"/>
      <c r="N60" s="417"/>
      <c r="O60" s="417"/>
      <c r="P60" s="350" t="s">
        <v>768</v>
      </c>
      <c r="Q60" s="350"/>
      <c r="R60" s="350"/>
      <c r="S60" s="417"/>
      <c r="T60" s="417"/>
      <c r="U60" s="350" t="s">
        <v>412</v>
      </c>
      <c r="V60" s="350"/>
      <c r="W60" s="350"/>
      <c r="X60" s="430"/>
      <c r="Y60" s="431"/>
      <c r="Z60" s="431"/>
      <c r="AA60" s="431"/>
      <c r="AB60" s="431"/>
      <c r="AC60" s="431"/>
      <c r="AD60" s="431"/>
      <c r="AE60" s="431"/>
      <c r="AF60" s="431"/>
      <c r="AG60" s="431"/>
      <c r="AH60" s="431"/>
      <c r="AI60" s="431"/>
      <c r="AJ60" s="432"/>
      <c r="AL60" s="61"/>
      <c r="AM60" s="373"/>
      <c r="AN60" s="374"/>
      <c r="AO60" s="374"/>
      <c r="AP60" s="375"/>
      <c r="AQ60" s="379" t="s">
        <v>687</v>
      </c>
      <c r="AR60" s="372"/>
      <c r="AS60" s="403"/>
      <c r="AT60" s="404"/>
      <c r="AU60" s="350" t="s">
        <v>411</v>
      </c>
      <c r="AV60" s="350"/>
      <c r="AW60" s="350"/>
      <c r="AX60" s="350"/>
      <c r="AY60" s="417"/>
      <c r="AZ60" s="417"/>
      <c r="BA60" s="350" t="s">
        <v>768</v>
      </c>
      <c r="BB60" s="350"/>
      <c r="BC60" s="350"/>
      <c r="BD60" s="417"/>
      <c r="BE60" s="417"/>
      <c r="BF60" s="350" t="s">
        <v>412</v>
      </c>
      <c r="BG60" s="350"/>
      <c r="BH60" s="350"/>
      <c r="BI60" s="430"/>
      <c r="BJ60" s="431"/>
      <c r="BK60" s="431"/>
      <c r="BL60" s="431"/>
      <c r="BM60" s="431"/>
      <c r="BN60" s="431"/>
      <c r="BO60" s="431"/>
      <c r="BP60" s="431"/>
      <c r="BQ60" s="431"/>
      <c r="BR60" s="431"/>
      <c r="BS60" s="431"/>
      <c r="BT60" s="431"/>
      <c r="BU60" s="432"/>
      <c r="BW60" s="61"/>
      <c r="BX60" s="373"/>
      <c r="BY60" s="374"/>
      <c r="BZ60" s="374"/>
      <c r="CA60" s="375"/>
      <c r="CB60" s="379" t="s">
        <v>687</v>
      </c>
      <c r="CC60" s="372"/>
      <c r="CD60" s="403"/>
      <c r="CE60" s="404"/>
      <c r="CF60" s="350" t="s">
        <v>411</v>
      </c>
      <c r="CG60" s="350"/>
      <c r="CH60" s="350"/>
      <c r="CI60" s="350"/>
      <c r="CJ60" s="417"/>
      <c r="CK60" s="417"/>
      <c r="CL60" s="350" t="s">
        <v>768</v>
      </c>
      <c r="CM60" s="350"/>
      <c r="CN60" s="350"/>
      <c r="CO60" s="417"/>
      <c r="CP60" s="417"/>
      <c r="CQ60" s="350" t="s">
        <v>412</v>
      </c>
      <c r="CR60" s="350"/>
      <c r="CS60" s="350"/>
      <c r="CT60" s="430"/>
      <c r="CU60" s="431"/>
      <c r="CV60" s="431"/>
      <c r="CW60" s="431"/>
      <c r="CX60" s="431"/>
      <c r="CY60" s="431"/>
      <c r="CZ60" s="431"/>
      <c r="DA60" s="431"/>
      <c r="DB60" s="431"/>
      <c r="DC60" s="431"/>
      <c r="DD60" s="431"/>
      <c r="DE60" s="431"/>
      <c r="DF60" s="432"/>
    </row>
    <row r="61" spans="1:110" ht="16.2" customHeight="1" thickBot="1">
      <c r="A61" s="61"/>
      <c r="B61" s="425"/>
      <c r="C61" s="426"/>
      <c r="D61" s="426"/>
      <c r="E61" s="427"/>
      <c r="F61" s="428"/>
      <c r="G61" s="427"/>
      <c r="H61" s="423"/>
      <c r="I61" s="424"/>
      <c r="J61" s="361"/>
      <c r="K61" s="361"/>
      <c r="L61" s="361"/>
      <c r="M61" s="361"/>
      <c r="N61" s="429"/>
      <c r="O61" s="429"/>
      <c r="P61" s="361"/>
      <c r="Q61" s="361"/>
      <c r="R61" s="361"/>
      <c r="S61" s="429"/>
      <c r="T61" s="429"/>
      <c r="U61" s="361"/>
      <c r="V61" s="361"/>
      <c r="W61" s="361"/>
      <c r="X61" s="436"/>
      <c r="Y61" s="437"/>
      <c r="Z61" s="437"/>
      <c r="AA61" s="437"/>
      <c r="AB61" s="437"/>
      <c r="AC61" s="437"/>
      <c r="AD61" s="437"/>
      <c r="AE61" s="437"/>
      <c r="AF61" s="437"/>
      <c r="AG61" s="437"/>
      <c r="AH61" s="437"/>
      <c r="AI61" s="437"/>
      <c r="AJ61" s="438"/>
      <c r="AL61" s="61"/>
      <c r="AM61" s="425"/>
      <c r="AN61" s="426"/>
      <c r="AO61" s="426"/>
      <c r="AP61" s="427"/>
      <c r="AQ61" s="428"/>
      <c r="AR61" s="427"/>
      <c r="AS61" s="423"/>
      <c r="AT61" s="424"/>
      <c r="AU61" s="361"/>
      <c r="AV61" s="361"/>
      <c r="AW61" s="361"/>
      <c r="AX61" s="361"/>
      <c r="AY61" s="429"/>
      <c r="AZ61" s="429"/>
      <c r="BA61" s="361"/>
      <c r="BB61" s="361"/>
      <c r="BC61" s="361"/>
      <c r="BD61" s="429"/>
      <c r="BE61" s="429"/>
      <c r="BF61" s="361"/>
      <c r="BG61" s="361"/>
      <c r="BH61" s="361"/>
      <c r="BI61" s="436"/>
      <c r="BJ61" s="437"/>
      <c r="BK61" s="437"/>
      <c r="BL61" s="437"/>
      <c r="BM61" s="437"/>
      <c r="BN61" s="437"/>
      <c r="BO61" s="437"/>
      <c r="BP61" s="437"/>
      <c r="BQ61" s="437"/>
      <c r="BR61" s="437"/>
      <c r="BS61" s="437"/>
      <c r="BT61" s="437"/>
      <c r="BU61" s="438"/>
      <c r="BW61" s="61"/>
      <c r="BX61" s="425"/>
      <c r="BY61" s="426"/>
      <c r="BZ61" s="426"/>
      <c r="CA61" s="427"/>
      <c r="CB61" s="428"/>
      <c r="CC61" s="427"/>
      <c r="CD61" s="423"/>
      <c r="CE61" s="424"/>
      <c r="CF61" s="361"/>
      <c r="CG61" s="361"/>
      <c r="CH61" s="361"/>
      <c r="CI61" s="361"/>
      <c r="CJ61" s="429"/>
      <c r="CK61" s="429"/>
      <c r="CL61" s="361"/>
      <c r="CM61" s="361"/>
      <c r="CN61" s="361"/>
      <c r="CO61" s="429"/>
      <c r="CP61" s="429"/>
      <c r="CQ61" s="361"/>
      <c r="CR61" s="361"/>
      <c r="CS61" s="361"/>
      <c r="CT61" s="436"/>
      <c r="CU61" s="437"/>
      <c r="CV61" s="437"/>
      <c r="CW61" s="437"/>
      <c r="CX61" s="437"/>
      <c r="CY61" s="437"/>
      <c r="CZ61" s="437"/>
      <c r="DA61" s="437"/>
      <c r="DB61" s="437"/>
      <c r="DC61" s="437"/>
      <c r="DD61" s="437"/>
      <c r="DE61" s="437"/>
      <c r="DF61" s="438"/>
    </row>
    <row r="62" spans="1:110" ht="12" customHeight="1">
      <c r="A62" s="61"/>
      <c r="B62" s="5" t="s">
        <v>707</v>
      </c>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L62" s="61"/>
      <c r="AM62" s="5" t="s">
        <v>707</v>
      </c>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W62" s="61"/>
      <c r="BX62" s="5" t="s">
        <v>707</v>
      </c>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row>
    <row r="63" spans="1:110" ht="12" customHeight="1">
      <c r="A63" s="61"/>
      <c r="B63" s="5" t="s">
        <v>708</v>
      </c>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L63" s="61"/>
      <c r="AM63" s="5" t="s">
        <v>708</v>
      </c>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W63" s="61"/>
      <c r="BX63" s="5" t="s">
        <v>708</v>
      </c>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row>
    <row r="64" spans="1:110" ht="12" customHeight="1">
      <c r="A64" s="61"/>
      <c r="B64" s="5" t="s">
        <v>709</v>
      </c>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L64" s="61"/>
      <c r="AM64" s="5" t="s">
        <v>709</v>
      </c>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W64" s="61"/>
      <c r="BX64" s="5" t="s">
        <v>709</v>
      </c>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row>
    <row r="65" spans="1:110" ht="12" customHeight="1">
      <c r="A65" s="61"/>
      <c r="B65" s="5" t="s">
        <v>710</v>
      </c>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L65" s="61"/>
      <c r="AM65" s="5" t="s">
        <v>710</v>
      </c>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W65" s="61"/>
      <c r="BX65" s="5" t="s">
        <v>710</v>
      </c>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row>
    <row r="66" spans="1:110" ht="12" customHeight="1">
      <c r="A66" s="63"/>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5"/>
      <c r="AL66" s="63"/>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5"/>
      <c r="BW66" s="6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row>
    <row r="67" spans="1:110" ht="12" customHeight="1" thickBot="1">
      <c r="A67" s="58"/>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60"/>
      <c r="AL67" s="58"/>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row>
    <row r="68" spans="1:110" ht="12" customHeight="1">
      <c r="A68" s="61"/>
      <c r="B68" s="381" t="s">
        <v>706</v>
      </c>
      <c r="C68" s="382"/>
      <c r="D68" s="382"/>
      <c r="E68" s="382"/>
      <c r="F68" s="382"/>
      <c r="G68" s="383"/>
      <c r="H68" s="413">
        <v>4</v>
      </c>
      <c r="I68" s="414"/>
      <c r="J68" s="391" t="s">
        <v>705</v>
      </c>
      <c r="K68" s="392"/>
      <c r="L68" s="392"/>
      <c r="M68" s="393"/>
      <c r="N68" s="397" t="str">
        <f>IFERROR(IF(VLOOKUP(H68,事業所リスト,2,FALSE)=0,"",VLOOKUP(H68,事業所リスト,2,FALSE)),"")</f>
        <v/>
      </c>
      <c r="O68" s="398"/>
      <c r="P68" s="398"/>
      <c r="Q68" s="398"/>
      <c r="R68" s="398"/>
      <c r="S68" s="398"/>
      <c r="T68" s="398"/>
      <c r="U68" s="398"/>
      <c r="V68" s="398"/>
      <c r="W68" s="398"/>
      <c r="X68" s="398"/>
      <c r="Y68" s="398"/>
      <c r="Z68" s="398"/>
      <c r="AA68" s="398"/>
      <c r="AB68" s="398"/>
      <c r="AC68" s="398"/>
      <c r="AD68" s="398"/>
      <c r="AE68" s="398"/>
      <c r="AF68" s="398"/>
      <c r="AG68" s="398"/>
      <c r="AH68" s="398"/>
      <c r="AI68" s="398"/>
      <c r="AJ68" s="399"/>
      <c r="AK68" s="62"/>
      <c r="AL68" s="61"/>
      <c r="AM68" s="381" t="s">
        <v>706</v>
      </c>
      <c r="AN68" s="382"/>
      <c r="AO68" s="382"/>
      <c r="AP68" s="382"/>
      <c r="AQ68" s="382"/>
      <c r="AR68" s="383"/>
      <c r="AS68" s="413">
        <v>5</v>
      </c>
      <c r="AT68" s="414"/>
      <c r="AU68" s="421" t="s">
        <v>705</v>
      </c>
      <c r="AV68" s="382"/>
      <c r="AW68" s="382"/>
      <c r="AX68" s="383"/>
      <c r="AY68" s="397" t="str">
        <f>IFERROR(IF(VLOOKUP(AS68,事業所リスト,2,FALSE)=0,"",VLOOKUP(AS68,事業所リスト,2,FALSE)),"")</f>
        <v/>
      </c>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9"/>
      <c r="BX68" s="456"/>
      <c r="BY68" s="456"/>
      <c r="BZ68" s="456"/>
      <c r="CA68" s="456"/>
      <c r="CB68" s="456"/>
      <c r="CC68" s="456"/>
      <c r="CD68" s="454"/>
      <c r="CE68" s="454"/>
      <c r="CF68" s="454"/>
      <c r="CG68" s="454"/>
      <c r="CH68" s="454"/>
      <c r="CI68" s="454"/>
      <c r="CJ68" s="458"/>
      <c r="CK68" s="458"/>
      <c r="CL68" s="458"/>
      <c r="CM68" s="458"/>
      <c r="CN68" s="458"/>
      <c r="CO68" s="458"/>
      <c r="CP68" s="458"/>
      <c r="CQ68" s="458"/>
      <c r="CR68" s="458"/>
      <c r="CS68" s="458"/>
      <c r="CT68" s="458"/>
      <c r="CU68" s="458"/>
      <c r="CV68" s="458"/>
      <c r="CW68" s="458"/>
      <c r="CX68" s="458"/>
      <c r="CY68" s="458"/>
      <c r="CZ68" s="458"/>
      <c r="DA68" s="458"/>
      <c r="DB68" s="458"/>
      <c r="DC68" s="458"/>
      <c r="DD68" s="458"/>
      <c r="DE68" s="458"/>
      <c r="DF68" s="458"/>
    </row>
    <row r="69" spans="1:110" ht="12.6" thickBot="1">
      <c r="A69" s="61"/>
      <c r="B69" s="410"/>
      <c r="C69" s="411"/>
      <c r="D69" s="411"/>
      <c r="E69" s="411"/>
      <c r="F69" s="411"/>
      <c r="G69" s="412"/>
      <c r="H69" s="415"/>
      <c r="I69" s="416"/>
      <c r="J69" s="394"/>
      <c r="K69" s="395"/>
      <c r="L69" s="395"/>
      <c r="M69" s="396"/>
      <c r="N69" s="400"/>
      <c r="O69" s="401"/>
      <c r="P69" s="401"/>
      <c r="Q69" s="401"/>
      <c r="R69" s="401"/>
      <c r="S69" s="401"/>
      <c r="T69" s="401"/>
      <c r="U69" s="401"/>
      <c r="V69" s="401"/>
      <c r="W69" s="401"/>
      <c r="X69" s="401"/>
      <c r="Y69" s="401"/>
      <c r="Z69" s="401"/>
      <c r="AA69" s="401"/>
      <c r="AB69" s="401"/>
      <c r="AC69" s="401"/>
      <c r="AD69" s="401"/>
      <c r="AE69" s="401"/>
      <c r="AF69" s="401"/>
      <c r="AG69" s="401"/>
      <c r="AH69" s="401"/>
      <c r="AI69" s="401"/>
      <c r="AJ69" s="402"/>
      <c r="AK69" s="62"/>
      <c r="AL69" s="61"/>
      <c r="AM69" s="410"/>
      <c r="AN69" s="411"/>
      <c r="AO69" s="411"/>
      <c r="AP69" s="411"/>
      <c r="AQ69" s="411"/>
      <c r="AR69" s="412"/>
      <c r="AS69" s="415"/>
      <c r="AT69" s="416"/>
      <c r="AU69" s="422"/>
      <c r="AV69" s="411"/>
      <c r="AW69" s="411"/>
      <c r="AX69" s="412"/>
      <c r="AY69" s="400"/>
      <c r="AZ69" s="401"/>
      <c r="BA69" s="401"/>
      <c r="BB69" s="401"/>
      <c r="BC69" s="401"/>
      <c r="BD69" s="401"/>
      <c r="BE69" s="401"/>
      <c r="BF69" s="401"/>
      <c r="BG69" s="401"/>
      <c r="BH69" s="401"/>
      <c r="BI69" s="401"/>
      <c r="BJ69" s="401"/>
      <c r="BK69" s="401"/>
      <c r="BL69" s="401"/>
      <c r="BM69" s="401"/>
      <c r="BN69" s="401"/>
      <c r="BO69" s="401"/>
      <c r="BP69" s="401"/>
      <c r="BQ69" s="401"/>
      <c r="BR69" s="401"/>
      <c r="BS69" s="401"/>
      <c r="BT69" s="401"/>
      <c r="BU69" s="402"/>
      <c r="BX69" s="456"/>
      <c r="BY69" s="456"/>
      <c r="BZ69" s="456"/>
      <c r="CA69" s="456"/>
      <c r="CB69" s="456"/>
      <c r="CC69" s="456"/>
      <c r="CD69" s="454"/>
      <c r="CE69" s="454"/>
      <c r="CF69" s="454"/>
      <c r="CG69" s="454"/>
      <c r="CH69" s="454"/>
      <c r="CI69" s="454"/>
      <c r="CJ69" s="458"/>
      <c r="CK69" s="458"/>
      <c r="CL69" s="458"/>
      <c r="CM69" s="458"/>
      <c r="CN69" s="458"/>
      <c r="CO69" s="458"/>
      <c r="CP69" s="458"/>
      <c r="CQ69" s="458"/>
      <c r="CR69" s="458"/>
      <c r="CS69" s="458"/>
      <c r="CT69" s="458"/>
      <c r="CU69" s="458"/>
      <c r="CV69" s="458"/>
      <c r="CW69" s="458"/>
      <c r="CX69" s="458"/>
      <c r="CY69" s="458"/>
      <c r="CZ69" s="458"/>
      <c r="DA69" s="458"/>
      <c r="DB69" s="458"/>
      <c r="DC69" s="458"/>
      <c r="DD69" s="458"/>
      <c r="DE69" s="458"/>
      <c r="DF69" s="458"/>
    </row>
    <row r="70" spans="1:110" ht="18" customHeight="1">
      <c r="A70" s="61"/>
      <c r="B70" s="407" t="s">
        <v>416</v>
      </c>
      <c r="C70" s="408"/>
      <c r="D70" s="408"/>
      <c r="E70" s="408"/>
      <c r="F70" s="408"/>
      <c r="G70" s="408"/>
      <c r="H70" s="409"/>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2"/>
      <c r="AK70" s="62"/>
      <c r="AL70" s="61"/>
      <c r="AM70" s="407" t="s">
        <v>416</v>
      </c>
      <c r="AN70" s="408"/>
      <c r="AO70" s="408"/>
      <c r="AP70" s="408"/>
      <c r="AQ70" s="408"/>
      <c r="AR70" s="408"/>
      <c r="AS70" s="409"/>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2"/>
      <c r="BX70" s="454"/>
      <c r="BY70" s="454"/>
      <c r="BZ70" s="454"/>
      <c r="CA70" s="454"/>
      <c r="CB70" s="454"/>
      <c r="CC70" s="454"/>
      <c r="CD70" s="454"/>
    </row>
    <row r="71" spans="1:110" ht="11.7" customHeight="1">
      <c r="A71" s="61"/>
      <c r="B71" s="77"/>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4"/>
      <c r="AK71" s="62"/>
      <c r="AL71" s="61"/>
      <c r="AM71" s="77"/>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4"/>
      <c r="BX71" s="206"/>
      <c r="BY71" s="206"/>
      <c r="BZ71" s="206"/>
      <c r="CA71" s="206"/>
      <c r="CB71" s="206"/>
      <c r="CC71" s="206"/>
      <c r="CD71" s="206"/>
      <c r="CE71" s="206"/>
      <c r="CF71" s="206"/>
      <c r="CG71" s="206"/>
      <c r="CH71" s="206"/>
      <c r="CI71" s="206"/>
      <c r="CJ71" s="206"/>
      <c r="CK71" s="206"/>
      <c r="CL71" s="206"/>
      <c r="CM71" s="206"/>
      <c r="CN71" s="206"/>
      <c r="CO71" s="206"/>
      <c r="CP71" s="206"/>
      <c r="CQ71" s="206"/>
      <c r="CR71" s="206"/>
      <c r="CS71" s="206"/>
      <c r="CT71" s="206"/>
      <c r="CU71" s="206"/>
      <c r="CV71" s="206"/>
      <c r="CW71" s="206"/>
      <c r="CX71" s="206"/>
      <c r="CY71" s="206"/>
      <c r="CZ71" s="206"/>
      <c r="DA71" s="206"/>
      <c r="DB71" s="206"/>
      <c r="DC71" s="206"/>
      <c r="DD71" s="206"/>
      <c r="DE71" s="206"/>
      <c r="DF71" s="206"/>
    </row>
    <row r="72" spans="1:110" ht="11.7" customHeight="1">
      <c r="A72" s="61"/>
      <c r="B72" s="77"/>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4"/>
      <c r="AK72" s="62"/>
      <c r="AL72" s="61"/>
      <c r="AM72" s="77"/>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4"/>
      <c r="BX72" s="206"/>
      <c r="BY72" s="206"/>
      <c r="BZ72" s="206"/>
      <c r="CA72" s="206"/>
      <c r="CB72" s="206"/>
      <c r="CC72" s="206"/>
      <c r="CD72" s="206"/>
      <c r="CE72" s="206"/>
      <c r="CF72" s="206"/>
      <c r="CG72" s="206"/>
      <c r="CH72" s="206"/>
      <c r="CI72" s="206"/>
      <c r="CJ72" s="206"/>
      <c r="CK72" s="206"/>
      <c r="CL72" s="206"/>
      <c r="CM72" s="206"/>
      <c r="CN72" s="206"/>
      <c r="CO72" s="206"/>
      <c r="CP72" s="206"/>
      <c r="CQ72" s="206"/>
      <c r="CR72" s="206"/>
      <c r="CS72" s="206"/>
      <c r="CT72" s="206"/>
      <c r="CU72" s="206"/>
      <c r="CV72" s="206"/>
      <c r="CW72" s="206"/>
      <c r="CX72" s="206"/>
      <c r="CY72" s="206"/>
      <c r="CZ72" s="206"/>
      <c r="DA72" s="206"/>
      <c r="DB72" s="206"/>
      <c r="DC72" s="206"/>
      <c r="DD72" s="206"/>
      <c r="DE72" s="206"/>
      <c r="DF72" s="206"/>
    </row>
    <row r="73" spans="1:110" ht="11.7" customHeight="1">
      <c r="A73" s="61"/>
      <c r="B73" s="77"/>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4"/>
      <c r="AK73" s="62"/>
      <c r="AL73" s="61"/>
      <c r="AM73" s="77"/>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4"/>
      <c r="BX73" s="206"/>
      <c r="BY73" s="206"/>
      <c r="BZ73" s="206"/>
      <c r="CA73" s="206"/>
      <c r="CB73" s="206"/>
      <c r="CC73" s="206"/>
      <c r="CD73" s="206"/>
      <c r="CE73" s="206"/>
      <c r="CF73" s="206"/>
      <c r="CG73" s="206"/>
      <c r="CH73" s="206"/>
      <c r="CI73" s="206"/>
      <c r="CJ73" s="206"/>
      <c r="CK73" s="206"/>
      <c r="CL73" s="206"/>
      <c r="CM73" s="206"/>
      <c r="CN73" s="206"/>
      <c r="CO73" s="206"/>
      <c r="CP73" s="206"/>
      <c r="CQ73" s="206"/>
      <c r="CR73" s="206"/>
      <c r="CS73" s="206"/>
      <c r="CT73" s="206"/>
      <c r="CU73" s="206"/>
      <c r="CV73" s="206"/>
      <c r="CW73" s="206"/>
      <c r="CX73" s="206"/>
      <c r="CY73" s="206"/>
      <c r="CZ73" s="206"/>
      <c r="DA73" s="206"/>
      <c r="DB73" s="206"/>
      <c r="DC73" s="206"/>
      <c r="DD73" s="206"/>
      <c r="DE73" s="206"/>
      <c r="DF73" s="206"/>
    </row>
    <row r="74" spans="1:110" ht="11.7" customHeight="1">
      <c r="A74" s="61"/>
      <c r="B74" s="77"/>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4"/>
      <c r="AK74" s="62"/>
      <c r="AL74" s="61"/>
      <c r="AM74" s="77"/>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4"/>
      <c r="BX74" s="206"/>
      <c r="BY74" s="206"/>
      <c r="BZ74" s="206"/>
      <c r="CA74" s="206"/>
      <c r="CB74" s="206"/>
      <c r="CC74" s="206"/>
      <c r="CD74" s="206"/>
      <c r="CE74" s="206"/>
      <c r="CF74" s="206"/>
      <c r="CG74" s="206"/>
      <c r="CH74" s="206"/>
      <c r="CI74" s="206"/>
      <c r="CJ74" s="206"/>
      <c r="CK74" s="206"/>
      <c r="CL74" s="206"/>
      <c r="CM74" s="206"/>
      <c r="CN74" s="206"/>
      <c r="CO74" s="206"/>
      <c r="CP74" s="206"/>
      <c r="CQ74" s="206"/>
      <c r="CR74" s="206"/>
      <c r="CS74" s="206"/>
      <c r="CT74" s="206"/>
      <c r="CU74" s="206"/>
      <c r="CV74" s="206"/>
      <c r="CW74" s="206"/>
      <c r="CX74" s="206"/>
      <c r="CY74" s="206"/>
      <c r="CZ74" s="206"/>
      <c r="DA74" s="206"/>
      <c r="DB74" s="206"/>
      <c r="DC74" s="206"/>
      <c r="DD74" s="206"/>
      <c r="DE74" s="206"/>
      <c r="DF74" s="206"/>
    </row>
    <row r="75" spans="1:110" ht="11.7" customHeight="1">
      <c r="A75" s="61"/>
      <c r="B75" s="77"/>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4"/>
      <c r="AK75" s="62"/>
      <c r="AL75" s="61"/>
      <c r="AM75" s="77"/>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4"/>
      <c r="BX75" s="206"/>
      <c r="BY75" s="206"/>
      <c r="BZ75" s="206"/>
      <c r="CA75" s="206"/>
      <c r="CB75" s="206"/>
      <c r="CC75" s="206"/>
      <c r="CD75" s="206"/>
      <c r="CE75" s="206"/>
      <c r="CF75" s="206"/>
      <c r="CG75" s="206"/>
      <c r="CH75" s="206"/>
      <c r="CI75" s="206"/>
      <c r="CJ75" s="206"/>
      <c r="CK75" s="206"/>
      <c r="CL75" s="206"/>
      <c r="CM75" s="206"/>
      <c r="CN75" s="206"/>
      <c r="CO75" s="206"/>
      <c r="CP75" s="206"/>
      <c r="CQ75" s="206"/>
      <c r="CR75" s="206"/>
      <c r="CS75" s="206"/>
      <c r="CT75" s="206"/>
      <c r="CU75" s="206"/>
      <c r="CV75" s="206"/>
      <c r="CW75" s="206"/>
      <c r="CX75" s="206"/>
      <c r="CY75" s="206"/>
      <c r="CZ75" s="206"/>
      <c r="DA75" s="206"/>
      <c r="DB75" s="206"/>
      <c r="DC75" s="206"/>
      <c r="DD75" s="206"/>
      <c r="DE75" s="206"/>
      <c r="DF75" s="206"/>
    </row>
    <row r="76" spans="1:110" ht="11.7" customHeight="1">
      <c r="A76" s="61"/>
      <c r="B76" s="77"/>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4"/>
      <c r="AK76" s="62"/>
      <c r="AL76" s="61"/>
      <c r="AM76" s="77"/>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4"/>
      <c r="BX76" s="206"/>
      <c r="BY76" s="206"/>
      <c r="BZ76" s="206"/>
      <c r="CA76" s="206"/>
      <c r="CB76" s="206"/>
      <c r="CC76" s="206"/>
      <c r="CD76" s="206"/>
      <c r="CE76" s="206"/>
      <c r="CF76" s="206"/>
      <c r="CG76" s="206"/>
      <c r="CH76" s="206"/>
      <c r="CI76" s="206"/>
      <c r="CJ76" s="206"/>
      <c r="CK76" s="206"/>
      <c r="CL76" s="206"/>
      <c r="CM76" s="206"/>
      <c r="CN76" s="206"/>
      <c r="CO76" s="206"/>
      <c r="CP76" s="206"/>
      <c r="CQ76" s="206"/>
      <c r="CR76" s="206"/>
      <c r="CS76" s="206"/>
      <c r="CT76" s="206"/>
      <c r="CU76" s="206"/>
      <c r="CV76" s="206"/>
      <c r="CW76" s="206"/>
      <c r="CX76" s="206"/>
      <c r="CY76" s="206"/>
      <c r="CZ76" s="206"/>
      <c r="DA76" s="206"/>
      <c r="DB76" s="206"/>
      <c r="DC76" s="206"/>
      <c r="DD76" s="206"/>
      <c r="DE76" s="206"/>
      <c r="DF76" s="206"/>
    </row>
    <row r="77" spans="1:110" ht="11.7" customHeight="1">
      <c r="A77" s="61"/>
      <c r="B77" s="77"/>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4"/>
      <c r="AK77" s="62"/>
      <c r="AL77" s="61"/>
      <c r="AM77" s="77"/>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4"/>
      <c r="BX77" s="206"/>
      <c r="BY77" s="206"/>
      <c r="BZ77" s="206"/>
      <c r="CA77" s="206"/>
      <c r="CB77" s="206"/>
      <c r="CC77" s="206"/>
      <c r="CD77" s="206"/>
      <c r="CE77" s="206"/>
      <c r="CF77" s="206"/>
      <c r="CG77" s="206"/>
      <c r="CH77" s="206"/>
      <c r="CI77" s="206"/>
      <c r="CJ77" s="206"/>
      <c r="CK77" s="206"/>
      <c r="CL77" s="206"/>
      <c r="CM77" s="206"/>
      <c r="CN77" s="206"/>
      <c r="CO77" s="206"/>
      <c r="CP77" s="206"/>
      <c r="CQ77" s="206"/>
      <c r="CR77" s="206"/>
      <c r="CS77" s="206"/>
      <c r="CT77" s="206"/>
      <c r="CU77" s="206"/>
      <c r="CV77" s="206"/>
      <c r="CW77" s="206"/>
      <c r="CX77" s="206"/>
      <c r="CY77" s="206"/>
      <c r="CZ77" s="206"/>
      <c r="DA77" s="206"/>
      <c r="DB77" s="206"/>
      <c r="DC77" s="206"/>
      <c r="DD77" s="206"/>
      <c r="DE77" s="206"/>
      <c r="DF77" s="206"/>
    </row>
    <row r="78" spans="1:110" ht="11.7" customHeight="1">
      <c r="A78" s="61"/>
      <c r="B78" s="77"/>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4"/>
      <c r="AK78" s="62"/>
      <c r="AL78" s="61"/>
      <c r="AM78" s="77"/>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4"/>
      <c r="BX78" s="206"/>
      <c r="BY78" s="206"/>
      <c r="BZ78" s="206"/>
      <c r="CA78" s="206"/>
      <c r="CB78" s="206"/>
      <c r="CC78" s="206"/>
      <c r="CD78" s="206"/>
      <c r="CE78" s="206"/>
      <c r="CF78" s="206"/>
      <c r="CG78" s="206"/>
      <c r="CH78" s="206"/>
      <c r="CI78" s="206"/>
      <c r="CJ78" s="206"/>
      <c r="CK78" s="206"/>
      <c r="CL78" s="206"/>
      <c r="CM78" s="206"/>
      <c r="CN78" s="206"/>
      <c r="CO78" s="206"/>
      <c r="CP78" s="206"/>
      <c r="CQ78" s="206"/>
      <c r="CR78" s="206"/>
      <c r="CS78" s="206"/>
      <c r="CT78" s="206"/>
      <c r="CU78" s="206"/>
      <c r="CV78" s="206"/>
      <c r="CW78" s="206"/>
      <c r="CX78" s="206"/>
      <c r="CY78" s="206"/>
      <c r="CZ78" s="206"/>
      <c r="DA78" s="206"/>
      <c r="DB78" s="206"/>
      <c r="DC78" s="206"/>
      <c r="DD78" s="206"/>
      <c r="DE78" s="206"/>
      <c r="DF78" s="206"/>
    </row>
    <row r="79" spans="1:110" ht="11.7" customHeight="1">
      <c r="A79" s="61"/>
      <c r="B79" s="77"/>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4"/>
      <c r="AK79" s="62"/>
      <c r="AL79" s="61"/>
      <c r="AM79" s="77"/>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4"/>
      <c r="BX79" s="206"/>
      <c r="BY79" s="206"/>
      <c r="BZ79" s="206"/>
      <c r="CA79" s="206"/>
      <c r="CB79" s="206"/>
      <c r="CC79" s="206"/>
      <c r="CD79" s="206"/>
      <c r="CE79" s="206"/>
      <c r="CF79" s="206"/>
      <c r="CG79" s="206"/>
      <c r="CH79" s="206"/>
      <c r="CI79" s="206"/>
      <c r="CJ79" s="206"/>
      <c r="CK79" s="206"/>
      <c r="CL79" s="206"/>
      <c r="CM79" s="206"/>
      <c r="CN79" s="206"/>
      <c r="CO79" s="206"/>
      <c r="CP79" s="206"/>
      <c r="CQ79" s="206"/>
      <c r="CR79" s="206"/>
      <c r="CS79" s="206"/>
      <c r="CT79" s="206"/>
      <c r="CU79" s="206"/>
      <c r="CV79" s="206"/>
      <c r="CW79" s="206"/>
      <c r="CX79" s="206"/>
      <c r="CY79" s="206"/>
      <c r="CZ79" s="206"/>
      <c r="DA79" s="206"/>
      <c r="DB79" s="206"/>
      <c r="DC79" s="206"/>
      <c r="DD79" s="206"/>
      <c r="DE79" s="206"/>
      <c r="DF79" s="206"/>
    </row>
    <row r="80" spans="1:110" ht="11.7" customHeight="1">
      <c r="A80" s="61"/>
      <c r="B80" s="77"/>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4"/>
      <c r="AK80" s="62"/>
      <c r="AL80" s="61"/>
      <c r="AM80" s="77"/>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4"/>
      <c r="BX80" s="206"/>
      <c r="BY80" s="206"/>
      <c r="BZ80" s="206"/>
      <c r="CA80" s="206"/>
      <c r="CB80" s="206"/>
      <c r="CC80" s="206"/>
      <c r="CD80" s="206"/>
      <c r="CE80" s="206"/>
      <c r="CF80" s="206"/>
      <c r="CG80" s="206"/>
      <c r="CH80" s="206"/>
      <c r="CI80" s="206"/>
      <c r="CJ80" s="206"/>
      <c r="CK80" s="206"/>
      <c r="CL80" s="206"/>
      <c r="CM80" s="206"/>
      <c r="CN80" s="206"/>
      <c r="CO80" s="206"/>
      <c r="CP80" s="206"/>
      <c r="CQ80" s="206"/>
      <c r="CR80" s="206"/>
      <c r="CS80" s="206"/>
      <c r="CT80" s="206"/>
      <c r="CU80" s="206"/>
      <c r="CV80" s="206"/>
      <c r="CW80" s="206"/>
      <c r="CX80" s="206"/>
      <c r="CY80" s="206"/>
      <c r="CZ80" s="206"/>
      <c r="DA80" s="206"/>
      <c r="DB80" s="206"/>
      <c r="DC80" s="206"/>
      <c r="DD80" s="206"/>
      <c r="DE80" s="206"/>
      <c r="DF80" s="206"/>
    </row>
    <row r="81" spans="1:110" ht="11.7" customHeight="1">
      <c r="A81" s="61"/>
      <c r="B81" s="77"/>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4"/>
      <c r="AK81" s="62"/>
      <c r="AL81" s="61"/>
      <c r="AM81" s="77"/>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4"/>
      <c r="BX81" s="206"/>
      <c r="BY81" s="206"/>
      <c r="BZ81" s="206"/>
      <c r="CA81" s="206"/>
      <c r="CB81" s="206"/>
      <c r="CC81" s="206"/>
      <c r="CD81" s="206"/>
      <c r="CE81" s="206"/>
      <c r="CF81" s="206"/>
      <c r="CG81" s="206"/>
      <c r="CH81" s="206"/>
      <c r="CI81" s="206"/>
      <c r="CJ81" s="206"/>
      <c r="CK81" s="206"/>
      <c r="CL81" s="206"/>
      <c r="CM81" s="206"/>
      <c r="CN81" s="206"/>
      <c r="CO81" s="206"/>
      <c r="CP81" s="206"/>
      <c r="CQ81" s="206"/>
      <c r="CR81" s="206"/>
      <c r="CS81" s="206"/>
      <c r="CT81" s="206"/>
      <c r="CU81" s="206"/>
      <c r="CV81" s="206"/>
      <c r="CW81" s="206"/>
      <c r="CX81" s="206"/>
      <c r="CY81" s="206"/>
      <c r="CZ81" s="206"/>
      <c r="DA81" s="206"/>
      <c r="DB81" s="206"/>
      <c r="DC81" s="206"/>
      <c r="DD81" s="206"/>
      <c r="DE81" s="206"/>
      <c r="DF81" s="206"/>
    </row>
    <row r="82" spans="1:110" ht="11.7" customHeight="1">
      <c r="A82" s="61"/>
      <c r="B82" s="77"/>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4"/>
      <c r="AK82" s="62"/>
      <c r="AL82" s="61"/>
      <c r="AM82" s="77"/>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4"/>
      <c r="BX82" s="206"/>
      <c r="BY82" s="206"/>
      <c r="BZ82" s="206"/>
      <c r="CA82" s="206"/>
      <c r="CB82" s="206"/>
      <c r="CC82" s="206"/>
      <c r="CD82" s="206"/>
      <c r="CE82" s="206"/>
      <c r="CF82" s="206"/>
      <c r="CG82" s="206"/>
      <c r="CH82" s="206"/>
      <c r="CI82" s="206"/>
      <c r="CJ82" s="206"/>
      <c r="CK82" s="206"/>
      <c r="CL82" s="206"/>
      <c r="CM82" s="206"/>
      <c r="CN82" s="206"/>
      <c r="CO82" s="206"/>
      <c r="CP82" s="206"/>
      <c r="CQ82" s="206"/>
      <c r="CR82" s="206"/>
      <c r="CS82" s="206"/>
      <c r="CT82" s="206"/>
      <c r="CU82" s="206"/>
      <c r="CV82" s="206"/>
      <c r="CW82" s="206"/>
      <c r="CX82" s="206"/>
      <c r="CY82" s="206"/>
      <c r="CZ82" s="206"/>
      <c r="DA82" s="206"/>
      <c r="DB82" s="206"/>
      <c r="DC82" s="206"/>
      <c r="DD82" s="206"/>
      <c r="DE82" s="206"/>
      <c r="DF82" s="206"/>
    </row>
    <row r="83" spans="1:110" ht="11.7" customHeight="1">
      <c r="A83" s="61"/>
      <c r="B83" s="77"/>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4"/>
      <c r="AK83" s="62"/>
      <c r="AL83" s="61"/>
      <c r="AM83" s="77"/>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4"/>
      <c r="BX83" s="206"/>
      <c r="BY83" s="206"/>
      <c r="BZ83" s="206"/>
      <c r="CA83" s="206"/>
      <c r="CB83" s="206"/>
      <c r="CC83" s="206"/>
      <c r="CD83" s="206"/>
      <c r="CE83" s="206"/>
      <c r="CF83" s="206"/>
      <c r="CG83" s="206"/>
      <c r="CH83" s="206"/>
      <c r="CI83" s="206"/>
      <c r="CJ83" s="206"/>
      <c r="CK83" s="206"/>
      <c r="CL83" s="206"/>
      <c r="CM83" s="206"/>
      <c r="CN83" s="206"/>
      <c r="CO83" s="206"/>
      <c r="CP83" s="206"/>
      <c r="CQ83" s="206"/>
      <c r="CR83" s="206"/>
      <c r="CS83" s="206"/>
      <c r="CT83" s="206"/>
      <c r="CU83" s="206"/>
      <c r="CV83" s="206"/>
      <c r="CW83" s="206"/>
      <c r="CX83" s="206"/>
      <c r="CY83" s="206"/>
      <c r="CZ83" s="206"/>
      <c r="DA83" s="206"/>
      <c r="DB83" s="206"/>
      <c r="DC83" s="206"/>
      <c r="DD83" s="206"/>
      <c r="DE83" s="206"/>
      <c r="DF83" s="206"/>
    </row>
    <row r="84" spans="1:110" ht="11.7" customHeight="1">
      <c r="A84" s="61"/>
      <c r="B84" s="77"/>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4"/>
      <c r="AK84" s="62"/>
      <c r="AL84" s="61"/>
      <c r="AM84" s="77"/>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4"/>
      <c r="BX84" s="206"/>
      <c r="BY84" s="206"/>
      <c r="BZ84" s="206"/>
      <c r="CA84" s="206"/>
      <c r="CB84" s="206"/>
      <c r="CC84" s="206"/>
      <c r="CD84" s="206"/>
      <c r="CE84" s="206"/>
      <c r="CF84" s="206"/>
      <c r="CG84" s="206"/>
      <c r="CH84" s="206"/>
      <c r="CI84" s="206"/>
      <c r="CJ84" s="206"/>
      <c r="CK84" s="206"/>
      <c r="CL84" s="206"/>
      <c r="CM84" s="206"/>
      <c r="CN84" s="206"/>
      <c r="CO84" s="206"/>
      <c r="CP84" s="206"/>
      <c r="CQ84" s="206"/>
      <c r="CR84" s="206"/>
      <c r="CS84" s="206"/>
      <c r="CT84" s="206"/>
      <c r="CU84" s="206"/>
      <c r="CV84" s="206"/>
      <c r="CW84" s="206"/>
      <c r="CX84" s="206"/>
      <c r="CY84" s="206"/>
      <c r="CZ84" s="206"/>
      <c r="DA84" s="206"/>
      <c r="DB84" s="206"/>
      <c r="DC84" s="206"/>
      <c r="DD84" s="206"/>
      <c r="DE84" s="206"/>
      <c r="DF84" s="206"/>
    </row>
    <row r="85" spans="1:110" ht="11.7" customHeight="1">
      <c r="A85" s="61"/>
      <c r="B85" s="77"/>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4"/>
      <c r="AK85" s="62"/>
      <c r="AL85" s="61"/>
      <c r="AM85" s="77"/>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4"/>
      <c r="BX85" s="206"/>
      <c r="BY85" s="206"/>
      <c r="BZ85" s="206"/>
      <c r="CA85" s="206"/>
      <c r="CB85" s="206"/>
      <c r="CC85" s="206"/>
      <c r="CD85" s="206"/>
      <c r="CE85" s="206"/>
      <c r="CF85" s="206"/>
      <c r="CG85" s="206"/>
      <c r="CH85" s="206"/>
      <c r="CI85" s="206"/>
      <c r="CJ85" s="206"/>
      <c r="CK85" s="206"/>
      <c r="CL85" s="206"/>
      <c r="CM85" s="206"/>
      <c r="CN85" s="206"/>
      <c r="CO85" s="206"/>
      <c r="CP85" s="206"/>
      <c r="CQ85" s="206"/>
      <c r="CR85" s="206"/>
      <c r="CS85" s="206"/>
      <c r="CT85" s="206"/>
      <c r="CU85" s="206"/>
      <c r="CV85" s="206"/>
      <c r="CW85" s="206"/>
      <c r="CX85" s="206"/>
      <c r="CY85" s="206"/>
      <c r="CZ85" s="206"/>
      <c r="DA85" s="206"/>
      <c r="DB85" s="206"/>
      <c r="DC85" s="206"/>
      <c r="DD85" s="206"/>
      <c r="DE85" s="206"/>
      <c r="DF85" s="206"/>
    </row>
    <row r="86" spans="1:110" ht="11.7" customHeight="1">
      <c r="A86" s="61"/>
      <c r="B86" s="77"/>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4"/>
      <c r="AK86" s="62"/>
      <c r="AL86" s="61"/>
      <c r="AM86" s="77"/>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4"/>
      <c r="BX86" s="206"/>
      <c r="BY86" s="206"/>
      <c r="BZ86" s="206"/>
      <c r="CA86" s="206"/>
      <c r="CB86" s="206"/>
      <c r="CC86" s="206"/>
      <c r="CD86" s="206"/>
      <c r="CE86" s="206"/>
      <c r="CF86" s="206"/>
      <c r="CG86" s="206"/>
      <c r="CH86" s="206"/>
      <c r="CI86" s="206"/>
      <c r="CJ86" s="206"/>
      <c r="CK86" s="206"/>
      <c r="CL86" s="206"/>
      <c r="CM86" s="206"/>
      <c r="CN86" s="206"/>
      <c r="CO86" s="206"/>
      <c r="CP86" s="206"/>
      <c r="CQ86" s="206"/>
      <c r="CR86" s="206"/>
      <c r="CS86" s="206"/>
      <c r="CT86" s="206"/>
      <c r="CU86" s="206"/>
      <c r="CV86" s="206"/>
      <c r="CW86" s="206"/>
      <c r="CX86" s="206"/>
      <c r="CY86" s="206"/>
      <c r="CZ86" s="206"/>
      <c r="DA86" s="206"/>
      <c r="DB86" s="206"/>
      <c r="DC86" s="206"/>
      <c r="DD86" s="206"/>
      <c r="DE86" s="206"/>
      <c r="DF86" s="206"/>
    </row>
    <row r="87" spans="1:110" ht="11.7" customHeight="1">
      <c r="A87" s="61"/>
      <c r="B87" s="77"/>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4"/>
      <c r="AK87" s="62"/>
      <c r="AL87" s="61"/>
      <c r="AM87" s="77"/>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4"/>
      <c r="BX87" s="206"/>
      <c r="BY87" s="206"/>
      <c r="BZ87" s="206"/>
      <c r="CA87" s="206"/>
      <c r="CB87" s="206"/>
      <c r="CC87" s="206"/>
      <c r="CD87" s="206"/>
      <c r="CE87" s="206"/>
      <c r="CF87" s="206"/>
      <c r="CG87" s="206"/>
      <c r="CH87" s="206"/>
      <c r="CI87" s="206"/>
      <c r="CJ87" s="206"/>
      <c r="CK87" s="206"/>
      <c r="CL87" s="206"/>
      <c r="CM87" s="206"/>
      <c r="CN87" s="206"/>
      <c r="CO87" s="206"/>
      <c r="CP87" s="206"/>
      <c r="CQ87" s="206"/>
      <c r="CR87" s="206"/>
      <c r="CS87" s="206"/>
      <c r="CT87" s="206"/>
      <c r="CU87" s="206"/>
      <c r="CV87" s="206"/>
      <c r="CW87" s="206"/>
      <c r="CX87" s="206"/>
      <c r="CY87" s="206"/>
      <c r="CZ87" s="206"/>
      <c r="DA87" s="206"/>
      <c r="DB87" s="206"/>
      <c r="DC87" s="206"/>
      <c r="DD87" s="206"/>
      <c r="DE87" s="206"/>
      <c r="DF87" s="206"/>
    </row>
    <row r="88" spans="1:110" ht="11.7" customHeight="1">
      <c r="A88" s="61"/>
      <c r="B88" s="77"/>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4"/>
      <c r="AK88" s="62"/>
      <c r="AL88" s="61"/>
      <c r="AM88" s="77"/>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4"/>
      <c r="BX88" s="206"/>
      <c r="BY88" s="206"/>
      <c r="BZ88" s="206"/>
      <c r="CA88" s="206"/>
      <c r="CB88" s="206"/>
      <c r="CC88" s="206"/>
      <c r="CD88" s="206"/>
      <c r="CE88" s="206"/>
      <c r="CF88" s="206"/>
      <c r="CG88" s="206"/>
      <c r="CH88" s="206"/>
      <c r="CI88" s="206"/>
      <c r="CJ88" s="206"/>
      <c r="CK88" s="206"/>
      <c r="CL88" s="206"/>
      <c r="CM88" s="206"/>
      <c r="CN88" s="206"/>
      <c r="CO88" s="206"/>
      <c r="CP88" s="206"/>
      <c r="CQ88" s="206"/>
      <c r="CR88" s="206"/>
      <c r="CS88" s="206"/>
      <c r="CT88" s="206"/>
      <c r="CU88" s="206"/>
      <c r="CV88" s="206"/>
      <c r="CW88" s="206"/>
      <c r="CX88" s="206"/>
      <c r="CY88" s="206"/>
      <c r="CZ88" s="206"/>
      <c r="DA88" s="206"/>
      <c r="DB88" s="206"/>
      <c r="DC88" s="206"/>
      <c r="DD88" s="206"/>
      <c r="DE88" s="206"/>
      <c r="DF88" s="206"/>
    </row>
    <row r="89" spans="1:110" ht="11.7" customHeight="1">
      <c r="A89" s="61"/>
      <c r="B89" s="77"/>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4"/>
      <c r="AK89" s="62"/>
      <c r="AL89" s="61"/>
      <c r="AM89" s="77"/>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4"/>
      <c r="BX89" s="206"/>
      <c r="BY89" s="206"/>
      <c r="BZ89" s="206"/>
      <c r="CA89" s="206"/>
      <c r="CB89" s="206"/>
      <c r="CC89" s="206"/>
      <c r="CD89" s="206"/>
      <c r="CE89" s="206"/>
      <c r="CF89" s="206"/>
      <c r="CG89" s="206"/>
      <c r="CH89" s="206"/>
      <c r="CI89" s="206"/>
      <c r="CJ89" s="206"/>
      <c r="CK89" s="206"/>
      <c r="CL89" s="206"/>
      <c r="CM89" s="206"/>
      <c r="CN89" s="206"/>
      <c r="CO89" s="206"/>
      <c r="CP89" s="206"/>
      <c r="CQ89" s="206"/>
      <c r="CR89" s="206"/>
      <c r="CS89" s="206"/>
      <c r="CT89" s="206"/>
      <c r="CU89" s="206"/>
      <c r="CV89" s="206"/>
      <c r="CW89" s="206"/>
      <c r="CX89" s="206"/>
      <c r="CY89" s="206"/>
      <c r="CZ89" s="206"/>
      <c r="DA89" s="206"/>
      <c r="DB89" s="206"/>
      <c r="DC89" s="206"/>
      <c r="DD89" s="206"/>
      <c r="DE89" s="206"/>
      <c r="DF89" s="206"/>
    </row>
    <row r="90" spans="1:110" ht="11.7" customHeight="1">
      <c r="A90" s="61"/>
      <c r="B90" s="77"/>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4"/>
      <c r="AK90" s="62"/>
      <c r="AL90" s="61"/>
      <c r="AM90" s="77"/>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4"/>
      <c r="BX90" s="206"/>
      <c r="BY90" s="206"/>
      <c r="BZ90" s="206"/>
      <c r="CA90" s="206"/>
      <c r="CB90" s="206"/>
      <c r="CC90" s="206"/>
      <c r="CD90" s="206"/>
      <c r="CE90" s="206"/>
      <c r="CF90" s="206"/>
      <c r="CG90" s="206"/>
      <c r="CH90" s="206"/>
      <c r="CI90" s="206"/>
      <c r="CJ90" s="206"/>
      <c r="CK90" s="206"/>
      <c r="CL90" s="206"/>
      <c r="CM90" s="206"/>
      <c r="CN90" s="206"/>
      <c r="CO90" s="206"/>
      <c r="CP90" s="206"/>
      <c r="CQ90" s="206"/>
      <c r="CR90" s="206"/>
      <c r="CS90" s="206"/>
      <c r="CT90" s="206"/>
      <c r="CU90" s="206"/>
      <c r="CV90" s="206"/>
      <c r="CW90" s="206"/>
      <c r="CX90" s="206"/>
      <c r="CY90" s="206"/>
      <c r="CZ90" s="206"/>
      <c r="DA90" s="206"/>
      <c r="DB90" s="206"/>
      <c r="DC90" s="206"/>
      <c r="DD90" s="206"/>
      <c r="DE90" s="206"/>
      <c r="DF90" s="206"/>
    </row>
    <row r="91" spans="1:110" ht="11.7" customHeight="1">
      <c r="A91" s="61"/>
      <c r="B91" s="77"/>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4"/>
      <c r="AK91" s="62"/>
      <c r="AL91" s="61"/>
      <c r="AM91" s="77"/>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4"/>
      <c r="BX91" s="206"/>
      <c r="BY91" s="206"/>
      <c r="BZ91" s="206"/>
      <c r="CA91" s="206"/>
      <c r="CB91" s="206"/>
      <c r="CC91" s="206"/>
      <c r="CD91" s="206"/>
      <c r="CE91" s="206"/>
      <c r="CF91" s="206"/>
      <c r="CG91" s="206"/>
      <c r="CH91" s="206"/>
      <c r="CI91" s="206"/>
      <c r="CJ91" s="206"/>
      <c r="CK91" s="206"/>
      <c r="CL91" s="206"/>
      <c r="CM91" s="206"/>
      <c r="CN91" s="206"/>
      <c r="CO91" s="206"/>
      <c r="CP91" s="206"/>
      <c r="CQ91" s="206"/>
      <c r="CR91" s="206"/>
      <c r="CS91" s="206"/>
      <c r="CT91" s="206"/>
      <c r="CU91" s="206"/>
      <c r="CV91" s="206"/>
      <c r="CW91" s="206"/>
      <c r="CX91" s="206"/>
      <c r="CY91" s="206"/>
      <c r="CZ91" s="206"/>
      <c r="DA91" s="206"/>
      <c r="DB91" s="206"/>
      <c r="DC91" s="206"/>
      <c r="DD91" s="206"/>
      <c r="DE91" s="206"/>
      <c r="DF91" s="206"/>
    </row>
    <row r="92" spans="1:110" ht="11.7" customHeight="1">
      <c r="A92" s="61"/>
      <c r="B92" s="77"/>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4"/>
      <c r="AK92" s="62"/>
      <c r="AL92" s="61"/>
      <c r="AM92" s="77"/>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4"/>
      <c r="BX92" s="206"/>
      <c r="BY92" s="206"/>
      <c r="BZ92" s="206"/>
      <c r="CA92" s="206"/>
      <c r="CB92" s="206"/>
      <c r="CC92" s="206"/>
      <c r="CD92" s="206"/>
      <c r="CE92" s="206"/>
      <c r="CF92" s="206"/>
      <c r="CG92" s="206"/>
      <c r="CH92" s="206"/>
      <c r="CI92" s="206"/>
      <c r="CJ92" s="206"/>
      <c r="CK92" s="206"/>
      <c r="CL92" s="206"/>
      <c r="CM92" s="206"/>
      <c r="CN92" s="206"/>
      <c r="CO92" s="206"/>
      <c r="CP92" s="206"/>
      <c r="CQ92" s="206"/>
      <c r="CR92" s="206"/>
      <c r="CS92" s="206"/>
      <c r="CT92" s="206"/>
      <c r="CU92" s="206"/>
      <c r="CV92" s="206"/>
      <c r="CW92" s="206"/>
      <c r="CX92" s="206"/>
      <c r="CY92" s="206"/>
      <c r="CZ92" s="206"/>
      <c r="DA92" s="206"/>
      <c r="DB92" s="206"/>
      <c r="DC92" s="206"/>
      <c r="DD92" s="206"/>
      <c r="DE92" s="206"/>
      <c r="DF92" s="206"/>
    </row>
    <row r="93" spans="1:110" ht="11.7" customHeight="1">
      <c r="A93" s="61"/>
      <c r="B93" s="77"/>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4"/>
      <c r="AK93" s="62"/>
      <c r="AL93" s="61"/>
      <c r="AM93" s="77"/>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4"/>
      <c r="BX93" s="206"/>
      <c r="BY93" s="206"/>
      <c r="BZ93" s="206"/>
      <c r="CA93" s="206"/>
      <c r="CB93" s="206"/>
      <c r="CC93" s="206"/>
      <c r="CD93" s="206"/>
      <c r="CE93" s="206"/>
      <c r="CF93" s="206"/>
      <c r="CG93" s="206"/>
      <c r="CH93" s="206"/>
      <c r="CI93" s="206"/>
      <c r="CJ93" s="206"/>
      <c r="CK93" s="206"/>
      <c r="CL93" s="206"/>
      <c r="CM93" s="206"/>
      <c r="CN93" s="206"/>
      <c r="CO93" s="206"/>
      <c r="CP93" s="206"/>
      <c r="CQ93" s="206"/>
      <c r="CR93" s="206"/>
      <c r="CS93" s="206"/>
      <c r="CT93" s="206"/>
      <c r="CU93" s="206"/>
      <c r="CV93" s="206"/>
      <c r="CW93" s="206"/>
      <c r="CX93" s="206"/>
      <c r="CY93" s="206"/>
      <c r="CZ93" s="206"/>
      <c r="DA93" s="206"/>
      <c r="DB93" s="206"/>
      <c r="DC93" s="206"/>
      <c r="DD93" s="206"/>
      <c r="DE93" s="206"/>
      <c r="DF93" s="206"/>
    </row>
    <row r="94" spans="1:110" ht="11.7" customHeight="1">
      <c r="A94" s="61"/>
      <c r="B94" s="77"/>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4"/>
      <c r="AK94" s="62"/>
      <c r="AL94" s="61"/>
      <c r="AM94" s="77"/>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4"/>
      <c r="BX94" s="206"/>
      <c r="BY94" s="206"/>
      <c r="BZ94" s="206"/>
      <c r="CA94" s="206"/>
      <c r="CB94" s="206"/>
      <c r="CC94" s="206"/>
      <c r="CD94" s="206"/>
      <c r="CE94" s="206"/>
      <c r="CF94" s="206"/>
      <c r="CG94" s="206"/>
      <c r="CH94" s="206"/>
      <c r="CI94" s="206"/>
      <c r="CJ94" s="206"/>
      <c r="CK94" s="206"/>
      <c r="CL94" s="206"/>
      <c r="CM94" s="206"/>
      <c r="CN94" s="206"/>
      <c r="CO94" s="206"/>
      <c r="CP94" s="206"/>
      <c r="CQ94" s="206"/>
      <c r="CR94" s="206"/>
      <c r="CS94" s="206"/>
      <c r="CT94" s="206"/>
      <c r="CU94" s="206"/>
      <c r="CV94" s="206"/>
      <c r="CW94" s="206"/>
      <c r="CX94" s="206"/>
      <c r="CY94" s="206"/>
      <c r="CZ94" s="206"/>
      <c r="DA94" s="206"/>
      <c r="DB94" s="206"/>
      <c r="DC94" s="206"/>
      <c r="DD94" s="206"/>
      <c r="DE94" s="206"/>
      <c r="DF94" s="206"/>
    </row>
    <row r="95" spans="1:110" ht="11.7" customHeight="1">
      <c r="A95" s="61"/>
      <c r="B95" s="77"/>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4"/>
      <c r="AK95" s="62"/>
      <c r="AL95" s="61"/>
      <c r="AM95" s="77"/>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4"/>
      <c r="BX95" s="206"/>
      <c r="BY95" s="206"/>
      <c r="BZ95" s="206"/>
      <c r="CA95" s="206"/>
      <c r="CB95" s="206"/>
      <c r="CC95" s="206"/>
      <c r="CD95" s="206"/>
      <c r="CE95" s="206"/>
      <c r="CF95" s="206"/>
      <c r="CG95" s="206"/>
      <c r="CH95" s="206"/>
      <c r="CI95" s="206"/>
      <c r="CJ95" s="206"/>
      <c r="CK95" s="206"/>
      <c r="CL95" s="206"/>
      <c r="CM95" s="206"/>
      <c r="CN95" s="206"/>
      <c r="CO95" s="206"/>
      <c r="CP95" s="206"/>
      <c r="CQ95" s="206"/>
      <c r="CR95" s="206"/>
      <c r="CS95" s="206"/>
      <c r="CT95" s="206"/>
      <c r="CU95" s="206"/>
      <c r="CV95" s="206"/>
      <c r="CW95" s="206"/>
      <c r="CX95" s="206"/>
      <c r="CY95" s="206"/>
      <c r="CZ95" s="206"/>
      <c r="DA95" s="206"/>
      <c r="DB95" s="206"/>
      <c r="DC95" s="206"/>
      <c r="DD95" s="206"/>
      <c r="DE95" s="206"/>
      <c r="DF95" s="206"/>
    </row>
    <row r="96" spans="1:110" ht="11.7" customHeight="1">
      <c r="A96" s="61"/>
      <c r="B96" s="77"/>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4"/>
      <c r="AK96" s="62"/>
      <c r="AL96" s="61"/>
      <c r="AM96" s="77"/>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4"/>
      <c r="BX96" s="206"/>
      <c r="BY96" s="206"/>
      <c r="BZ96" s="206"/>
      <c r="CA96" s="206"/>
      <c r="CB96" s="206"/>
      <c r="CC96" s="206"/>
      <c r="CD96" s="206"/>
      <c r="CE96" s="206"/>
      <c r="CF96" s="206"/>
      <c r="CG96" s="206"/>
      <c r="CH96" s="206"/>
      <c r="CI96" s="206"/>
      <c r="CJ96" s="206"/>
      <c r="CK96" s="206"/>
      <c r="CL96" s="206"/>
      <c r="CM96" s="206"/>
      <c r="CN96" s="206"/>
      <c r="CO96" s="206"/>
      <c r="CP96" s="206"/>
      <c r="CQ96" s="206"/>
      <c r="CR96" s="206"/>
      <c r="CS96" s="206"/>
      <c r="CT96" s="206"/>
      <c r="CU96" s="206"/>
      <c r="CV96" s="206"/>
      <c r="CW96" s="206"/>
      <c r="CX96" s="206"/>
      <c r="CY96" s="206"/>
      <c r="CZ96" s="206"/>
      <c r="DA96" s="206"/>
      <c r="DB96" s="206"/>
      <c r="DC96" s="206"/>
      <c r="DD96" s="206"/>
      <c r="DE96" s="206"/>
      <c r="DF96" s="206"/>
    </row>
    <row r="97" spans="1:110" ht="11.7" customHeight="1">
      <c r="A97" s="61"/>
      <c r="B97" s="77"/>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4"/>
      <c r="AK97" s="62"/>
      <c r="AL97" s="61"/>
      <c r="AM97" s="77"/>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4"/>
      <c r="BX97" s="206"/>
      <c r="BY97" s="206"/>
      <c r="BZ97" s="206"/>
      <c r="CA97" s="206"/>
      <c r="CB97" s="206"/>
      <c r="CC97" s="206"/>
      <c r="CD97" s="206"/>
      <c r="CE97" s="206"/>
      <c r="CF97" s="206"/>
      <c r="CG97" s="206"/>
      <c r="CH97" s="206"/>
      <c r="CI97" s="206"/>
      <c r="CJ97" s="206"/>
      <c r="CK97" s="206"/>
      <c r="CL97" s="206"/>
      <c r="CM97" s="206"/>
      <c r="CN97" s="206"/>
      <c r="CO97" s="206"/>
      <c r="CP97" s="206"/>
      <c r="CQ97" s="206"/>
      <c r="CR97" s="206"/>
      <c r="CS97" s="206"/>
      <c r="CT97" s="206"/>
      <c r="CU97" s="206"/>
      <c r="CV97" s="206"/>
      <c r="CW97" s="206"/>
      <c r="CX97" s="206"/>
      <c r="CY97" s="206"/>
      <c r="CZ97" s="206"/>
      <c r="DA97" s="206"/>
      <c r="DB97" s="206"/>
      <c r="DC97" s="206"/>
      <c r="DD97" s="206"/>
      <c r="DE97" s="206"/>
      <c r="DF97" s="206"/>
    </row>
    <row r="98" spans="1:110" ht="11.7" customHeight="1">
      <c r="A98" s="61"/>
      <c r="B98" s="77"/>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4"/>
      <c r="AK98" s="62"/>
      <c r="AL98" s="61"/>
      <c r="AM98" s="77"/>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4"/>
      <c r="BX98" s="206"/>
      <c r="BY98" s="206"/>
      <c r="BZ98" s="206"/>
      <c r="CA98" s="206"/>
      <c r="CB98" s="206"/>
      <c r="CC98" s="206"/>
      <c r="CD98" s="206"/>
      <c r="CE98" s="206"/>
      <c r="CF98" s="206"/>
      <c r="CG98" s="206"/>
      <c r="CH98" s="206"/>
      <c r="CI98" s="206"/>
      <c r="CJ98" s="206"/>
      <c r="CK98" s="206"/>
      <c r="CL98" s="206"/>
      <c r="CM98" s="206"/>
      <c r="CN98" s="206"/>
      <c r="CO98" s="206"/>
      <c r="CP98" s="206"/>
      <c r="CQ98" s="206"/>
      <c r="CR98" s="206"/>
      <c r="CS98" s="206"/>
      <c r="CT98" s="206"/>
      <c r="CU98" s="206"/>
      <c r="CV98" s="206"/>
      <c r="CW98" s="206"/>
      <c r="CX98" s="206"/>
      <c r="CY98" s="206"/>
      <c r="CZ98" s="206"/>
      <c r="DA98" s="206"/>
      <c r="DB98" s="206"/>
      <c r="DC98" s="206"/>
      <c r="DD98" s="206"/>
      <c r="DE98" s="206"/>
      <c r="DF98" s="206"/>
    </row>
    <row r="99" spans="1:110" ht="11.7" customHeight="1">
      <c r="A99" s="61"/>
      <c r="B99" s="77"/>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4"/>
      <c r="AK99" s="62"/>
      <c r="AL99" s="61"/>
      <c r="AM99" s="77"/>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4"/>
      <c r="BX99" s="206"/>
      <c r="BY99" s="206"/>
      <c r="BZ99" s="206"/>
      <c r="CA99" s="206"/>
      <c r="CB99" s="206"/>
      <c r="CC99" s="206"/>
      <c r="CD99" s="206"/>
      <c r="CE99" s="206"/>
      <c r="CF99" s="206"/>
      <c r="CG99" s="206"/>
      <c r="CH99" s="206"/>
      <c r="CI99" s="206"/>
      <c r="CJ99" s="206"/>
      <c r="CK99" s="206"/>
      <c r="CL99" s="206"/>
      <c r="CM99" s="206"/>
      <c r="CN99" s="206"/>
      <c r="CO99" s="206"/>
      <c r="CP99" s="206"/>
      <c r="CQ99" s="206"/>
      <c r="CR99" s="206"/>
      <c r="CS99" s="206"/>
      <c r="CT99" s="206"/>
      <c r="CU99" s="206"/>
      <c r="CV99" s="206"/>
      <c r="CW99" s="206"/>
      <c r="CX99" s="206"/>
      <c r="CY99" s="206"/>
      <c r="CZ99" s="206"/>
      <c r="DA99" s="206"/>
      <c r="DB99" s="206"/>
      <c r="DC99" s="206"/>
      <c r="DD99" s="206"/>
      <c r="DE99" s="206"/>
      <c r="DF99" s="206"/>
    </row>
    <row r="100" spans="1:110" ht="11.7" customHeight="1">
      <c r="A100" s="61"/>
      <c r="B100" s="77"/>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4"/>
      <c r="AK100" s="62"/>
      <c r="AL100" s="61"/>
      <c r="AM100" s="77"/>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4"/>
      <c r="BX100" s="206"/>
      <c r="BY100" s="206"/>
      <c r="BZ100" s="206"/>
      <c r="CA100" s="206"/>
      <c r="CB100" s="206"/>
      <c r="CC100" s="206"/>
      <c r="CD100" s="206"/>
      <c r="CE100" s="206"/>
      <c r="CF100" s="206"/>
      <c r="CG100" s="206"/>
      <c r="CH100" s="206"/>
      <c r="CI100" s="206"/>
      <c r="CJ100" s="206"/>
      <c r="CK100" s="206"/>
      <c r="CL100" s="206"/>
      <c r="CM100" s="206"/>
      <c r="CN100" s="206"/>
      <c r="CO100" s="206"/>
      <c r="CP100" s="206"/>
      <c r="CQ100" s="206"/>
      <c r="CR100" s="206"/>
      <c r="CS100" s="206"/>
      <c r="CT100" s="206"/>
      <c r="CU100" s="206"/>
      <c r="CV100" s="206"/>
      <c r="CW100" s="206"/>
      <c r="CX100" s="206"/>
      <c r="CY100" s="206"/>
      <c r="CZ100" s="206"/>
      <c r="DA100" s="206"/>
      <c r="DB100" s="206"/>
      <c r="DC100" s="206"/>
      <c r="DD100" s="206"/>
      <c r="DE100" s="206"/>
      <c r="DF100" s="206"/>
    </row>
    <row r="101" spans="1:110" ht="11.7" customHeight="1">
      <c r="A101" s="61"/>
      <c r="B101" s="77"/>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4"/>
      <c r="AK101" s="62"/>
      <c r="AL101" s="61"/>
      <c r="AM101" s="77"/>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4"/>
      <c r="BX101" s="206"/>
      <c r="BY101" s="206"/>
      <c r="BZ101" s="206"/>
      <c r="CA101" s="206"/>
      <c r="CB101" s="206"/>
      <c r="CC101" s="206"/>
      <c r="CD101" s="206"/>
      <c r="CE101" s="206"/>
      <c r="CF101" s="206"/>
      <c r="CG101" s="206"/>
      <c r="CH101" s="206"/>
      <c r="CI101" s="206"/>
      <c r="CJ101" s="206"/>
      <c r="CK101" s="206"/>
      <c r="CL101" s="206"/>
      <c r="CM101" s="206"/>
      <c r="CN101" s="206"/>
      <c r="CO101" s="206"/>
      <c r="CP101" s="206"/>
      <c r="CQ101" s="206"/>
      <c r="CR101" s="206"/>
      <c r="CS101" s="206"/>
      <c r="CT101" s="206"/>
      <c r="CU101" s="206"/>
      <c r="CV101" s="206"/>
      <c r="CW101" s="206"/>
      <c r="CX101" s="206"/>
      <c r="CY101" s="206"/>
      <c r="CZ101" s="206"/>
      <c r="DA101" s="206"/>
      <c r="DB101" s="206"/>
      <c r="DC101" s="206"/>
      <c r="DD101" s="206"/>
      <c r="DE101" s="206"/>
      <c r="DF101" s="206"/>
    </row>
    <row r="102" spans="1:110" ht="11.7" customHeight="1">
      <c r="A102" s="61"/>
      <c r="B102" s="77"/>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4"/>
      <c r="AK102" s="62"/>
      <c r="AL102" s="61"/>
      <c r="AM102" s="77"/>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4"/>
      <c r="BX102" s="206"/>
      <c r="BY102" s="206"/>
      <c r="BZ102" s="206"/>
      <c r="CA102" s="206"/>
      <c r="CB102" s="206"/>
      <c r="CC102" s="206"/>
      <c r="CD102" s="206"/>
      <c r="CE102" s="206"/>
      <c r="CF102" s="206"/>
      <c r="CG102" s="206"/>
      <c r="CH102" s="206"/>
      <c r="CI102" s="206"/>
      <c r="CJ102" s="206"/>
      <c r="CK102" s="206"/>
      <c r="CL102" s="206"/>
      <c r="CM102" s="206"/>
      <c r="CN102" s="206"/>
      <c r="CO102" s="206"/>
      <c r="CP102" s="206"/>
      <c r="CQ102" s="206"/>
      <c r="CR102" s="206"/>
      <c r="CS102" s="206"/>
      <c r="CT102" s="206"/>
      <c r="CU102" s="206"/>
      <c r="CV102" s="206"/>
      <c r="CW102" s="206"/>
      <c r="CX102" s="206"/>
      <c r="CY102" s="206"/>
      <c r="CZ102" s="206"/>
      <c r="DA102" s="206"/>
      <c r="DB102" s="206"/>
      <c r="DC102" s="206"/>
      <c r="DD102" s="206"/>
      <c r="DE102" s="206"/>
      <c r="DF102" s="206"/>
    </row>
    <row r="103" spans="1:110" ht="11.7" customHeight="1">
      <c r="A103" s="61"/>
      <c r="B103" s="77"/>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4"/>
      <c r="AK103" s="62"/>
      <c r="AL103" s="61"/>
      <c r="AM103" s="77"/>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4"/>
      <c r="BX103" s="206"/>
      <c r="BY103" s="206"/>
      <c r="BZ103" s="206"/>
      <c r="CA103" s="206"/>
      <c r="CB103" s="206"/>
      <c r="CC103" s="206"/>
      <c r="CD103" s="206"/>
      <c r="CE103" s="206"/>
      <c r="CF103" s="206"/>
      <c r="CG103" s="206"/>
      <c r="CH103" s="206"/>
      <c r="CI103" s="206"/>
      <c r="CJ103" s="206"/>
      <c r="CK103" s="206"/>
      <c r="CL103" s="206"/>
      <c r="CM103" s="206"/>
      <c r="CN103" s="206"/>
      <c r="CO103" s="206"/>
      <c r="CP103" s="206"/>
      <c r="CQ103" s="206"/>
      <c r="CR103" s="206"/>
      <c r="CS103" s="206"/>
      <c r="CT103" s="206"/>
      <c r="CU103" s="206"/>
      <c r="CV103" s="206"/>
      <c r="CW103" s="206"/>
      <c r="CX103" s="206"/>
      <c r="CY103" s="206"/>
      <c r="CZ103" s="206"/>
      <c r="DA103" s="206"/>
      <c r="DB103" s="206"/>
      <c r="DC103" s="206"/>
      <c r="DD103" s="206"/>
      <c r="DE103" s="206"/>
      <c r="DF103" s="206"/>
    </row>
    <row r="104" spans="1:110" ht="11.7" customHeight="1">
      <c r="A104" s="61"/>
      <c r="B104" s="77"/>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4"/>
      <c r="AK104" s="62"/>
      <c r="AL104" s="61"/>
      <c r="AM104" s="77"/>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4"/>
      <c r="BX104" s="206"/>
      <c r="BY104" s="206"/>
      <c r="BZ104" s="206"/>
      <c r="CA104" s="206"/>
      <c r="CB104" s="206"/>
      <c r="CC104" s="206"/>
      <c r="CD104" s="206"/>
      <c r="CE104" s="206"/>
      <c r="CF104" s="206"/>
      <c r="CG104" s="206"/>
      <c r="CH104" s="206"/>
      <c r="CI104" s="206"/>
      <c r="CJ104" s="206"/>
      <c r="CK104" s="206"/>
      <c r="CL104" s="206"/>
      <c r="CM104" s="206"/>
      <c r="CN104" s="206"/>
      <c r="CO104" s="206"/>
      <c r="CP104" s="206"/>
      <c r="CQ104" s="206"/>
      <c r="CR104" s="206"/>
      <c r="CS104" s="206"/>
      <c r="CT104" s="206"/>
      <c r="CU104" s="206"/>
      <c r="CV104" s="206"/>
      <c r="CW104" s="206"/>
      <c r="CX104" s="206"/>
      <c r="CY104" s="206"/>
      <c r="CZ104" s="206"/>
      <c r="DA104" s="206"/>
      <c r="DB104" s="206"/>
      <c r="DC104" s="206"/>
      <c r="DD104" s="206"/>
      <c r="DE104" s="206"/>
      <c r="DF104" s="206"/>
    </row>
    <row r="105" spans="1:110" ht="11.7" customHeight="1">
      <c r="A105" s="61"/>
      <c r="B105" s="77"/>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4"/>
      <c r="AK105" s="62"/>
      <c r="AL105" s="61"/>
      <c r="AM105" s="77"/>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4"/>
      <c r="BX105" s="206"/>
      <c r="BY105" s="206"/>
      <c r="BZ105" s="206"/>
      <c r="CA105" s="206"/>
      <c r="CB105" s="206"/>
      <c r="CC105" s="206"/>
      <c r="CD105" s="206"/>
      <c r="CE105" s="206"/>
      <c r="CF105" s="206"/>
      <c r="CG105" s="206"/>
      <c r="CH105" s="206"/>
      <c r="CI105" s="206"/>
      <c r="CJ105" s="206"/>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row>
    <row r="106" spans="1:110" ht="11.7" customHeight="1">
      <c r="A106" s="61"/>
      <c r="B106" s="77"/>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4"/>
      <c r="AK106" s="62"/>
      <c r="AL106" s="61"/>
      <c r="AM106" s="77"/>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4"/>
      <c r="BX106" s="206"/>
      <c r="BY106" s="206"/>
      <c r="BZ106" s="206"/>
      <c r="CA106" s="206"/>
      <c r="CB106" s="206"/>
      <c r="CC106" s="206"/>
      <c r="CD106" s="206"/>
      <c r="CE106" s="206"/>
      <c r="CF106" s="206"/>
      <c r="CG106" s="206"/>
      <c r="CH106" s="206"/>
      <c r="CI106" s="206"/>
      <c r="CJ106" s="206"/>
      <c r="CK106" s="206"/>
      <c r="CL106" s="206"/>
      <c r="CM106" s="206"/>
      <c r="CN106" s="206"/>
      <c r="CO106" s="206"/>
      <c r="CP106" s="206"/>
      <c r="CQ106" s="206"/>
      <c r="CR106" s="206"/>
      <c r="CS106" s="206"/>
      <c r="CT106" s="206"/>
      <c r="CU106" s="206"/>
      <c r="CV106" s="206"/>
      <c r="CW106" s="206"/>
      <c r="CX106" s="206"/>
      <c r="CY106" s="206"/>
      <c r="CZ106" s="206"/>
      <c r="DA106" s="206"/>
      <c r="DB106" s="206"/>
      <c r="DC106" s="206"/>
      <c r="DD106" s="206"/>
      <c r="DE106" s="206"/>
      <c r="DF106" s="206"/>
    </row>
    <row r="107" spans="1:110" ht="11.7" customHeight="1">
      <c r="A107" s="61"/>
      <c r="B107" s="77"/>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4"/>
      <c r="AK107" s="62"/>
      <c r="AL107" s="61"/>
      <c r="AM107" s="77"/>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4"/>
      <c r="BX107" s="206"/>
      <c r="BY107" s="206"/>
      <c r="BZ107" s="206"/>
      <c r="CA107" s="206"/>
      <c r="CB107" s="206"/>
      <c r="CC107" s="206"/>
      <c r="CD107" s="206"/>
      <c r="CE107" s="206"/>
      <c r="CF107" s="206"/>
      <c r="CG107" s="206"/>
      <c r="CH107" s="206"/>
      <c r="CI107" s="206"/>
      <c r="CJ107" s="206"/>
      <c r="CK107" s="206"/>
      <c r="CL107" s="206"/>
      <c r="CM107" s="206"/>
      <c r="CN107" s="206"/>
      <c r="CO107" s="206"/>
      <c r="CP107" s="206"/>
      <c r="CQ107" s="206"/>
      <c r="CR107" s="206"/>
      <c r="CS107" s="206"/>
      <c r="CT107" s="206"/>
      <c r="CU107" s="206"/>
      <c r="CV107" s="206"/>
      <c r="CW107" s="206"/>
      <c r="CX107" s="206"/>
      <c r="CY107" s="206"/>
      <c r="CZ107" s="206"/>
      <c r="DA107" s="206"/>
      <c r="DB107" s="206"/>
      <c r="DC107" s="206"/>
      <c r="DD107" s="206"/>
      <c r="DE107" s="206"/>
      <c r="DF107" s="206"/>
    </row>
    <row r="108" spans="1:110" ht="11.7" customHeight="1">
      <c r="A108" s="61"/>
      <c r="B108" s="77"/>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4"/>
      <c r="AK108" s="62"/>
      <c r="AL108" s="61"/>
      <c r="AM108" s="77"/>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4"/>
      <c r="BX108" s="206"/>
      <c r="BY108" s="206"/>
      <c r="BZ108" s="206"/>
      <c r="CA108" s="206"/>
      <c r="CB108" s="206"/>
      <c r="CC108" s="206"/>
      <c r="CD108" s="206"/>
      <c r="CE108" s="206"/>
      <c r="CF108" s="206"/>
      <c r="CG108" s="206"/>
      <c r="CH108" s="206"/>
      <c r="CI108" s="206"/>
      <c r="CJ108" s="206"/>
      <c r="CK108" s="206"/>
      <c r="CL108" s="206"/>
      <c r="CM108" s="206"/>
      <c r="CN108" s="206"/>
      <c r="CO108" s="206"/>
      <c r="CP108" s="206"/>
      <c r="CQ108" s="206"/>
      <c r="CR108" s="206"/>
      <c r="CS108" s="206"/>
      <c r="CT108" s="206"/>
      <c r="CU108" s="206"/>
      <c r="CV108" s="206"/>
      <c r="CW108" s="206"/>
      <c r="CX108" s="206"/>
      <c r="CY108" s="206"/>
      <c r="CZ108" s="206"/>
      <c r="DA108" s="206"/>
      <c r="DB108" s="206"/>
      <c r="DC108" s="206"/>
      <c r="DD108" s="206"/>
      <c r="DE108" s="206"/>
      <c r="DF108" s="206"/>
    </row>
    <row r="109" spans="1:110" ht="11.7" customHeight="1">
      <c r="A109" s="61"/>
      <c r="B109" s="77"/>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4"/>
      <c r="AK109" s="62"/>
      <c r="AL109" s="61"/>
      <c r="AM109" s="77"/>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4"/>
      <c r="BX109" s="206"/>
      <c r="BY109" s="206"/>
      <c r="BZ109" s="206"/>
      <c r="CA109" s="206"/>
      <c r="CB109" s="206"/>
      <c r="CC109" s="206"/>
      <c r="CD109" s="206"/>
      <c r="CE109" s="206"/>
      <c r="CF109" s="206"/>
      <c r="CG109" s="206"/>
      <c r="CH109" s="206"/>
      <c r="CI109" s="206"/>
      <c r="CJ109" s="206"/>
      <c r="CK109" s="206"/>
      <c r="CL109" s="206"/>
      <c r="CM109" s="206"/>
      <c r="CN109" s="206"/>
      <c r="CO109" s="206"/>
      <c r="CP109" s="206"/>
      <c r="CQ109" s="206"/>
      <c r="CR109" s="206"/>
      <c r="CS109" s="206"/>
      <c r="CT109" s="206"/>
      <c r="CU109" s="206"/>
      <c r="CV109" s="206"/>
      <c r="CW109" s="206"/>
      <c r="CX109" s="206"/>
      <c r="CY109" s="206"/>
      <c r="CZ109" s="206"/>
      <c r="DA109" s="206"/>
      <c r="DB109" s="206"/>
      <c r="DC109" s="206"/>
      <c r="DD109" s="206"/>
      <c r="DE109" s="206"/>
      <c r="DF109" s="206"/>
    </row>
    <row r="110" spans="1:110" ht="11.7" customHeight="1">
      <c r="A110" s="61"/>
      <c r="B110" s="77"/>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4"/>
      <c r="AK110" s="62"/>
      <c r="AL110" s="61"/>
      <c r="AM110" s="77"/>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4"/>
      <c r="BX110" s="206"/>
      <c r="BY110" s="206"/>
      <c r="BZ110" s="206"/>
      <c r="CA110" s="206"/>
      <c r="CB110" s="206"/>
      <c r="CC110" s="206"/>
      <c r="CD110" s="206"/>
      <c r="CE110" s="206"/>
      <c r="CF110" s="206"/>
      <c r="CG110" s="206"/>
      <c r="CH110" s="206"/>
      <c r="CI110" s="206"/>
      <c r="CJ110" s="206"/>
      <c r="CK110" s="206"/>
      <c r="CL110" s="206"/>
      <c r="CM110" s="206"/>
      <c r="CN110" s="206"/>
      <c r="CO110" s="206"/>
      <c r="CP110" s="206"/>
      <c r="CQ110" s="206"/>
      <c r="CR110" s="206"/>
      <c r="CS110" s="206"/>
      <c r="CT110" s="206"/>
      <c r="CU110" s="206"/>
      <c r="CV110" s="206"/>
      <c r="CW110" s="206"/>
      <c r="CX110" s="206"/>
      <c r="CY110" s="206"/>
      <c r="CZ110" s="206"/>
      <c r="DA110" s="206"/>
      <c r="DB110" s="206"/>
      <c r="DC110" s="206"/>
      <c r="DD110" s="206"/>
      <c r="DE110" s="206"/>
      <c r="DF110" s="206"/>
    </row>
    <row r="111" spans="1:110" ht="11.7" customHeight="1">
      <c r="A111" s="61"/>
      <c r="B111" s="77"/>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4"/>
      <c r="AK111" s="62"/>
      <c r="AL111" s="61"/>
      <c r="AM111" s="77"/>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4"/>
      <c r="BX111" s="206"/>
      <c r="BY111" s="206"/>
      <c r="BZ111" s="206"/>
      <c r="CA111" s="206"/>
      <c r="CB111" s="206"/>
      <c r="CC111" s="206"/>
      <c r="CD111" s="206"/>
      <c r="CE111" s="206"/>
      <c r="CF111" s="206"/>
      <c r="CG111" s="206"/>
      <c r="CH111" s="206"/>
      <c r="CI111" s="206"/>
      <c r="CJ111" s="206"/>
      <c r="CK111" s="206"/>
      <c r="CL111" s="206"/>
      <c r="CM111" s="206"/>
      <c r="CN111" s="206"/>
      <c r="CO111" s="206"/>
      <c r="CP111" s="206"/>
      <c r="CQ111" s="206"/>
      <c r="CR111" s="206"/>
      <c r="CS111" s="206"/>
      <c r="CT111" s="206"/>
      <c r="CU111" s="206"/>
      <c r="CV111" s="206"/>
      <c r="CW111" s="206"/>
      <c r="CX111" s="206"/>
      <c r="CY111" s="206"/>
      <c r="CZ111" s="206"/>
      <c r="DA111" s="206"/>
      <c r="DB111" s="206"/>
      <c r="DC111" s="206"/>
      <c r="DD111" s="206"/>
      <c r="DE111" s="206"/>
      <c r="DF111" s="206"/>
    </row>
    <row r="112" spans="1:110" ht="11.7" customHeight="1">
      <c r="A112" s="61"/>
      <c r="B112" s="77"/>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4"/>
      <c r="AK112" s="62"/>
      <c r="AL112" s="61"/>
      <c r="AM112" s="77"/>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4"/>
      <c r="BX112" s="206"/>
      <c r="BY112" s="206"/>
      <c r="BZ112" s="206"/>
      <c r="CA112" s="206"/>
      <c r="CB112" s="206"/>
      <c r="CC112" s="206"/>
      <c r="CD112" s="206"/>
      <c r="CE112" s="206"/>
      <c r="CF112" s="206"/>
      <c r="CG112" s="206"/>
      <c r="CH112" s="206"/>
      <c r="CI112" s="206"/>
      <c r="CJ112" s="206"/>
      <c r="CK112" s="206"/>
      <c r="CL112" s="206"/>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row>
    <row r="113" spans="1:110" ht="11.7" customHeight="1" thickBot="1">
      <c r="A113" s="61"/>
      <c r="B113" s="78"/>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6"/>
      <c r="AK113" s="62"/>
      <c r="AL113" s="61"/>
      <c r="AM113" s="78"/>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6"/>
      <c r="BX113" s="206"/>
      <c r="BY113" s="206"/>
      <c r="BZ113" s="206"/>
      <c r="CA113" s="206"/>
      <c r="CB113" s="206"/>
      <c r="CC113" s="206"/>
      <c r="CD113" s="206"/>
      <c r="CE113" s="206"/>
      <c r="CF113" s="206"/>
      <c r="CG113" s="206"/>
      <c r="CH113" s="206"/>
      <c r="CI113" s="206"/>
      <c r="CJ113" s="206"/>
      <c r="CK113" s="206"/>
      <c r="CL113" s="206"/>
      <c r="CM113" s="206"/>
      <c r="CN113" s="206"/>
      <c r="CO113" s="206"/>
      <c r="CP113" s="206"/>
      <c r="CQ113" s="206"/>
      <c r="CR113" s="206"/>
      <c r="CS113" s="206"/>
      <c r="CT113" s="206"/>
      <c r="CU113" s="206"/>
      <c r="CV113" s="206"/>
      <c r="CW113" s="206"/>
      <c r="CX113" s="206"/>
      <c r="CY113" s="206"/>
      <c r="CZ113" s="206"/>
      <c r="DA113" s="206"/>
      <c r="DB113" s="206"/>
      <c r="DC113" s="206"/>
      <c r="DD113" s="206"/>
      <c r="DE113" s="206"/>
      <c r="DF113" s="206"/>
    </row>
    <row r="114" spans="1:110" ht="12" customHeight="1">
      <c r="A114" s="61"/>
      <c r="B114" s="381" t="s">
        <v>407</v>
      </c>
      <c r="C114" s="382"/>
      <c r="D114" s="382"/>
      <c r="E114" s="382"/>
      <c r="F114" s="382"/>
      <c r="G114" s="382"/>
      <c r="H114" s="382"/>
      <c r="I114" s="383"/>
      <c r="J114" s="387"/>
      <c r="K114" s="387"/>
      <c r="L114" s="387"/>
      <c r="M114" s="387"/>
      <c r="N114" s="387"/>
      <c r="O114" s="387"/>
      <c r="P114" s="387"/>
      <c r="Q114" s="387"/>
      <c r="R114" s="387"/>
      <c r="S114" s="387"/>
      <c r="T114" s="387"/>
      <c r="U114" s="387"/>
      <c r="V114" s="387"/>
      <c r="W114" s="387"/>
      <c r="X114" s="387"/>
      <c r="Y114" s="387"/>
      <c r="Z114" s="387"/>
      <c r="AA114" s="387"/>
      <c r="AB114" s="387"/>
      <c r="AC114" s="387"/>
      <c r="AD114" s="387"/>
      <c r="AE114" s="387"/>
      <c r="AF114" s="387"/>
      <c r="AG114" s="387"/>
      <c r="AH114" s="387"/>
      <c r="AI114" s="387"/>
      <c r="AJ114" s="388"/>
      <c r="AK114" s="62"/>
      <c r="AL114" s="61"/>
      <c r="AM114" s="381" t="s">
        <v>407</v>
      </c>
      <c r="AN114" s="382"/>
      <c r="AO114" s="382"/>
      <c r="AP114" s="382"/>
      <c r="AQ114" s="382"/>
      <c r="AR114" s="382"/>
      <c r="AS114" s="382"/>
      <c r="AT114" s="383"/>
      <c r="AU114" s="387"/>
      <c r="AV114" s="387"/>
      <c r="AW114" s="387"/>
      <c r="AX114" s="387"/>
      <c r="AY114" s="387"/>
      <c r="AZ114" s="387"/>
      <c r="BA114" s="387"/>
      <c r="BB114" s="387"/>
      <c r="BC114" s="387"/>
      <c r="BD114" s="387"/>
      <c r="BE114" s="387"/>
      <c r="BF114" s="387"/>
      <c r="BG114" s="387"/>
      <c r="BH114" s="387"/>
      <c r="BI114" s="387"/>
      <c r="BJ114" s="387"/>
      <c r="BK114" s="387"/>
      <c r="BL114" s="387"/>
      <c r="BM114" s="387"/>
      <c r="BN114" s="387"/>
      <c r="BO114" s="387"/>
      <c r="BP114" s="387"/>
      <c r="BQ114" s="387"/>
      <c r="BR114" s="387"/>
      <c r="BS114" s="387"/>
      <c r="BT114" s="387"/>
      <c r="BU114" s="388"/>
      <c r="BX114" s="456"/>
      <c r="BY114" s="456"/>
      <c r="BZ114" s="456"/>
      <c r="CA114" s="456"/>
      <c r="CB114" s="456"/>
      <c r="CC114" s="456"/>
      <c r="CD114" s="456"/>
      <c r="CE114" s="456"/>
      <c r="CF114" s="455"/>
      <c r="CG114" s="455"/>
      <c r="CH114" s="455"/>
      <c r="CI114" s="455"/>
      <c r="CJ114" s="455"/>
      <c r="CK114" s="455"/>
      <c r="CL114" s="455"/>
      <c r="CM114" s="455"/>
      <c r="CN114" s="455"/>
      <c r="CO114" s="455"/>
      <c r="CP114" s="455"/>
      <c r="CQ114" s="455"/>
      <c r="CR114" s="455"/>
      <c r="CS114" s="455"/>
      <c r="CT114" s="455"/>
      <c r="CU114" s="455"/>
      <c r="CV114" s="455"/>
      <c r="CW114" s="455"/>
      <c r="CX114" s="455"/>
      <c r="CY114" s="455"/>
      <c r="CZ114" s="455"/>
      <c r="DA114" s="455"/>
      <c r="DB114" s="455"/>
      <c r="DC114" s="455"/>
      <c r="DD114" s="455"/>
      <c r="DE114" s="455"/>
      <c r="DF114" s="455"/>
    </row>
    <row r="115" spans="1:110">
      <c r="A115" s="61"/>
      <c r="B115" s="384"/>
      <c r="C115" s="385"/>
      <c r="D115" s="385"/>
      <c r="E115" s="385"/>
      <c r="F115" s="385"/>
      <c r="G115" s="385"/>
      <c r="H115" s="385"/>
      <c r="I115" s="386"/>
      <c r="J115" s="389"/>
      <c r="K115" s="389"/>
      <c r="L115" s="389"/>
      <c r="M115" s="389"/>
      <c r="N115" s="389"/>
      <c r="O115" s="389"/>
      <c r="P115" s="389"/>
      <c r="Q115" s="389"/>
      <c r="R115" s="389"/>
      <c r="S115" s="389"/>
      <c r="T115" s="389"/>
      <c r="U115" s="389"/>
      <c r="V115" s="389"/>
      <c r="W115" s="389"/>
      <c r="X115" s="389"/>
      <c r="Y115" s="389"/>
      <c r="Z115" s="389"/>
      <c r="AA115" s="389"/>
      <c r="AB115" s="389"/>
      <c r="AC115" s="389"/>
      <c r="AD115" s="389"/>
      <c r="AE115" s="389"/>
      <c r="AF115" s="389"/>
      <c r="AG115" s="389"/>
      <c r="AH115" s="389"/>
      <c r="AI115" s="389"/>
      <c r="AJ115" s="390"/>
      <c r="AK115" s="62"/>
      <c r="AL115" s="61"/>
      <c r="AM115" s="384"/>
      <c r="AN115" s="385"/>
      <c r="AO115" s="385"/>
      <c r="AP115" s="385"/>
      <c r="AQ115" s="385"/>
      <c r="AR115" s="385"/>
      <c r="AS115" s="385"/>
      <c r="AT115" s="386"/>
      <c r="AU115" s="389"/>
      <c r="AV115" s="389"/>
      <c r="AW115" s="389"/>
      <c r="AX115" s="389"/>
      <c r="AY115" s="389"/>
      <c r="AZ115" s="389"/>
      <c r="BA115" s="389"/>
      <c r="BB115" s="389"/>
      <c r="BC115" s="389"/>
      <c r="BD115" s="389"/>
      <c r="BE115" s="389"/>
      <c r="BF115" s="389"/>
      <c r="BG115" s="389"/>
      <c r="BH115" s="389"/>
      <c r="BI115" s="389"/>
      <c r="BJ115" s="389"/>
      <c r="BK115" s="389"/>
      <c r="BL115" s="389"/>
      <c r="BM115" s="389"/>
      <c r="BN115" s="389"/>
      <c r="BO115" s="389"/>
      <c r="BP115" s="389"/>
      <c r="BQ115" s="389"/>
      <c r="BR115" s="389"/>
      <c r="BS115" s="389"/>
      <c r="BT115" s="389"/>
      <c r="BU115" s="390"/>
      <c r="BX115" s="456"/>
      <c r="BY115" s="456"/>
      <c r="BZ115" s="456"/>
      <c r="CA115" s="456"/>
      <c r="CB115" s="456"/>
      <c r="CC115" s="456"/>
      <c r="CD115" s="456"/>
      <c r="CE115" s="456"/>
      <c r="CF115" s="455"/>
      <c r="CG115" s="455"/>
      <c r="CH115" s="455"/>
      <c r="CI115" s="455"/>
      <c r="CJ115" s="455"/>
      <c r="CK115" s="455"/>
      <c r="CL115" s="455"/>
      <c r="CM115" s="455"/>
      <c r="CN115" s="455"/>
      <c r="CO115" s="455"/>
      <c r="CP115" s="455"/>
      <c r="CQ115" s="455"/>
      <c r="CR115" s="455"/>
      <c r="CS115" s="455"/>
      <c r="CT115" s="455"/>
      <c r="CU115" s="455"/>
      <c r="CV115" s="455"/>
      <c r="CW115" s="455"/>
      <c r="CX115" s="455"/>
      <c r="CY115" s="455"/>
      <c r="CZ115" s="455"/>
      <c r="DA115" s="455"/>
      <c r="DB115" s="455"/>
      <c r="DC115" s="455"/>
      <c r="DD115" s="455"/>
      <c r="DE115" s="455"/>
      <c r="DF115" s="455"/>
    </row>
    <row r="116" spans="1:110" ht="27.6" customHeight="1">
      <c r="A116" s="61"/>
      <c r="B116" s="418" t="s">
        <v>408</v>
      </c>
      <c r="C116" s="419"/>
      <c r="D116" s="419"/>
      <c r="E116" s="419"/>
      <c r="F116" s="419"/>
      <c r="G116" s="419"/>
      <c r="H116" s="419"/>
      <c r="I116" s="420"/>
      <c r="J116" s="389"/>
      <c r="K116" s="389"/>
      <c r="L116" s="389"/>
      <c r="M116" s="389"/>
      <c r="N116" s="389"/>
      <c r="O116" s="389"/>
      <c r="P116" s="389"/>
      <c r="Q116" s="389"/>
      <c r="R116" s="389"/>
      <c r="S116" s="389"/>
      <c r="T116" s="389"/>
      <c r="U116" s="389"/>
      <c r="V116" s="389"/>
      <c r="W116" s="389"/>
      <c r="X116" s="389"/>
      <c r="Y116" s="389"/>
      <c r="Z116" s="389"/>
      <c r="AA116" s="389"/>
      <c r="AB116" s="389"/>
      <c r="AC116" s="389"/>
      <c r="AD116" s="389"/>
      <c r="AE116" s="389"/>
      <c r="AF116" s="389"/>
      <c r="AG116" s="389"/>
      <c r="AH116" s="389"/>
      <c r="AI116" s="389"/>
      <c r="AJ116" s="390"/>
      <c r="AK116" s="62"/>
      <c r="AL116" s="61"/>
      <c r="AM116" s="418" t="s">
        <v>408</v>
      </c>
      <c r="AN116" s="419"/>
      <c r="AO116" s="419"/>
      <c r="AP116" s="419"/>
      <c r="AQ116" s="419"/>
      <c r="AR116" s="419"/>
      <c r="AS116" s="419"/>
      <c r="AT116" s="420"/>
      <c r="AU116" s="389"/>
      <c r="AV116" s="389"/>
      <c r="AW116" s="389"/>
      <c r="AX116" s="389"/>
      <c r="AY116" s="389"/>
      <c r="AZ116" s="389"/>
      <c r="BA116" s="389"/>
      <c r="BB116" s="389"/>
      <c r="BC116" s="389"/>
      <c r="BD116" s="389"/>
      <c r="BE116" s="389"/>
      <c r="BF116" s="389"/>
      <c r="BG116" s="389"/>
      <c r="BH116" s="389"/>
      <c r="BI116" s="389"/>
      <c r="BJ116" s="389"/>
      <c r="BK116" s="389"/>
      <c r="BL116" s="389"/>
      <c r="BM116" s="389"/>
      <c r="BN116" s="389"/>
      <c r="BO116" s="389"/>
      <c r="BP116" s="389"/>
      <c r="BQ116" s="389"/>
      <c r="BR116" s="389"/>
      <c r="BS116" s="389"/>
      <c r="BT116" s="389"/>
      <c r="BU116" s="390"/>
      <c r="BX116" s="456"/>
      <c r="BY116" s="456"/>
      <c r="BZ116" s="456"/>
      <c r="CA116" s="456"/>
      <c r="CB116" s="456"/>
      <c r="CC116" s="456"/>
      <c r="CD116" s="456"/>
      <c r="CE116" s="456"/>
      <c r="CF116" s="455"/>
      <c r="CG116" s="455"/>
      <c r="CH116" s="455"/>
      <c r="CI116" s="455"/>
      <c r="CJ116" s="455"/>
      <c r="CK116" s="455"/>
      <c r="CL116" s="455"/>
      <c r="CM116" s="455"/>
      <c r="CN116" s="455"/>
      <c r="CO116" s="455"/>
      <c r="CP116" s="455"/>
      <c r="CQ116" s="455"/>
      <c r="CR116" s="455"/>
      <c r="CS116" s="455"/>
      <c r="CT116" s="455"/>
      <c r="CU116" s="455"/>
      <c r="CV116" s="455"/>
      <c r="CW116" s="455"/>
      <c r="CX116" s="455"/>
      <c r="CY116" s="455"/>
      <c r="CZ116" s="455"/>
      <c r="DA116" s="455"/>
      <c r="DB116" s="455"/>
      <c r="DC116" s="455"/>
      <c r="DD116" s="455"/>
      <c r="DE116" s="455"/>
      <c r="DF116" s="455"/>
    </row>
    <row r="117" spans="1:110" ht="27.6" customHeight="1">
      <c r="A117" s="61"/>
      <c r="B117" s="384"/>
      <c r="C117" s="385"/>
      <c r="D117" s="385"/>
      <c r="E117" s="385"/>
      <c r="F117" s="385"/>
      <c r="G117" s="385"/>
      <c r="H117" s="385"/>
      <c r="I117" s="386"/>
      <c r="J117" s="389"/>
      <c r="K117" s="389"/>
      <c r="L117" s="389"/>
      <c r="M117" s="389"/>
      <c r="N117" s="389"/>
      <c r="O117" s="389"/>
      <c r="P117" s="389"/>
      <c r="Q117" s="389"/>
      <c r="R117" s="389"/>
      <c r="S117" s="389"/>
      <c r="T117" s="389"/>
      <c r="U117" s="389"/>
      <c r="V117" s="389"/>
      <c r="W117" s="389"/>
      <c r="X117" s="389"/>
      <c r="Y117" s="389"/>
      <c r="Z117" s="389"/>
      <c r="AA117" s="389"/>
      <c r="AB117" s="389"/>
      <c r="AC117" s="389"/>
      <c r="AD117" s="389"/>
      <c r="AE117" s="389"/>
      <c r="AF117" s="389"/>
      <c r="AG117" s="389"/>
      <c r="AH117" s="389"/>
      <c r="AI117" s="389"/>
      <c r="AJ117" s="390"/>
      <c r="AK117" s="62"/>
      <c r="AL117" s="61"/>
      <c r="AM117" s="384"/>
      <c r="AN117" s="385"/>
      <c r="AO117" s="385"/>
      <c r="AP117" s="385"/>
      <c r="AQ117" s="385"/>
      <c r="AR117" s="385"/>
      <c r="AS117" s="385"/>
      <c r="AT117" s="386"/>
      <c r="AU117" s="389"/>
      <c r="AV117" s="389"/>
      <c r="AW117" s="389"/>
      <c r="AX117" s="389"/>
      <c r="AY117" s="389"/>
      <c r="AZ117" s="389"/>
      <c r="BA117" s="389"/>
      <c r="BB117" s="389"/>
      <c r="BC117" s="389"/>
      <c r="BD117" s="389"/>
      <c r="BE117" s="389"/>
      <c r="BF117" s="389"/>
      <c r="BG117" s="389"/>
      <c r="BH117" s="389"/>
      <c r="BI117" s="389"/>
      <c r="BJ117" s="389"/>
      <c r="BK117" s="389"/>
      <c r="BL117" s="389"/>
      <c r="BM117" s="389"/>
      <c r="BN117" s="389"/>
      <c r="BO117" s="389"/>
      <c r="BP117" s="389"/>
      <c r="BQ117" s="389"/>
      <c r="BR117" s="389"/>
      <c r="BS117" s="389"/>
      <c r="BT117" s="389"/>
      <c r="BU117" s="390"/>
      <c r="BX117" s="456"/>
      <c r="BY117" s="456"/>
      <c r="BZ117" s="456"/>
      <c r="CA117" s="456"/>
      <c r="CB117" s="456"/>
      <c r="CC117" s="456"/>
      <c r="CD117" s="456"/>
      <c r="CE117" s="456"/>
      <c r="CF117" s="455"/>
      <c r="CG117" s="455"/>
      <c r="CH117" s="455"/>
      <c r="CI117" s="455"/>
      <c r="CJ117" s="455"/>
      <c r="CK117" s="455"/>
      <c r="CL117" s="455"/>
      <c r="CM117" s="455"/>
      <c r="CN117" s="455"/>
      <c r="CO117" s="455"/>
      <c r="CP117" s="455"/>
      <c r="CQ117" s="455"/>
      <c r="CR117" s="455"/>
      <c r="CS117" s="455"/>
      <c r="CT117" s="455"/>
      <c r="CU117" s="455"/>
      <c r="CV117" s="455"/>
      <c r="CW117" s="455"/>
      <c r="CX117" s="455"/>
      <c r="CY117" s="455"/>
      <c r="CZ117" s="455"/>
      <c r="DA117" s="455"/>
      <c r="DB117" s="455"/>
      <c r="DC117" s="455"/>
      <c r="DD117" s="455"/>
      <c r="DE117" s="455"/>
      <c r="DF117" s="455"/>
    </row>
    <row r="118" spans="1:110" ht="16.2" customHeight="1">
      <c r="A118" s="61"/>
      <c r="B118" s="370" t="s">
        <v>730</v>
      </c>
      <c r="C118" s="371"/>
      <c r="D118" s="371"/>
      <c r="E118" s="372"/>
      <c r="F118" s="379" t="s">
        <v>684</v>
      </c>
      <c r="G118" s="372"/>
      <c r="H118" s="403"/>
      <c r="I118" s="404"/>
      <c r="J118" s="350" t="s">
        <v>409</v>
      </c>
      <c r="K118" s="350"/>
      <c r="L118" s="350"/>
      <c r="M118" s="350"/>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390"/>
      <c r="AK118" s="62"/>
      <c r="AL118" s="61"/>
      <c r="AM118" s="370" t="s">
        <v>730</v>
      </c>
      <c r="AN118" s="371"/>
      <c r="AO118" s="371"/>
      <c r="AP118" s="372"/>
      <c r="AQ118" s="379" t="s">
        <v>684</v>
      </c>
      <c r="AR118" s="372"/>
      <c r="AS118" s="403"/>
      <c r="AT118" s="404"/>
      <c r="AU118" s="350" t="s">
        <v>409</v>
      </c>
      <c r="AV118" s="350"/>
      <c r="AW118" s="350"/>
      <c r="AX118" s="350"/>
      <c r="AY118" s="389"/>
      <c r="AZ118" s="389"/>
      <c r="BA118" s="389"/>
      <c r="BB118" s="389"/>
      <c r="BC118" s="389"/>
      <c r="BD118" s="389"/>
      <c r="BE118" s="389"/>
      <c r="BF118" s="389"/>
      <c r="BG118" s="389"/>
      <c r="BH118" s="389"/>
      <c r="BI118" s="389"/>
      <c r="BJ118" s="389"/>
      <c r="BK118" s="389"/>
      <c r="BL118" s="389"/>
      <c r="BM118" s="389"/>
      <c r="BN118" s="389"/>
      <c r="BO118" s="389"/>
      <c r="BP118" s="389"/>
      <c r="BQ118" s="389"/>
      <c r="BR118" s="389"/>
      <c r="BS118" s="389"/>
      <c r="BT118" s="389"/>
      <c r="BU118" s="390"/>
      <c r="BX118" s="457"/>
      <c r="BY118" s="457"/>
      <c r="BZ118" s="457"/>
      <c r="CA118" s="457"/>
      <c r="CB118" s="457"/>
      <c r="CC118" s="457"/>
      <c r="CD118" s="454"/>
      <c r="CE118" s="454"/>
      <c r="CF118" s="454"/>
      <c r="CG118" s="454"/>
      <c r="CH118" s="454"/>
      <c r="CI118" s="454"/>
      <c r="CJ118" s="455"/>
      <c r="CK118" s="455"/>
      <c r="CL118" s="455"/>
      <c r="CM118" s="455"/>
      <c r="CN118" s="455"/>
      <c r="CO118" s="455"/>
      <c r="CP118" s="455"/>
      <c r="CQ118" s="455"/>
      <c r="CR118" s="455"/>
      <c r="CS118" s="455"/>
      <c r="CT118" s="455"/>
      <c r="CU118" s="455"/>
      <c r="CV118" s="455"/>
      <c r="CW118" s="455"/>
      <c r="CX118" s="455"/>
      <c r="CY118" s="455"/>
      <c r="CZ118" s="455"/>
      <c r="DA118" s="455"/>
      <c r="DB118" s="455"/>
      <c r="DC118" s="455"/>
      <c r="DD118" s="455"/>
      <c r="DE118" s="455"/>
      <c r="DF118" s="455"/>
    </row>
    <row r="119" spans="1:110" ht="16.2" customHeight="1">
      <c r="A119" s="61"/>
      <c r="B119" s="373"/>
      <c r="C119" s="374"/>
      <c r="D119" s="374"/>
      <c r="E119" s="375"/>
      <c r="F119" s="380"/>
      <c r="G119" s="378"/>
      <c r="H119" s="405"/>
      <c r="I119" s="406"/>
      <c r="J119" s="350"/>
      <c r="K119" s="350"/>
      <c r="L119" s="350"/>
      <c r="M119" s="350"/>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390"/>
      <c r="AK119" s="62"/>
      <c r="AL119" s="61"/>
      <c r="AM119" s="373"/>
      <c r="AN119" s="374"/>
      <c r="AO119" s="374"/>
      <c r="AP119" s="375"/>
      <c r="AQ119" s="380"/>
      <c r="AR119" s="378"/>
      <c r="AS119" s="405"/>
      <c r="AT119" s="406"/>
      <c r="AU119" s="350"/>
      <c r="AV119" s="350"/>
      <c r="AW119" s="350"/>
      <c r="AX119" s="350"/>
      <c r="AY119" s="389"/>
      <c r="AZ119" s="389"/>
      <c r="BA119" s="389"/>
      <c r="BB119" s="389"/>
      <c r="BC119" s="389"/>
      <c r="BD119" s="389"/>
      <c r="BE119" s="389"/>
      <c r="BF119" s="389"/>
      <c r="BG119" s="389"/>
      <c r="BH119" s="389"/>
      <c r="BI119" s="389"/>
      <c r="BJ119" s="389"/>
      <c r="BK119" s="389"/>
      <c r="BL119" s="389"/>
      <c r="BM119" s="389"/>
      <c r="BN119" s="389"/>
      <c r="BO119" s="389"/>
      <c r="BP119" s="389"/>
      <c r="BQ119" s="389"/>
      <c r="BR119" s="389"/>
      <c r="BS119" s="389"/>
      <c r="BT119" s="389"/>
      <c r="BU119" s="390"/>
      <c r="BX119" s="457"/>
      <c r="BY119" s="457"/>
      <c r="BZ119" s="457"/>
      <c r="CA119" s="457"/>
      <c r="CB119" s="457"/>
      <c r="CC119" s="457"/>
      <c r="CD119" s="454"/>
      <c r="CE119" s="454"/>
      <c r="CF119" s="454"/>
      <c r="CG119" s="454"/>
      <c r="CH119" s="454"/>
      <c r="CI119" s="454"/>
      <c r="CJ119" s="455"/>
      <c r="CK119" s="455"/>
      <c r="CL119" s="455"/>
      <c r="CM119" s="455"/>
      <c r="CN119" s="455"/>
      <c r="CO119" s="455"/>
      <c r="CP119" s="455"/>
      <c r="CQ119" s="455"/>
      <c r="CR119" s="455"/>
      <c r="CS119" s="455"/>
      <c r="CT119" s="455"/>
      <c r="CU119" s="455"/>
      <c r="CV119" s="455"/>
      <c r="CW119" s="455"/>
      <c r="CX119" s="455"/>
      <c r="CY119" s="455"/>
      <c r="CZ119" s="455"/>
      <c r="DA119" s="455"/>
      <c r="DB119" s="455"/>
      <c r="DC119" s="455"/>
      <c r="DD119" s="455"/>
      <c r="DE119" s="455"/>
      <c r="DF119" s="455"/>
    </row>
    <row r="120" spans="1:110" ht="16.2" customHeight="1">
      <c r="A120" s="61"/>
      <c r="B120" s="373"/>
      <c r="C120" s="374"/>
      <c r="D120" s="374"/>
      <c r="E120" s="375"/>
      <c r="F120" s="379" t="s">
        <v>685</v>
      </c>
      <c r="G120" s="372"/>
      <c r="H120" s="403"/>
      <c r="I120" s="404"/>
      <c r="J120" s="350" t="s">
        <v>409</v>
      </c>
      <c r="K120" s="350"/>
      <c r="L120" s="350"/>
      <c r="M120" s="350"/>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390"/>
      <c r="AK120" s="62"/>
      <c r="AL120" s="61"/>
      <c r="AM120" s="373"/>
      <c r="AN120" s="374"/>
      <c r="AO120" s="374"/>
      <c r="AP120" s="375"/>
      <c r="AQ120" s="379" t="s">
        <v>685</v>
      </c>
      <c r="AR120" s="372"/>
      <c r="AS120" s="403"/>
      <c r="AT120" s="404"/>
      <c r="AU120" s="350" t="s">
        <v>409</v>
      </c>
      <c r="AV120" s="350"/>
      <c r="AW120" s="350"/>
      <c r="AX120" s="350"/>
      <c r="AY120" s="389"/>
      <c r="AZ120" s="389"/>
      <c r="BA120" s="389"/>
      <c r="BB120" s="389"/>
      <c r="BC120" s="389"/>
      <c r="BD120" s="389"/>
      <c r="BE120" s="389"/>
      <c r="BF120" s="389"/>
      <c r="BG120" s="389"/>
      <c r="BH120" s="389"/>
      <c r="BI120" s="389"/>
      <c r="BJ120" s="389"/>
      <c r="BK120" s="389"/>
      <c r="BL120" s="389"/>
      <c r="BM120" s="389"/>
      <c r="BN120" s="389"/>
      <c r="BO120" s="389"/>
      <c r="BP120" s="389"/>
      <c r="BQ120" s="389"/>
      <c r="BR120" s="389"/>
      <c r="BS120" s="389"/>
      <c r="BT120" s="389"/>
      <c r="BU120" s="390"/>
      <c r="BX120" s="457"/>
      <c r="BY120" s="457"/>
      <c r="BZ120" s="457"/>
      <c r="CA120" s="457"/>
      <c r="CB120" s="457"/>
      <c r="CC120" s="457"/>
      <c r="CD120" s="454"/>
      <c r="CE120" s="454"/>
      <c r="CF120" s="454"/>
      <c r="CG120" s="454"/>
      <c r="CH120" s="454"/>
      <c r="CI120" s="454"/>
      <c r="CJ120" s="455"/>
      <c r="CK120" s="455"/>
      <c r="CL120" s="455"/>
      <c r="CM120" s="455"/>
      <c r="CN120" s="455"/>
      <c r="CO120" s="455"/>
      <c r="CP120" s="455"/>
      <c r="CQ120" s="455"/>
      <c r="CR120" s="455"/>
      <c r="CS120" s="455"/>
      <c r="CT120" s="455"/>
      <c r="CU120" s="455"/>
      <c r="CV120" s="455"/>
      <c r="CW120" s="455"/>
      <c r="CX120" s="455"/>
      <c r="CY120" s="455"/>
      <c r="CZ120" s="455"/>
      <c r="DA120" s="455"/>
      <c r="DB120" s="455"/>
      <c r="DC120" s="455"/>
      <c r="DD120" s="455"/>
      <c r="DE120" s="455"/>
      <c r="DF120" s="455"/>
    </row>
    <row r="121" spans="1:110" ht="16.2" customHeight="1">
      <c r="A121" s="61"/>
      <c r="B121" s="376"/>
      <c r="C121" s="377"/>
      <c r="D121" s="377"/>
      <c r="E121" s="378"/>
      <c r="F121" s="380"/>
      <c r="G121" s="378"/>
      <c r="H121" s="405"/>
      <c r="I121" s="406"/>
      <c r="J121" s="350"/>
      <c r="K121" s="350"/>
      <c r="L121" s="350"/>
      <c r="M121" s="350"/>
      <c r="N121" s="389"/>
      <c r="O121" s="389"/>
      <c r="P121" s="389"/>
      <c r="Q121" s="389"/>
      <c r="R121" s="389"/>
      <c r="S121" s="389"/>
      <c r="T121" s="389"/>
      <c r="U121" s="389"/>
      <c r="V121" s="389"/>
      <c r="W121" s="389"/>
      <c r="X121" s="389"/>
      <c r="Y121" s="389"/>
      <c r="Z121" s="389"/>
      <c r="AA121" s="389"/>
      <c r="AB121" s="389"/>
      <c r="AC121" s="389"/>
      <c r="AD121" s="389"/>
      <c r="AE121" s="389"/>
      <c r="AF121" s="389"/>
      <c r="AG121" s="389"/>
      <c r="AH121" s="389"/>
      <c r="AI121" s="389"/>
      <c r="AJ121" s="390"/>
      <c r="AK121" s="62"/>
      <c r="AL121" s="61"/>
      <c r="AM121" s="376"/>
      <c r="AN121" s="377"/>
      <c r="AO121" s="377"/>
      <c r="AP121" s="378"/>
      <c r="AQ121" s="380"/>
      <c r="AR121" s="378"/>
      <c r="AS121" s="405"/>
      <c r="AT121" s="406"/>
      <c r="AU121" s="350"/>
      <c r="AV121" s="350"/>
      <c r="AW121" s="350"/>
      <c r="AX121" s="350"/>
      <c r="AY121" s="389"/>
      <c r="AZ121" s="389"/>
      <c r="BA121" s="389"/>
      <c r="BB121" s="389"/>
      <c r="BC121" s="389"/>
      <c r="BD121" s="389"/>
      <c r="BE121" s="389"/>
      <c r="BF121" s="389"/>
      <c r="BG121" s="389"/>
      <c r="BH121" s="389"/>
      <c r="BI121" s="389"/>
      <c r="BJ121" s="389"/>
      <c r="BK121" s="389"/>
      <c r="BL121" s="389"/>
      <c r="BM121" s="389"/>
      <c r="BN121" s="389"/>
      <c r="BO121" s="389"/>
      <c r="BP121" s="389"/>
      <c r="BQ121" s="389"/>
      <c r="BR121" s="389"/>
      <c r="BS121" s="389"/>
      <c r="BT121" s="389"/>
      <c r="BU121" s="390"/>
      <c r="BX121" s="457"/>
      <c r="BY121" s="457"/>
      <c r="BZ121" s="457"/>
      <c r="CA121" s="457"/>
      <c r="CB121" s="457"/>
      <c r="CC121" s="457"/>
      <c r="CD121" s="454"/>
      <c r="CE121" s="454"/>
      <c r="CF121" s="454"/>
      <c r="CG121" s="454"/>
      <c r="CH121" s="454"/>
      <c r="CI121" s="454"/>
      <c r="CJ121" s="455"/>
      <c r="CK121" s="455"/>
      <c r="CL121" s="455"/>
      <c r="CM121" s="455"/>
      <c r="CN121" s="455"/>
      <c r="CO121" s="455"/>
      <c r="CP121" s="455"/>
      <c r="CQ121" s="455"/>
      <c r="CR121" s="455"/>
      <c r="CS121" s="455"/>
      <c r="CT121" s="455"/>
      <c r="CU121" s="455"/>
      <c r="CV121" s="455"/>
      <c r="CW121" s="455"/>
      <c r="CX121" s="455"/>
      <c r="CY121" s="455"/>
      <c r="CZ121" s="455"/>
      <c r="DA121" s="455"/>
      <c r="DB121" s="455"/>
      <c r="DC121" s="455"/>
      <c r="DD121" s="455"/>
      <c r="DE121" s="455"/>
      <c r="DF121" s="455"/>
    </row>
    <row r="122" spans="1:110" ht="16.2" customHeight="1">
      <c r="A122" s="61"/>
      <c r="B122" s="370" t="s">
        <v>417</v>
      </c>
      <c r="C122" s="371"/>
      <c r="D122" s="371"/>
      <c r="E122" s="372"/>
      <c r="F122" s="379" t="s">
        <v>686</v>
      </c>
      <c r="G122" s="372"/>
      <c r="H122" s="403"/>
      <c r="I122" s="404"/>
      <c r="J122" s="350" t="s">
        <v>411</v>
      </c>
      <c r="K122" s="350"/>
      <c r="L122" s="350"/>
      <c r="M122" s="350"/>
      <c r="N122" s="417"/>
      <c r="O122" s="417"/>
      <c r="P122" s="350" t="s">
        <v>768</v>
      </c>
      <c r="Q122" s="350"/>
      <c r="R122" s="350"/>
      <c r="S122" s="417"/>
      <c r="T122" s="417"/>
      <c r="U122" s="350" t="s">
        <v>412</v>
      </c>
      <c r="V122" s="350"/>
      <c r="W122" s="350"/>
      <c r="X122" s="430"/>
      <c r="Y122" s="431"/>
      <c r="Z122" s="431"/>
      <c r="AA122" s="431"/>
      <c r="AB122" s="431"/>
      <c r="AC122" s="431"/>
      <c r="AD122" s="431"/>
      <c r="AE122" s="431"/>
      <c r="AF122" s="431"/>
      <c r="AG122" s="431"/>
      <c r="AH122" s="431"/>
      <c r="AI122" s="431"/>
      <c r="AJ122" s="432"/>
      <c r="AK122" s="62"/>
      <c r="AL122" s="61"/>
      <c r="AM122" s="370" t="s">
        <v>417</v>
      </c>
      <c r="AN122" s="371"/>
      <c r="AO122" s="371"/>
      <c r="AP122" s="372"/>
      <c r="AQ122" s="379" t="s">
        <v>686</v>
      </c>
      <c r="AR122" s="372"/>
      <c r="AS122" s="403"/>
      <c r="AT122" s="404"/>
      <c r="AU122" s="350" t="s">
        <v>411</v>
      </c>
      <c r="AV122" s="350"/>
      <c r="AW122" s="350"/>
      <c r="AX122" s="350"/>
      <c r="AY122" s="417"/>
      <c r="AZ122" s="417"/>
      <c r="BA122" s="350" t="s">
        <v>768</v>
      </c>
      <c r="BB122" s="350"/>
      <c r="BC122" s="350"/>
      <c r="BD122" s="417"/>
      <c r="BE122" s="417"/>
      <c r="BF122" s="350" t="s">
        <v>412</v>
      </c>
      <c r="BG122" s="350"/>
      <c r="BH122" s="350"/>
      <c r="BI122" s="430"/>
      <c r="BJ122" s="431"/>
      <c r="BK122" s="431"/>
      <c r="BL122" s="431"/>
      <c r="BM122" s="431"/>
      <c r="BN122" s="431"/>
      <c r="BO122" s="431"/>
      <c r="BP122" s="431"/>
      <c r="BQ122" s="431"/>
      <c r="BR122" s="431"/>
      <c r="BS122" s="431"/>
      <c r="BT122" s="431"/>
      <c r="BU122" s="432"/>
      <c r="BX122" s="457"/>
      <c r="BY122" s="457"/>
      <c r="BZ122" s="457"/>
      <c r="CA122" s="457"/>
      <c r="CB122" s="457"/>
      <c r="CC122" s="457"/>
      <c r="CD122" s="454"/>
      <c r="CE122" s="454"/>
      <c r="CF122" s="454"/>
      <c r="CG122" s="454"/>
      <c r="CH122" s="454"/>
      <c r="CI122" s="454"/>
      <c r="CJ122" s="454"/>
      <c r="CK122" s="454"/>
      <c r="CL122" s="454"/>
      <c r="CM122" s="454"/>
      <c r="CN122" s="454"/>
      <c r="CO122" s="455"/>
      <c r="CP122" s="455"/>
      <c r="CQ122" s="455"/>
      <c r="CR122" s="455"/>
      <c r="CS122" s="455"/>
      <c r="CT122" s="455"/>
      <c r="CU122" s="455"/>
      <c r="CV122" s="455"/>
      <c r="CW122" s="455"/>
      <c r="CX122" s="455"/>
      <c r="CY122" s="455"/>
      <c r="CZ122" s="455"/>
      <c r="DA122" s="455"/>
      <c r="DB122" s="455"/>
      <c r="DC122" s="455"/>
      <c r="DD122" s="455"/>
      <c r="DE122" s="455"/>
      <c r="DF122" s="455"/>
    </row>
    <row r="123" spans="1:110" ht="16.2" customHeight="1">
      <c r="A123" s="61"/>
      <c r="B123" s="373"/>
      <c r="C123" s="374"/>
      <c r="D123" s="374"/>
      <c r="E123" s="375"/>
      <c r="F123" s="380"/>
      <c r="G123" s="378"/>
      <c r="H123" s="405"/>
      <c r="I123" s="406"/>
      <c r="J123" s="350"/>
      <c r="K123" s="350"/>
      <c r="L123" s="350"/>
      <c r="M123" s="350"/>
      <c r="N123" s="417"/>
      <c r="O123" s="417"/>
      <c r="P123" s="350"/>
      <c r="Q123" s="350"/>
      <c r="R123" s="350"/>
      <c r="S123" s="417"/>
      <c r="T123" s="417"/>
      <c r="U123" s="350"/>
      <c r="V123" s="350"/>
      <c r="W123" s="350"/>
      <c r="X123" s="433"/>
      <c r="Y123" s="434"/>
      <c r="Z123" s="434"/>
      <c r="AA123" s="434"/>
      <c r="AB123" s="434"/>
      <c r="AC123" s="434"/>
      <c r="AD123" s="434"/>
      <c r="AE123" s="434"/>
      <c r="AF123" s="434"/>
      <c r="AG123" s="434"/>
      <c r="AH123" s="434"/>
      <c r="AI123" s="434"/>
      <c r="AJ123" s="435"/>
      <c r="AK123" s="62"/>
      <c r="AL123" s="61"/>
      <c r="AM123" s="373"/>
      <c r="AN123" s="374"/>
      <c r="AO123" s="374"/>
      <c r="AP123" s="375"/>
      <c r="AQ123" s="380"/>
      <c r="AR123" s="378"/>
      <c r="AS123" s="405"/>
      <c r="AT123" s="406"/>
      <c r="AU123" s="350"/>
      <c r="AV123" s="350"/>
      <c r="AW123" s="350"/>
      <c r="AX123" s="350"/>
      <c r="AY123" s="417"/>
      <c r="AZ123" s="417"/>
      <c r="BA123" s="350"/>
      <c r="BB123" s="350"/>
      <c r="BC123" s="350"/>
      <c r="BD123" s="417"/>
      <c r="BE123" s="417"/>
      <c r="BF123" s="350"/>
      <c r="BG123" s="350"/>
      <c r="BH123" s="350"/>
      <c r="BI123" s="433"/>
      <c r="BJ123" s="434"/>
      <c r="BK123" s="434"/>
      <c r="BL123" s="434"/>
      <c r="BM123" s="434"/>
      <c r="BN123" s="434"/>
      <c r="BO123" s="434"/>
      <c r="BP123" s="434"/>
      <c r="BQ123" s="434"/>
      <c r="BR123" s="434"/>
      <c r="BS123" s="434"/>
      <c r="BT123" s="434"/>
      <c r="BU123" s="435"/>
      <c r="BX123" s="457"/>
      <c r="BY123" s="457"/>
      <c r="BZ123" s="457"/>
      <c r="CA123" s="457"/>
      <c r="CB123" s="457"/>
      <c r="CC123" s="457"/>
      <c r="CD123" s="454"/>
      <c r="CE123" s="454"/>
      <c r="CF123" s="454"/>
      <c r="CG123" s="454"/>
      <c r="CH123" s="454"/>
      <c r="CI123" s="454"/>
      <c r="CJ123" s="454"/>
      <c r="CK123" s="454"/>
      <c r="CL123" s="454"/>
      <c r="CM123" s="454"/>
      <c r="CN123" s="454"/>
      <c r="CO123" s="455"/>
      <c r="CP123" s="455"/>
      <c r="CQ123" s="455"/>
      <c r="CR123" s="455"/>
      <c r="CS123" s="455"/>
      <c r="CT123" s="455"/>
      <c r="CU123" s="455"/>
      <c r="CV123" s="455"/>
      <c r="CW123" s="455"/>
      <c r="CX123" s="455"/>
      <c r="CY123" s="455"/>
      <c r="CZ123" s="455"/>
      <c r="DA123" s="455"/>
      <c r="DB123" s="455"/>
      <c r="DC123" s="455"/>
      <c r="DD123" s="455"/>
      <c r="DE123" s="455"/>
      <c r="DF123" s="455"/>
    </row>
    <row r="124" spans="1:110" ht="16.2" customHeight="1">
      <c r="A124" s="61"/>
      <c r="B124" s="373"/>
      <c r="C124" s="374"/>
      <c r="D124" s="374"/>
      <c r="E124" s="375"/>
      <c r="F124" s="379" t="s">
        <v>687</v>
      </c>
      <c r="G124" s="372"/>
      <c r="H124" s="403"/>
      <c r="I124" s="404"/>
      <c r="J124" s="350" t="s">
        <v>411</v>
      </c>
      <c r="K124" s="350"/>
      <c r="L124" s="350"/>
      <c r="M124" s="350"/>
      <c r="N124" s="417"/>
      <c r="O124" s="417"/>
      <c r="P124" s="350" t="s">
        <v>768</v>
      </c>
      <c r="Q124" s="350"/>
      <c r="R124" s="350"/>
      <c r="S124" s="417"/>
      <c r="T124" s="417"/>
      <c r="U124" s="350" t="s">
        <v>412</v>
      </c>
      <c r="V124" s="350"/>
      <c r="W124" s="350"/>
      <c r="X124" s="430"/>
      <c r="Y124" s="431"/>
      <c r="Z124" s="431"/>
      <c r="AA124" s="431"/>
      <c r="AB124" s="431"/>
      <c r="AC124" s="431"/>
      <c r="AD124" s="431"/>
      <c r="AE124" s="431"/>
      <c r="AF124" s="431"/>
      <c r="AG124" s="431"/>
      <c r="AH124" s="431"/>
      <c r="AI124" s="431"/>
      <c r="AJ124" s="432"/>
      <c r="AK124" s="62"/>
      <c r="AL124" s="61"/>
      <c r="AM124" s="373"/>
      <c r="AN124" s="374"/>
      <c r="AO124" s="374"/>
      <c r="AP124" s="375"/>
      <c r="AQ124" s="379" t="s">
        <v>687</v>
      </c>
      <c r="AR124" s="372"/>
      <c r="AS124" s="403"/>
      <c r="AT124" s="404"/>
      <c r="AU124" s="350" t="s">
        <v>411</v>
      </c>
      <c r="AV124" s="350"/>
      <c r="AW124" s="350"/>
      <c r="AX124" s="350"/>
      <c r="AY124" s="417"/>
      <c r="AZ124" s="417"/>
      <c r="BA124" s="350" t="s">
        <v>768</v>
      </c>
      <c r="BB124" s="350"/>
      <c r="BC124" s="350"/>
      <c r="BD124" s="417"/>
      <c r="BE124" s="417"/>
      <c r="BF124" s="350" t="s">
        <v>412</v>
      </c>
      <c r="BG124" s="350"/>
      <c r="BH124" s="350"/>
      <c r="BI124" s="430"/>
      <c r="BJ124" s="431"/>
      <c r="BK124" s="431"/>
      <c r="BL124" s="431"/>
      <c r="BM124" s="431"/>
      <c r="BN124" s="431"/>
      <c r="BO124" s="431"/>
      <c r="BP124" s="431"/>
      <c r="BQ124" s="431"/>
      <c r="BR124" s="431"/>
      <c r="BS124" s="431"/>
      <c r="BT124" s="431"/>
      <c r="BU124" s="432"/>
      <c r="BX124" s="457"/>
      <c r="BY124" s="457"/>
      <c r="BZ124" s="457"/>
      <c r="CA124" s="457"/>
      <c r="CB124" s="457"/>
      <c r="CC124" s="457"/>
      <c r="CD124" s="454"/>
      <c r="CE124" s="454"/>
      <c r="CF124" s="454"/>
      <c r="CG124" s="454"/>
      <c r="CH124" s="454"/>
      <c r="CI124" s="454"/>
      <c r="CJ124" s="454"/>
      <c r="CK124" s="454"/>
      <c r="CL124" s="454"/>
      <c r="CM124" s="454"/>
      <c r="CN124" s="454"/>
      <c r="CO124" s="455"/>
      <c r="CP124" s="455"/>
      <c r="CQ124" s="455"/>
      <c r="CR124" s="455"/>
      <c r="CS124" s="455"/>
      <c r="CT124" s="455"/>
      <c r="CU124" s="455"/>
      <c r="CV124" s="455"/>
      <c r="CW124" s="455"/>
      <c r="CX124" s="455"/>
      <c r="CY124" s="455"/>
      <c r="CZ124" s="455"/>
      <c r="DA124" s="455"/>
      <c r="DB124" s="455"/>
      <c r="DC124" s="455"/>
      <c r="DD124" s="455"/>
      <c r="DE124" s="455"/>
      <c r="DF124" s="455"/>
    </row>
    <row r="125" spans="1:110" ht="16.2" customHeight="1" thickBot="1">
      <c r="A125" s="61"/>
      <c r="B125" s="425"/>
      <c r="C125" s="426"/>
      <c r="D125" s="426"/>
      <c r="E125" s="427"/>
      <c r="F125" s="428"/>
      <c r="G125" s="427"/>
      <c r="H125" s="423"/>
      <c r="I125" s="424"/>
      <c r="J125" s="361"/>
      <c r="K125" s="361"/>
      <c r="L125" s="361"/>
      <c r="M125" s="361"/>
      <c r="N125" s="429"/>
      <c r="O125" s="429"/>
      <c r="P125" s="361"/>
      <c r="Q125" s="361"/>
      <c r="R125" s="361"/>
      <c r="S125" s="429"/>
      <c r="T125" s="429"/>
      <c r="U125" s="361"/>
      <c r="V125" s="361"/>
      <c r="W125" s="361"/>
      <c r="X125" s="436"/>
      <c r="Y125" s="437"/>
      <c r="Z125" s="437"/>
      <c r="AA125" s="437"/>
      <c r="AB125" s="437"/>
      <c r="AC125" s="437"/>
      <c r="AD125" s="437"/>
      <c r="AE125" s="437"/>
      <c r="AF125" s="437"/>
      <c r="AG125" s="437"/>
      <c r="AH125" s="437"/>
      <c r="AI125" s="437"/>
      <c r="AJ125" s="438"/>
      <c r="AK125" s="62"/>
      <c r="AL125" s="61"/>
      <c r="AM125" s="425"/>
      <c r="AN125" s="426"/>
      <c r="AO125" s="426"/>
      <c r="AP125" s="427"/>
      <c r="AQ125" s="428"/>
      <c r="AR125" s="427"/>
      <c r="AS125" s="423"/>
      <c r="AT125" s="424"/>
      <c r="AU125" s="361"/>
      <c r="AV125" s="361"/>
      <c r="AW125" s="361"/>
      <c r="AX125" s="361"/>
      <c r="AY125" s="429"/>
      <c r="AZ125" s="429"/>
      <c r="BA125" s="361"/>
      <c r="BB125" s="361"/>
      <c r="BC125" s="361"/>
      <c r="BD125" s="429"/>
      <c r="BE125" s="429"/>
      <c r="BF125" s="361"/>
      <c r="BG125" s="361"/>
      <c r="BH125" s="361"/>
      <c r="BI125" s="436"/>
      <c r="BJ125" s="437"/>
      <c r="BK125" s="437"/>
      <c r="BL125" s="437"/>
      <c r="BM125" s="437"/>
      <c r="BN125" s="437"/>
      <c r="BO125" s="437"/>
      <c r="BP125" s="437"/>
      <c r="BQ125" s="437"/>
      <c r="BR125" s="437"/>
      <c r="BS125" s="437"/>
      <c r="BT125" s="437"/>
      <c r="BU125" s="438"/>
      <c r="BX125" s="457"/>
      <c r="BY125" s="457"/>
      <c r="BZ125" s="457"/>
      <c r="CA125" s="457"/>
      <c r="CB125" s="457"/>
      <c r="CC125" s="457"/>
      <c r="CD125" s="454"/>
      <c r="CE125" s="454"/>
      <c r="CF125" s="454"/>
      <c r="CG125" s="454"/>
      <c r="CH125" s="454"/>
      <c r="CI125" s="454"/>
      <c r="CJ125" s="454"/>
      <c r="CK125" s="454"/>
      <c r="CL125" s="454"/>
      <c r="CM125" s="454"/>
      <c r="CN125" s="454"/>
      <c r="CO125" s="455"/>
      <c r="CP125" s="455"/>
      <c r="CQ125" s="455"/>
      <c r="CR125" s="455"/>
      <c r="CS125" s="455"/>
      <c r="CT125" s="455"/>
      <c r="CU125" s="455"/>
      <c r="CV125" s="455"/>
      <c r="CW125" s="455"/>
      <c r="CX125" s="455"/>
      <c r="CY125" s="455"/>
      <c r="CZ125" s="455"/>
      <c r="DA125" s="455"/>
      <c r="DB125" s="455"/>
      <c r="DC125" s="455"/>
      <c r="DD125" s="455"/>
      <c r="DE125" s="455"/>
      <c r="DF125" s="455"/>
    </row>
    <row r="126" spans="1:110">
      <c r="A126" s="61"/>
      <c r="B126" s="5" t="s">
        <v>707</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62"/>
      <c r="AL126" s="61"/>
      <c r="AM126" s="5" t="s">
        <v>707</v>
      </c>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row>
    <row r="127" spans="1:110">
      <c r="A127" s="61"/>
      <c r="B127" s="5" t="s">
        <v>708</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62"/>
      <c r="AL127" s="61"/>
      <c r="AM127" s="5" t="s">
        <v>708</v>
      </c>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row>
    <row r="128" spans="1:110">
      <c r="A128" s="61"/>
      <c r="B128" s="5" t="s">
        <v>709</v>
      </c>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62"/>
      <c r="AL128" s="61"/>
      <c r="AM128" s="5" t="s">
        <v>709</v>
      </c>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row>
    <row r="129" spans="1:110">
      <c r="A129" s="61"/>
      <c r="B129" s="5" t="s">
        <v>710</v>
      </c>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62"/>
      <c r="AL129" s="61"/>
      <c r="AM129" s="5" t="s">
        <v>710</v>
      </c>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row>
    <row r="130" spans="1:110">
      <c r="A130" s="63"/>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6"/>
      <c r="AL130" s="63"/>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65"/>
      <c r="BU130" s="65"/>
      <c r="BV130" s="65"/>
    </row>
  </sheetData>
  <sheetProtection algorithmName="SHA-512" hashValue="aAXG6F9oPxAx3gXAaDnCJhSWcZgL7znMc84JwzgZU1lhPPwzpTjWOJ9pp0wHDpDynSyYGatSuNIjwRu2H1I06A==" saltValue="+e4sFlj+ygPQcJPFGlaNNw==" spinCount="100000" sheet="1" scenarios="1" formatRows="0" insertRows="0" deleteRows="0"/>
  <mergeCells count="206">
    <mergeCell ref="BF124:BH125"/>
    <mergeCell ref="BI124:BU125"/>
    <mergeCell ref="CO58:CP59"/>
    <mergeCell ref="CQ58:CS59"/>
    <mergeCell ref="CT58:DF59"/>
    <mergeCell ref="CO60:CP61"/>
    <mergeCell ref="CQ60:CS61"/>
    <mergeCell ref="CT60:DF61"/>
    <mergeCell ref="S122:T123"/>
    <mergeCell ref="U122:W123"/>
    <mergeCell ref="X122:AJ123"/>
    <mergeCell ref="BD122:BE123"/>
    <mergeCell ref="BF122:BH123"/>
    <mergeCell ref="BI122:BU123"/>
    <mergeCell ref="AU124:AX125"/>
    <mergeCell ref="AY124:AZ125"/>
    <mergeCell ref="BA124:BC125"/>
    <mergeCell ref="AU122:AX123"/>
    <mergeCell ref="AY122:AZ123"/>
    <mergeCell ref="BA122:BC123"/>
    <mergeCell ref="AS124:AT125"/>
    <mergeCell ref="AS122:AT123"/>
    <mergeCell ref="S124:T125"/>
    <mergeCell ref="U124:W125"/>
    <mergeCell ref="X124:AJ125"/>
    <mergeCell ref="CB58:CC59"/>
    <mergeCell ref="BX58:CA61"/>
    <mergeCell ref="CB56:CC57"/>
    <mergeCell ref="CB54:CC55"/>
    <mergeCell ref="BX54:CA57"/>
    <mergeCell ref="BX122:CA125"/>
    <mergeCell ref="CB122:CC123"/>
    <mergeCell ref="CB124:CC125"/>
    <mergeCell ref="AY120:BU121"/>
    <mergeCell ref="BX70:CD70"/>
    <mergeCell ref="BX114:CE115"/>
    <mergeCell ref="CD60:CE61"/>
    <mergeCell ref="CD54:CE55"/>
    <mergeCell ref="AY60:AZ61"/>
    <mergeCell ref="BA60:BC61"/>
    <mergeCell ref="BD58:BE59"/>
    <mergeCell ref="BF58:BH59"/>
    <mergeCell ref="BI58:BU59"/>
    <mergeCell ref="BD60:BE61"/>
    <mergeCell ref="BF60:BH61"/>
    <mergeCell ref="BI60:BU61"/>
    <mergeCell ref="BD124:BE125"/>
    <mergeCell ref="AU58:AX59"/>
    <mergeCell ref="CF122:CI123"/>
    <mergeCell ref="CJ122:CK123"/>
    <mergeCell ref="CL122:CN123"/>
    <mergeCell ref="CO122:DF123"/>
    <mergeCell ref="CL60:CN61"/>
    <mergeCell ref="BX68:CC69"/>
    <mergeCell ref="CD68:CE69"/>
    <mergeCell ref="CF68:CI69"/>
    <mergeCell ref="CJ68:DF69"/>
    <mergeCell ref="CB60:CC61"/>
    <mergeCell ref="CF60:CI61"/>
    <mergeCell ref="CJ60:CK61"/>
    <mergeCell ref="CF54:CI55"/>
    <mergeCell ref="CJ54:DF55"/>
    <mergeCell ref="CD56:CE57"/>
    <mergeCell ref="CF56:CI57"/>
    <mergeCell ref="CJ56:DF57"/>
    <mergeCell ref="CD58:CE59"/>
    <mergeCell ref="CD124:CE125"/>
    <mergeCell ref="CF124:CI125"/>
    <mergeCell ref="CJ124:CK125"/>
    <mergeCell ref="CL124:CN125"/>
    <mergeCell ref="CO124:DF125"/>
    <mergeCell ref="CF114:DF115"/>
    <mergeCell ref="BX116:CE117"/>
    <mergeCell ref="CF116:DF117"/>
    <mergeCell ref="CD118:CE119"/>
    <mergeCell ref="CF118:CI119"/>
    <mergeCell ref="CJ118:DF119"/>
    <mergeCell ref="CD120:CE121"/>
    <mergeCell ref="CF120:CI121"/>
    <mergeCell ref="CJ120:DF121"/>
    <mergeCell ref="BX118:CA121"/>
    <mergeCell ref="CB118:CC119"/>
    <mergeCell ref="CB120:CC121"/>
    <mergeCell ref="CD122:CE123"/>
    <mergeCell ref="BX4:CC5"/>
    <mergeCell ref="CD4:CE5"/>
    <mergeCell ref="CF4:CI5"/>
    <mergeCell ref="CJ4:DF5"/>
    <mergeCell ref="BX6:CD6"/>
    <mergeCell ref="BX50:CE51"/>
    <mergeCell ref="CF50:DF51"/>
    <mergeCell ref="BX52:CE53"/>
    <mergeCell ref="CF52:DF53"/>
    <mergeCell ref="CF58:CI59"/>
    <mergeCell ref="CJ58:CK59"/>
    <mergeCell ref="CL58:CN59"/>
    <mergeCell ref="N4:AJ5"/>
    <mergeCell ref="B6:H6"/>
    <mergeCell ref="H4:I5"/>
    <mergeCell ref="B122:E125"/>
    <mergeCell ref="F122:G123"/>
    <mergeCell ref="F124:G125"/>
    <mergeCell ref="J116:AJ117"/>
    <mergeCell ref="AM122:AP125"/>
    <mergeCell ref="AQ122:AR123"/>
    <mergeCell ref="AQ124:AR125"/>
    <mergeCell ref="J118:M119"/>
    <mergeCell ref="AQ120:AR121"/>
    <mergeCell ref="H120:I121"/>
    <mergeCell ref="H124:I125"/>
    <mergeCell ref="J124:M125"/>
    <mergeCell ref="N124:O125"/>
    <mergeCell ref="H122:I123"/>
    <mergeCell ref="P124:R125"/>
    <mergeCell ref="J120:M121"/>
    <mergeCell ref="N120:AJ121"/>
    <mergeCell ref="J122:M123"/>
    <mergeCell ref="N122:O123"/>
    <mergeCell ref="P122:R123"/>
    <mergeCell ref="P60:R61"/>
    <mergeCell ref="N56:AJ57"/>
    <mergeCell ref="J58:M59"/>
    <mergeCell ref="J60:M61"/>
    <mergeCell ref="N58:O59"/>
    <mergeCell ref="N60:O61"/>
    <mergeCell ref="S58:T59"/>
    <mergeCell ref="U58:W59"/>
    <mergeCell ref="X58:AJ59"/>
    <mergeCell ref="S60:T61"/>
    <mergeCell ref="U60:W61"/>
    <mergeCell ref="X60:AJ61"/>
    <mergeCell ref="J50:AJ51"/>
    <mergeCell ref="J52:AJ53"/>
    <mergeCell ref="J54:M55"/>
    <mergeCell ref="J56:M57"/>
    <mergeCell ref="AQ56:AR57"/>
    <mergeCell ref="AM58:AP61"/>
    <mergeCell ref="AQ58:AR59"/>
    <mergeCell ref="B50:I51"/>
    <mergeCell ref="AS4:AT5"/>
    <mergeCell ref="AM4:AR5"/>
    <mergeCell ref="AQ60:AR61"/>
    <mergeCell ref="B52:I53"/>
    <mergeCell ref="H54:I55"/>
    <mergeCell ref="H56:I57"/>
    <mergeCell ref="H58:I59"/>
    <mergeCell ref="F54:G55"/>
    <mergeCell ref="F56:G57"/>
    <mergeCell ref="F58:G59"/>
    <mergeCell ref="B54:E57"/>
    <mergeCell ref="B58:E61"/>
    <mergeCell ref="H60:I61"/>
    <mergeCell ref="F60:G61"/>
    <mergeCell ref="N54:AJ55"/>
    <mergeCell ref="AU4:AX5"/>
    <mergeCell ref="B116:I117"/>
    <mergeCell ref="N118:AJ119"/>
    <mergeCell ref="AS118:AT119"/>
    <mergeCell ref="AU118:AX119"/>
    <mergeCell ref="B118:E121"/>
    <mergeCell ref="F118:G119"/>
    <mergeCell ref="F120:G121"/>
    <mergeCell ref="AM114:AT115"/>
    <mergeCell ref="AU120:AX121"/>
    <mergeCell ref="J4:M5"/>
    <mergeCell ref="B4:G5"/>
    <mergeCell ref="P58:R59"/>
    <mergeCell ref="AU68:AX69"/>
    <mergeCell ref="AS60:AT61"/>
    <mergeCell ref="AU60:AX61"/>
    <mergeCell ref="B70:H70"/>
    <mergeCell ref="AU114:BU115"/>
    <mergeCell ref="AM116:AT117"/>
    <mergeCell ref="AU116:BU117"/>
    <mergeCell ref="AY118:BU119"/>
    <mergeCell ref="AS120:AT121"/>
    <mergeCell ref="AY4:BU5"/>
    <mergeCell ref="AM6:AS6"/>
    <mergeCell ref="AY58:AZ59"/>
    <mergeCell ref="BA58:BC59"/>
    <mergeCell ref="AM50:AT51"/>
    <mergeCell ref="AU50:BU51"/>
    <mergeCell ref="AM52:AT53"/>
    <mergeCell ref="AU52:BU53"/>
    <mergeCell ref="AS54:AT55"/>
    <mergeCell ref="AU54:AX55"/>
    <mergeCell ref="AY54:BU55"/>
    <mergeCell ref="AS56:AT57"/>
    <mergeCell ref="AU56:AX57"/>
    <mergeCell ref="AY56:BU57"/>
    <mergeCell ref="AM54:AP57"/>
    <mergeCell ref="AQ54:AR55"/>
    <mergeCell ref="AS58:AT59"/>
    <mergeCell ref="AM118:AP121"/>
    <mergeCell ref="AQ118:AR119"/>
    <mergeCell ref="B114:I115"/>
    <mergeCell ref="J114:AJ115"/>
    <mergeCell ref="J68:M69"/>
    <mergeCell ref="N68:AJ69"/>
    <mergeCell ref="H118:I119"/>
    <mergeCell ref="AY68:BU69"/>
    <mergeCell ref="AM70:AS70"/>
    <mergeCell ref="AM68:AR69"/>
    <mergeCell ref="AS68:AT69"/>
    <mergeCell ref="B68:G69"/>
    <mergeCell ref="H68:I69"/>
  </mergeCells>
  <phoneticPr fontId="2"/>
  <conditionalFormatting sqref="N4 AY4 CJ4 I6:AJ49 AT6:BU49 CE6:DF49 B7:H49 AM7:AS49 BX7:CD49 J50 AU50 CF50 J52 AU52 CF52 H54 N54 AS54 AY54 CD54 CJ54 H56 N56 AS56 AY56 CD56 CJ56 H58 AS58 CD58 H60 AS60 CD60 N68 AY68 I70:AJ113 AT70:BU113 B71:H113 AM71:AS113 J114 AU114 J116 AU116 H118 N118 AS118 AY118 H120 N120 AS120 AY120 H122 AS122 H124 AS124">
    <cfRule type="expression" dxfId="33" priority="29">
      <formula>$DO$3=TRUE</formula>
    </cfRule>
  </conditionalFormatting>
  <conditionalFormatting sqref="N58 N60">
    <cfRule type="expression" dxfId="32" priority="14">
      <formula>$BA$6=TRUE</formula>
    </cfRule>
  </conditionalFormatting>
  <conditionalFormatting sqref="N122 N124">
    <cfRule type="expression" dxfId="31" priority="8">
      <formula>$BA$6=TRUE</formula>
    </cfRule>
  </conditionalFormatting>
  <conditionalFormatting sqref="S58 X58:AJ61 S60">
    <cfRule type="expression" dxfId="30" priority="13">
      <formula>$BA$6=TRUE</formula>
    </cfRule>
  </conditionalFormatting>
  <conditionalFormatting sqref="S122 S124">
    <cfRule type="expression" dxfId="29" priority="2">
      <formula>$BA$6=TRUE</formula>
    </cfRule>
  </conditionalFormatting>
  <conditionalFormatting sqref="X122:AJ125">
    <cfRule type="expression" dxfId="28" priority="7">
      <formula>$BA$6=TRUE</formula>
    </cfRule>
  </conditionalFormatting>
  <conditionalFormatting sqref="AY58 AY60">
    <cfRule type="expression" dxfId="27" priority="12">
      <formula>$BA$6=TRUE</formula>
    </cfRule>
  </conditionalFormatting>
  <conditionalFormatting sqref="AY122 AY124">
    <cfRule type="expression" dxfId="26" priority="6">
      <formula>$BA$6=TRUE</formula>
    </cfRule>
  </conditionalFormatting>
  <conditionalFormatting sqref="BD58 BD60">
    <cfRule type="expression" dxfId="25" priority="4">
      <formula>$BA$6=TRUE</formula>
    </cfRule>
  </conditionalFormatting>
  <conditionalFormatting sqref="BD122 BD124">
    <cfRule type="expression" dxfId="24" priority="1">
      <formula>$BA$6=TRUE</formula>
    </cfRule>
  </conditionalFormatting>
  <conditionalFormatting sqref="BI58:BU61">
    <cfRule type="expression" dxfId="23" priority="11">
      <formula>$BA$6=TRUE</formula>
    </cfRule>
  </conditionalFormatting>
  <conditionalFormatting sqref="BI122:BU125">
    <cfRule type="expression" dxfId="22" priority="5">
      <formula>$BA$6=TRUE</formula>
    </cfRule>
  </conditionalFormatting>
  <conditionalFormatting sqref="CJ58 CJ60">
    <cfRule type="expression" dxfId="21" priority="10">
      <formula>$BA$6=TRUE</formula>
    </cfRule>
  </conditionalFormatting>
  <conditionalFormatting sqref="CO58 CO60">
    <cfRule type="expression" dxfId="20" priority="3">
      <formula>$BA$6=TRUE</formula>
    </cfRule>
  </conditionalFormatting>
  <conditionalFormatting sqref="CT58:DF61">
    <cfRule type="expression" dxfId="19" priority="9">
      <formula>$BA$6=TRUE</formula>
    </cfRule>
  </conditionalFormatting>
  <dataValidations count="3">
    <dataValidation type="list" allowBlank="1" showInputMessage="1" showErrorMessage="1" sqref="H56 H58 H54 H60 H120 H122 H118 H124 AS56 AS58 AS54 AS60 AS120 AS122 AS118 AS124 CD56 CD58 CD54 CD60 CD120 CD122 CD118 CD124" xr:uid="{00000000-0002-0000-0300-000000000000}">
      <formula1>"有,無"</formula1>
    </dataValidation>
    <dataValidation type="list" allowBlank="1" showInputMessage="1" showErrorMessage="1" sqref="CJ122 CJ124 CJ58 CJ60 N58 N60 N122 N124 AY58 AY60 AY122 AY124" xr:uid="{00000000-0002-0000-0300-000001000000}">
      <formula1>"A,B"</formula1>
    </dataValidation>
    <dataValidation type="list" allowBlank="1" showInputMessage="1" showErrorMessage="1" sqref="S58:T61 BD58:BE61 CO58:CP61 S122:T125 BD122:BE125" xr:uid="{5459FEAD-2E7A-4436-BE40-9207890FAC2C}">
      <formula1>"控除する,控除しない"</formula1>
    </dataValidation>
  </dataValidations>
  <pageMargins left="0.59055118110236227" right="0.59055118110236227" top="0.39370078740157483" bottom="0.39370078740157483" header="0.31496062992125984" footer="0.31496062992125984"/>
  <pageSetup paperSize="9" scale="79" fitToWidth="3" fitToHeight="2" orientation="portrait" r:id="rId1"/>
  <headerFooter>
    <oddFooter>&amp;L&amp;6sf03h9</oddFooter>
  </headerFooter>
  <rowBreaks count="1" manualBreakCount="1">
    <brk id="66" max="16383" man="1"/>
  </rowBreaks>
  <colBreaks count="2" manualBreakCount="2">
    <brk id="37" max="1048575" man="1"/>
    <brk id="74" max="1048575" man="1"/>
  </colBreaks>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nchor moveWithCells="1">
                  <from>
                    <xdr:col>11</xdr:col>
                    <xdr:colOff>114300</xdr:colOff>
                    <xdr:row>0</xdr:row>
                    <xdr:rowOff>137160</xdr:rowOff>
                  </from>
                  <to>
                    <xdr:col>18</xdr:col>
                    <xdr:colOff>22860</xdr:colOff>
                    <xdr:row>2</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CD199"/>
  <sheetViews>
    <sheetView showGridLines="0" view="pageBreakPreview" zoomScale="80" zoomScaleNormal="100" zoomScaleSheetLayoutView="80" workbookViewId="0"/>
  </sheetViews>
  <sheetFormatPr defaultColWidth="8.69921875" defaultRowHeight="12"/>
  <cols>
    <col min="1" max="1" width="2.19921875" style="5" customWidth="1"/>
    <col min="2" max="2" width="2.59765625" style="5" customWidth="1"/>
    <col min="3" max="3" width="3.59765625" style="5" customWidth="1"/>
    <col min="4" max="27" width="2.19921875" style="5" customWidth="1"/>
    <col min="28" max="31" width="4.69921875" style="5" customWidth="1"/>
    <col min="32" max="37" width="3.59765625" style="5" customWidth="1"/>
    <col min="38" max="80" width="2.19921875" style="5" customWidth="1"/>
    <col min="81" max="81" width="5.19921875" style="5" customWidth="1"/>
    <col min="82" max="82" width="8.69921875" style="5" hidden="1" customWidth="1"/>
    <col min="83" max="83" width="8.69921875" style="5" customWidth="1"/>
    <col min="84" max="16384" width="8.69921875" style="5"/>
  </cols>
  <sheetData>
    <row r="1" spans="2:82" ht="12.6" thickBot="1">
      <c r="CD1" s="26" t="s">
        <v>609</v>
      </c>
    </row>
    <row r="2" spans="2:82" ht="15" thickBot="1">
      <c r="B2" s="69" t="s">
        <v>426</v>
      </c>
      <c r="C2" s="68" t="s">
        <v>425</v>
      </c>
      <c r="D2" s="67"/>
      <c r="E2" s="25"/>
      <c r="F2" s="25"/>
      <c r="G2" s="25"/>
      <c r="CD2" s="29" t="b">
        <v>0</v>
      </c>
    </row>
    <row r="3" spans="2:82" ht="12" customHeight="1">
      <c r="F3" s="25"/>
      <c r="G3" s="25"/>
    </row>
    <row r="4" spans="2:82" ht="17.7" customHeight="1" thickBot="1">
      <c r="B4" s="25" t="s">
        <v>418</v>
      </c>
      <c r="C4" s="25"/>
      <c r="D4" s="25"/>
      <c r="E4" s="25"/>
      <c r="F4" s="25"/>
      <c r="G4" s="25"/>
    </row>
    <row r="5" spans="2:82" ht="13.2" customHeight="1">
      <c r="B5" s="487" t="s">
        <v>419</v>
      </c>
      <c r="C5" s="488"/>
      <c r="D5" s="488"/>
      <c r="E5" s="488"/>
      <c r="F5" s="491"/>
      <c r="G5" s="491"/>
      <c r="H5" s="491"/>
      <c r="I5" s="491"/>
      <c r="J5" s="491"/>
      <c r="K5" s="491"/>
      <c r="L5" s="491"/>
      <c r="M5" s="491"/>
      <c r="N5" s="491"/>
      <c r="O5" s="491"/>
      <c r="P5" s="488" t="s">
        <v>420</v>
      </c>
      <c r="Q5" s="488"/>
      <c r="R5" s="488"/>
      <c r="S5" s="488"/>
      <c r="T5" s="493"/>
      <c r="U5" s="493"/>
      <c r="V5" s="493"/>
      <c r="W5" s="493"/>
      <c r="X5" s="493"/>
      <c r="Y5" s="493"/>
      <c r="Z5" s="493"/>
      <c r="AA5" s="493"/>
      <c r="AB5" s="493"/>
      <c r="AC5" s="493"/>
      <c r="AD5" s="493"/>
      <c r="AE5" s="493"/>
      <c r="AF5" s="493"/>
      <c r="AG5" s="493"/>
      <c r="AH5" s="493"/>
      <c r="AI5" s="493"/>
      <c r="AJ5" s="493"/>
      <c r="AK5" s="494"/>
    </row>
    <row r="6" spans="2:82" ht="13.2" customHeight="1" thickBot="1">
      <c r="B6" s="489"/>
      <c r="C6" s="490"/>
      <c r="D6" s="490"/>
      <c r="E6" s="490"/>
      <c r="F6" s="492"/>
      <c r="G6" s="492"/>
      <c r="H6" s="492"/>
      <c r="I6" s="492"/>
      <c r="J6" s="492"/>
      <c r="K6" s="492"/>
      <c r="L6" s="492"/>
      <c r="M6" s="492"/>
      <c r="N6" s="492"/>
      <c r="O6" s="492"/>
      <c r="P6" s="490"/>
      <c r="Q6" s="490"/>
      <c r="R6" s="490"/>
      <c r="S6" s="490"/>
      <c r="T6" s="495"/>
      <c r="U6" s="495"/>
      <c r="V6" s="495"/>
      <c r="W6" s="495"/>
      <c r="X6" s="495"/>
      <c r="Y6" s="495"/>
      <c r="Z6" s="495"/>
      <c r="AA6" s="495"/>
      <c r="AB6" s="495"/>
      <c r="AC6" s="495"/>
      <c r="AD6" s="495"/>
      <c r="AE6" s="495"/>
      <c r="AF6" s="495"/>
      <c r="AG6" s="495"/>
      <c r="AH6" s="495"/>
      <c r="AI6" s="495"/>
      <c r="AJ6" s="495"/>
      <c r="AK6" s="496"/>
    </row>
    <row r="7" spans="2:82" ht="12" customHeight="1"/>
    <row r="8" spans="2:82" ht="16.95" customHeight="1" thickBot="1">
      <c r="B8" s="25" t="s">
        <v>421</v>
      </c>
    </row>
    <row r="9" spans="2:82" ht="19.2" customHeight="1">
      <c r="B9" s="497" t="s">
        <v>720</v>
      </c>
      <c r="C9" s="498"/>
      <c r="D9" s="368" t="s">
        <v>705</v>
      </c>
      <c r="E9" s="368"/>
      <c r="F9" s="368"/>
      <c r="G9" s="368"/>
      <c r="H9" s="368"/>
      <c r="I9" s="368"/>
      <c r="J9" s="368"/>
      <c r="K9" s="368"/>
      <c r="L9" s="498" t="s">
        <v>422</v>
      </c>
      <c r="M9" s="498"/>
      <c r="N9" s="498"/>
      <c r="O9" s="498"/>
      <c r="P9" s="498"/>
      <c r="Q9" s="498"/>
      <c r="R9" s="498"/>
      <c r="S9" s="498"/>
      <c r="T9" s="421" t="s">
        <v>423</v>
      </c>
      <c r="U9" s="382"/>
      <c r="V9" s="382"/>
      <c r="W9" s="382"/>
      <c r="X9" s="382"/>
      <c r="Y9" s="382"/>
      <c r="Z9" s="382"/>
      <c r="AA9" s="382"/>
      <c r="AB9" s="382"/>
      <c r="AC9" s="382"/>
      <c r="AD9" s="382"/>
      <c r="AE9" s="382"/>
      <c r="AF9" s="382"/>
      <c r="AG9" s="382"/>
      <c r="AH9" s="382"/>
      <c r="AI9" s="382"/>
      <c r="AJ9" s="382"/>
      <c r="AK9" s="501"/>
    </row>
    <row r="10" spans="2:82" ht="24.6" customHeight="1" thickBot="1">
      <c r="B10" s="499"/>
      <c r="C10" s="500"/>
      <c r="D10" s="361"/>
      <c r="E10" s="361"/>
      <c r="F10" s="361"/>
      <c r="G10" s="361"/>
      <c r="H10" s="361"/>
      <c r="I10" s="361"/>
      <c r="J10" s="361"/>
      <c r="K10" s="361"/>
      <c r="L10" s="500"/>
      <c r="M10" s="500"/>
      <c r="N10" s="500"/>
      <c r="O10" s="500"/>
      <c r="P10" s="500"/>
      <c r="Q10" s="500"/>
      <c r="R10" s="500"/>
      <c r="S10" s="500"/>
      <c r="T10" s="422"/>
      <c r="U10" s="411"/>
      <c r="V10" s="411"/>
      <c r="W10" s="411"/>
      <c r="X10" s="411"/>
      <c r="Y10" s="411"/>
      <c r="Z10" s="411"/>
      <c r="AA10" s="411"/>
      <c r="AB10" s="411"/>
      <c r="AC10" s="411"/>
      <c r="AD10" s="411"/>
      <c r="AE10" s="411"/>
      <c r="AF10" s="411"/>
      <c r="AG10" s="411"/>
      <c r="AH10" s="411"/>
      <c r="AI10" s="411"/>
      <c r="AJ10" s="411"/>
      <c r="AK10" s="502"/>
    </row>
    <row r="11" spans="2:82" ht="24" customHeight="1">
      <c r="B11" s="477">
        <v>1</v>
      </c>
      <c r="C11" s="478"/>
      <c r="D11" s="479" t="str">
        <f t="shared" ref="D11:D15" si="0">IFERROR(IF(VLOOKUP(B11,事業所リスト,2,FALSE)=0,"",VLOOKUP(B11,事業所リスト,2,FALSE)),"")</f>
        <v/>
      </c>
      <c r="E11" s="479"/>
      <c r="F11" s="479"/>
      <c r="G11" s="479"/>
      <c r="H11" s="479"/>
      <c r="I11" s="479"/>
      <c r="J11" s="479"/>
      <c r="K11" s="479"/>
      <c r="L11" s="480"/>
      <c r="M11" s="480"/>
      <c r="N11" s="480"/>
      <c r="O11" s="480"/>
      <c r="P11" s="480"/>
      <c r="Q11" s="480"/>
      <c r="R11" s="480"/>
      <c r="S11" s="480"/>
      <c r="T11" s="481"/>
      <c r="U11" s="482"/>
      <c r="V11" s="482"/>
      <c r="W11" s="482"/>
      <c r="X11" s="482"/>
      <c r="Y11" s="482"/>
      <c r="Z11" s="482"/>
      <c r="AA11" s="482"/>
      <c r="AB11" s="482"/>
      <c r="AC11" s="482"/>
      <c r="AD11" s="482"/>
      <c r="AE11" s="482"/>
      <c r="AF11" s="482"/>
      <c r="AG11" s="482"/>
      <c r="AH11" s="482"/>
      <c r="AI11" s="482"/>
      <c r="AJ11" s="482"/>
      <c r="AK11" s="483"/>
    </row>
    <row r="12" spans="2:82" ht="24" customHeight="1">
      <c r="B12" s="485">
        <v>2</v>
      </c>
      <c r="C12" s="486"/>
      <c r="D12" s="484" t="str">
        <f t="shared" si="0"/>
        <v/>
      </c>
      <c r="E12" s="484"/>
      <c r="F12" s="484"/>
      <c r="G12" s="484"/>
      <c r="H12" s="484"/>
      <c r="I12" s="484"/>
      <c r="J12" s="484"/>
      <c r="K12" s="484"/>
      <c r="L12" s="476"/>
      <c r="M12" s="476"/>
      <c r="N12" s="476"/>
      <c r="O12" s="476"/>
      <c r="P12" s="476"/>
      <c r="Q12" s="476"/>
      <c r="R12" s="476"/>
      <c r="S12" s="476"/>
      <c r="T12" s="459"/>
      <c r="U12" s="460"/>
      <c r="V12" s="460"/>
      <c r="W12" s="460"/>
      <c r="X12" s="460"/>
      <c r="Y12" s="460"/>
      <c r="Z12" s="460"/>
      <c r="AA12" s="460"/>
      <c r="AB12" s="460"/>
      <c r="AC12" s="460"/>
      <c r="AD12" s="460"/>
      <c r="AE12" s="460"/>
      <c r="AF12" s="460"/>
      <c r="AG12" s="460"/>
      <c r="AH12" s="460"/>
      <c r="AI12" s="460"/>
      <c r="AJ12" s="460"/>
      <c r="AK12" s="461"/>
    </row>
    <row r="13" spans="2:82" ht="24" customHeight="1">
      <c r="B13" s="471">
        <v>3</v>
      </c>
      <c r="C13" s="472"/>
      <c r="D13" s="484" t="str">
        <f t="shared" si="0"/>
        <v/>
      </c>
      <c r="E13" s="484"/>
      <c r="F13" s="484"/>
      <c r="G13" s="484"/>
      <c r="H13" s="484"/>
      <c r="I13" s="484"/>
      <c r="J13" s="484"/>
      <c r="K13" s="484"/>
      <c r="L13" s="476"/>
      <c r="M13" s="476"/>
      <c r="N13" s="476"/>
      <c r="O13" s="476"/>
      <c r="P13" s="476"/>
      <c r="Q13" s="476"/>
      <c r="R13" s="476"/>
      <c r="S13" s="476"/>
      <c r="T13" s="459"/>
      <c r="U13" s="460"/>
      <c r="V13" s="460"/>
      <c r="W13" s="460"/>
      <c r="X13" s="460"/>
      <c r="Y13" s="460"/>
      <c r="Z13" s="460"/>
      <c r="AA13" s="460"/>
      <c r="AB13" s="460"/>
      <c r="AC13" s="460"/>
      <c r="AD13" s="460"/>
      <c r="AE13" s="460"/>
      <c r="AF13" s="460"/>
      <c r="AG13" s="460"/>
      <c r="AH13" s="460"/>
      <c r="AI13" s="460"/>
      <c r="AJ13" s="460"/>
      <c r="AK13" s="461"/>
    </row>
    <row r="14" spans="2:82" ht="24" customHeight="1">
      <c r="B14" s="471">
        <v>4</v>
      </c>
      <c r="C14" s="472"/>
      <c r="D14" s="473" t="str">
        <f t="shared" si="0"/>
        <v/>
      </c>
      <c r="E14" s="474"/>
      <c r="F14" s="474"/>
      <c r="G14" s="474"/>
      <c r="H14" s="474"/>
      <c r="I14" s="474"/>
      <c r="J14" s="474"/>
      <c r="K14" s="475"/>
      <c r="L14" s="476"/>
      <c r="M14" s="476"/>
      <c r="N14" s="476"/>
      <c r="O14" s="476"/>
      <c r="P14" s="476"/>
      <c r="Q14" s="476"/>
      <c r="R14" s="476"/>
      <c r="S14" s="476"/>
      <c r="T14" s="459"/>
      <c r="U14" s="460"/>
      <c r="V14" s="460"/>
      <c r="W14" s="460"/>
      <c r="X14" s="460"/>
      <c r="Y14" s="460"/>
      <c r="Z14" s="460"/>
      <c r="AA14" s="460"/>
      <c r="AB14" s="460"/>
      <c r="AC14" s="460"/>
      <c r="AD14" s="460"/>
      <c r="AE14" s="460"/>
      <c r="AF14" s="460"/>
      <c r="AG14" s="460"/>
      <c r="AH14" s="460"/>
      <c r="AI14" s="460"/>
      <c r="AJ14" s="460"/>
      <c r="AK14" s="461"/>
    </row>
    <row r="15" spans="2:82" ht="24" customHeight="1" thickBot="1">
      <c r="B15" s="465">
        <v>5</v>
      </c>
      <c r="C15" s="466"/>
      <c r="D15" s="467" t="str">
        <f t="shared" si="0"/>
        <v/>
      </c>
      <c r="E15" s="468"/>
      <c r="F15" s="468"/>
      <c r="G15" s="468"/>
      <c r="H15" s="468"/>
      <c r="I15" s="468"/>
      <c r="J15" s="468"/>
      <c r="K15" s="469"/>
      <c r="L15" s="470"/>
      <c r="M15" s="470"/>
      <c r="N15" s="470"/>
      <c r="O15" s="470"/>
      <c r="P15" s="470"/>
      <c r="Q15" s="470"/>
      <c r="R15" s="470"/>
      <c r="S15" s="470"/>
      <c r="T15" s="462"/>
      <c r="U15" s="463"/>
      <c r="V15" s="463"/>
      <c r="W15" s="463"/>
      <c r="X15" s="463"/>
      <c r="Y15" s="463"/>
      <c r="Z15" s="463"/>
      <c r="AA15" s="463"/>
      <c r="AB15" s="463"/>
      <c r="AC15" s="463"/>
      <c r="AD15" s="463"/>
      <c r="AE15" s="463"/>
      <c r="AF15" s="463"/>
      <c r="AG15" s="463"/>
      <c r="AH15" s="463"/>
      <c r="AI15" s="463"/>
      <c r="AJ15" s="463"/>
      <c r="AK15" s="464"/>
    </row>
    <row r="16" spans="2:82" ht="12" customHeight="1">
      <c r="C16" s="55"/>
    </row>
    <row r="17" spans="2:37" ht="12" customHeight="1" thickBot="1">
      <c r="B17" s="25" t="s">
        <v>424</v>
      </c>
      <c r="C17" s="55"/>
    </row>
    <row r="18" spans="2:37" ht="12" customHeight="1">
      <c r="B18" s="15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60"/>
    </row>
    <row r="19" spans="2:37" ht="12" customHeight="1">
      <c r="B19" s="16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2"/>
    </row>
    <row r="20" spans="2:37" ht="12" customHeight="1">
      <c r="B20" s="16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2"/>
    </row>
    <row r="21" spans="2:37" ht="12" customHeight="1">
      <c r="B21" s="16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2"/>
    </row>
    <row r="22" spans="2:37" ht="12" customHeight="1">
      <c r="B22" s="16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2"/>
    </row>
    <row r="23" spans="2:37" ht="12" customHeight="1">
      <c r="B23" s="16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2"/>
    </row>
    <row r="24" spans="2:37" ht="12" customHeight="1">
      <c r="B24" s="16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2"/>
    </row>
    <row r="25" spans="2:37" ht="12" customHeight="1">
      <c r="B25" s="16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2"/>
    </row>
    <row r="26" spans="2:37" ht="12" customHeight="1">
      <c r="B26" s="16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2"/>
    </row>
    <row r="27" spans="2:37" ht="12" customHeight="1">
      <c r="B27" s="16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2"/>
    </row>
    <row r="28" spans="2:37" ht="12" customHeight="1">
      <c r="B28" s="16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2"/>
    </row>
    <row r="29" spans="2:37" ht="12" customHeight="1">
      <c r="B29" s="16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2"/>
    </row>
    <row r="30" spans="2:37" ht="12" customHeight="1">
      <c r="B30" s="16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7" ht="12" customHeight="1">
      <c r="B31" s="16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2:37" ht="12" customHeight="1">
      <c r="B32" s="16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2"/>
    </row>
    <row r="33" spans="2:37" ht="12" customHeight="1">
      <c r="B33" s="16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2"/>
    </row>
    <row r="34" spans="2:37" ht="12" customHeight="1">
      <c r="B34" s="16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2"/>
    </row>
    <row r="35" spans="2:37" ht="12" customHeight="1">
      <c r="B35" s="16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2"/>
    </row>
    <row r="36" spans="2:37" ht="12" customHeight="1">
      <c r="B36" s="16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2"/>
    </row>
    <row r="37" spans="2:37" ht="12" customHeight="1">
      <c r="B37" s="16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2"/>
    </row>
    <row r="38" spans="2:37" ht="12" customHeight="1">
      <c r="B38" s="16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2"/>
    </row>
    <row r="39" spans="2:37" ht="12" customHeight="1">
      <c r="B39" s="16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2"/>
    </row>
    <row r="40" spans="2:37" ht="12" customHeight="1">
      <c r="B40" s="16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2"/>
    </row>
    <row r="41" spans="2:37" ht="12" customHeight="1">
      <c r="B41" s="161"/>
      <c r="C41" s="71"/>
      <c r="D41" s="71"/>
      <c r="E41" s="71"/>
      <c r="F41" s="71"/>
      <c r="G41" s="71"/>
      <c r="H41" s="71"/>
      <c r="I41" s="71"/>
      <c r="J41" s="71"/>
      <c r="K41" s="71"/>
      <c r="L41" s="71"/>
      <c r="M41" s="71"/>
      <c r="N41" s="162"/>
      <c r="O41" s="71"/>
      <c r="P41" s="71"/>
      <c r="Q41" s="71"/>
      <c r="R41" s="71"/>
      <c r="S41" s="71"/>
      <c r="T41" s="71"/>
      <c r="U41" s="71"/>
      <c r="V41" s="71"/>
      <c r="W41" s="71"/>
      <c r="X41" s="71"/>
      <c r="Y41" s="71"/>
      <c r="Z41" s="71"/>
      <c r="AA41" s="71"/>
      <c r="AB41" s="71"/>
      <c r="AC41" s="71"/>
      <c r="AD41" s="71"/>
      <c r="AE41" s="71"/>
      <c r="AF41" s="71"/>
      <c r="AG41" s="71"/>
      <c r="AH41" s="71"/>
      <c r="AI41" s="71"/>
      <c r="AJ41" s="71"/>
      <c r="AK41" s="72"/>
    </row>
    <row r="42" spans="2:37" ht="12" customHeight="1">
      <c r="B42" s="16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2"/>
    </row>
    <row r="43" spans="2:37" ht="12" customHeight="1">
      <c r="B43" s="16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2"/>
    </row>
    <row r="44" spans="2:37" ht="12" customHeight="1">
      <c r="B44" s="16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2"/>
    </row>
    <row r="45" spans="2:37" ht="12" customHeight="1">
      <c r="B45" s="16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2"/>
    </row>
    <row r="46" spans="2:37" ht="12" customHeight="1">
      <c r="B46" s="16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2"/>
    </row>
    <row r="47" spans="2:37" ht="12" customHeight="1">
      <c r="B47" s="16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2"/>
    </row>
    <row r="48" spans="2:37" ht="12" customHeight="1">
      <c r="B48" s="16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2"/>
    </row>
    <row r="49" spans="2:37" ht="12" customHeight="1">
      <c r="B49" s="16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2"/>
    </row>
    <row r="50" spans="2:37" ht="12" customHeight="1">
      <c r="B50" s="16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2"/>
    </row>
    <row r="51" spans="2:37" ht="12" customHeight="1">
      <c r="B51" s="16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2"/>
    </row>
    <row r="52" spans="2:37" ht="12" customHeight="1">
      <c r="B52" s="161"/>
      <c r="C52" s="71"/>
      <c r="D52" s="71"/>
      <c r="E52" s="163"/>
      <c r="F52" s="163"/>
      <c r="G52" s="163"/>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2"/>
    </row>
    <row r="53" spans="2:37" ht="12" customHeight="1">
      <c r="B53" s="161"/>
      <c r="C53" s="71"/>
      <c r="D53" s="71"/>
      <c r="E53" s="163"/>
      <c r="F53" s="163"/>
      <c r="G53" s="163"/>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2"/>
    </row>
    <row r="54" spans="2:37" ht="12" customHeight="1">
      <c r="B54" s="16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2"/>
    </row>
    <row r="55" spans="2:37" ht="12" customHeight="1">
      <c r="B55" s="16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2"/>
    </row>
    <row r="56" spans="2:37" ht="12" customHeight="1">
      <c r="B56" s="16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2"/>
    </row>
    <row r="57" spans="2:37" ht="12" customHeight="1">
      <c r="B57" s="16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2"/>
    </row>
    <row r="58" spans="2:37" ht="12" customHeight="1">
      <c r="B58" s="16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2"/>
    </row>
    <row r="59" spans="2:37" ht="12" customHeight="1">
      <c r="B59" s="16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2"/>
    </row>
    <row r="60" spans="2:37" ht="12" customHeight="1">
      <c r="B60" s="16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2"/>
    </row>
    <row r="61" spans="2:37" ht="12" customHeight="1">
      <c r="B61" s="16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2"/>
    </row>
    <row r="62" spans="2:37" ht="12" customHeight="1">
      <c r="B62" s="16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2"/>
    </row>
    <row r="63" spans="2:37" ht="12" customHeight="1">
      <c r="B63" s="16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2"/>
    </row>
    <row r="64" spans="2:37" ht="12" customHeight="1" thickBot="1">
      <c r="B64" s="164"/>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6"/>
    </row>
    <row r="65" spans="2:4" ht="12" customHeight="1">
      <c r="B65" s="11" t="s">
        <v>699</v>
      </c>
      <c r="C65" s="167"/>
      <c r="D65" s="167"/>
    </row>
    <row r="66" spans="2:4" ht="12" customHeight="1">
      <c r="B66" s="11" t="s">
        <v>692</v>
      </c>
      <c r="C66" s="167"/>
      <c r="D66" s="167"/>
    </row>
    <row r="67" spans="2:4" ht="12" customHeight="1"/>
    <row r="68" spans="2:4" ht="12" customHeight="1"/>
    <row r="69" spans="2:4" ht="12" customHeight="1"/>
    <row r="70" spans="2:4" ht="12" customHeight="1"/>
    <row r="71" spans="2:4" ht="12" customHeight="1"/>
    <row r="72" spans="2:4" ht="12" customHeight="1"/>
    <row r="73" spans="2:4" ht="12" customHeight="1"/>
    <row r="74" spans="2:4" ht="12" customHeight="1"/>
    <row r="75" spans="2:4" ht="12" customHeight="1"/>
    <row r="76" spans="2:4" ht="12" customHeight="1"/>
    <row r="77" spans="2:4" ht="12" customHeight="1"/>
    <row r="78" spans="2:4" ht="12" customHeight="1"/>
    <row r="79" spans="2:4" ht="12" customHeight="1"/>
    <row r="80" spans="2: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sheetData>
  <sheetProtection algorithmName="SHA-512" hashValue="TVe9vEZnOXML4GMaqsJ8CspWq0zMkG33mmu8BJhud/HGmiwfLe45SPkD63CKon5BUgjn4R4U7oTN0njf58YFdQ==" saltValue="hww8VJxbZV5klY6zvjd0TQ==" spinCount="100000" sheet="1" scenarios="1" formatRows="0" insertRows="0" deleteRows="0"/>
  <mergeCells count="28">
    <mergeCell ref="B5:E6"/>
    <mergeCell ref="F5:O6"/>
    <mergeCell ref="P5:S6"/>
    <mergeCell ref="T5:AK6"/>
    <mergeCell ref="B9:C10"/>
    <mergeCell ref="D9:K10"/>
    <mergeCell ref="L9:S10"/>
    <mergeCell ref="T9:AK10"/>
    <mergeCell ref="B11:C11"/>
    <mergeCell ref="D11:K11"/>
    <mergeCell ref="L11:S11"/>
    <mergeCell ref="T11:AK11"/>
    <mergeCell ref="B13:C13"/>
    <mergeCell ref="D13:K13"/>
    <mergeCell ref="L13:S13"/>
    <mergeCell ref="B12:C12"/>
    <mergeCell ref="D12:K12"/>
    <mergeCell ref="L12:S12"/>
    <mergeCell ref="T12:AK12"/>
    <mergeCell ref="T13:AK13"/>
    <mergeCell ref="T14:AK14"/>
    <mergeCell ref="T15:AK15"/>
    <mergeCell ref="B15:C15"/>
    <mergeCell ref="D15:K15"/>
    <mergeCell ref="L15:S15"/>
    <mergeCell ref="B14:C14"/>
    <mergeCell ref="D14:K14"/>
    <mergeCell ref="L14:S14"/>
  </mergeCells>
  <phoneticPr fontId="2"/>
  <conditionalFormatting sqref="F5 T5 D11:AA15 B18:AK64">
    <cfRule type="expression" dxfId="18" priority="3">
      <formula>$CD$2=TRUE</formula>
    </cfRule>
  </conditionalFormatting>
  <pageMargins left="0.59055118110236227" right="0.59055118110236227" top="0.39370078740157483" bottom="0.39370078740157483" header="0.31496062992125984" footer="0.31496062992125984"/>
  <pageSetup paperSize="9" scale="77" orientation="portrait" r:id="rId1"/>
  <headerFooter>
    <oddFooter>&amp;L&amp;6sf03h9</oddFooter>
  </headerFooter>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175260</xdr:colOff>
                    <xdr:row>0</xdr:row>
                    <xdr:rowOff>175260</xdr:rowOff>
                  </from>
                  <to>
                    <xdr:col>14</xdr:col>
                    <xdr:colOff>144780</xdr:colOff>
                    <xdr:row>2</xdr:row>
                    <xdr:rowOff>45720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BY197"/>
  <sheetViews>
    <sheetView showGridLines="0" view="pageBreakPreview" zoomScale="80" zoomScaleNormal="100" zoomScaleSheetLayoutView="80" workbookViewId="0"/>
  </sheetViews>
  <sheetFormatPr defaultColWidth="8.69921875" defaultRowHeight="12"/>
  <cols>
    <col min="1" max="1" width="2.19921875" style="5" customWidth="1"/>
    <col min="2" max="2" width="5.59765625" style="5" customWidth="1"/>
    <col min="3" max="3" width="15" style="5" customWidth="1"/>
    <col min="4" max="4" width="27.59765625" style="5" customWidth="1"/>
    <col min="5" max="5" width="6.69921875" style="5" customWidth="1"/>
    <col min="6" max="6" width="11.19921875" style="5" customWidth="1"/>
    <col min="7" max="7" width="4.59765625" style="5" customWidth="1"/>
    <col min="8" max="8" width="27.59765625" style="5" customWidth="1"/>
    <col min="9" max="9" width="4.59765625" style="5" customWidth="1"/>
    <col min="10" max="10" width="37" style="5" customWidth="1"/>
    <col min="11" max="27" width="2.19921875" style="5" customWidth="1"/>
    <col min="28" max="28" width="5.09765625" style="5" customWidth="1"/>
    <col min="29" max="29" width="9" style="5" hidden="1" customWidth="1"/>
    <col min="30" max="70" width="2.19921875" style="5" customWidth="1"/>
    <col min="71" max="72" width="8.69921875" style="5"/>
    <col min="73" max="73" width="6.09765625" style="5" customWidth="1"/>
    <col min="74" max="74" width="8.69921875" style="5"/>
    <col min="75" max="75" width="4.59765625" style="5" customWidth="1"/>
    <col min="76" max="76" width="10.09765625" style="5" customWidth="1"/>
    <col min="77" max="77" width="6.5" style="5" customWidth="1"/>
    <col min="78" max="16384" width="8.69921875" style="5"/>
  </cols>
  <sheetData>
    <row r="1" spans="2:29" ht="12" customHeight="1" thickBot="1"/>
    <row r="2" spans="2:29" ht="15" thickBot="1">
      <c r="B2" s="69" t="s">
        <v>455</v>
      </c>
      <c r="C2" s="101" t="s">
        <v>454</v>
      </c>
      <c r="D2" s="79"/>
      <c r="F2" s="306" t="s">
        <v>766</v>
      </c>
      <c r="AC2" s="5" t="s">
        <v>609</v>
      </c>
    </row>
    <row r="3" spans="2:29" ht="12" customHeight="1" thickBot="1">
      <c r="AC3" s="29" t="b">
        <v>0</v>
      </c>
    </row>
    <row r="4" spans="2:29" ht="15" customHeight="1">
      <c r="B4" s="509" t="s">
        <v>706</v>
      </c>
      <c r="C4" s="512" t="s">
        <v>427</v>
      </c>
      <c r="D4" s="512" t="s">
        <v>410</v>
      </c>
      <c r="E4" s="503" t="s">
        <v>436</v>
      </c>
      <c r="F4" s="518" t="s">
        <v>428</v>
      </c>
      <c r="G4" s="503" t="s">
        <v>698</v>
      </c>
      <c r="H4" s="504"/>
      <c r="I4" s="512" t="s">
        <v>429</v>
      </c>
      <c r="J4" s="515" t="s">
        <v>430</v>
      </c>
    </row>
    <row r="5" spans="2:29" ht="12" customHeight="1">
      <c r="B5" s="510"/>
      <c r="C5" s="513"/>
      <c r="D5" s="513"/>
      <c r="E5" s="505"/>
      <c r="F5" s="519"/>
      <c r="G5" s="505"/>
      <c r="H5" s="506"/>
      <c r="I5" s="513"/>
      <c r="J5" s="516"/>
    </row>
    <row r="6" spans="2:29" ht="13.2" customHeight="1" thickBot="1">
      <c r="B6" s="511"/>
      <c r="C6" s="514"/>
      <c r="D6" s="514"/>
      <c r="E6" s="507"/>
      <c r="F6" s="520"/>
      <c r="G6" s="507"/>
      <c r="H6" s="508"/>
      <c r="I6" s="514"/>
      <c r="J6" s="517"/>
    </row>
    <row r="7" spans="2:29" ht="24" customHeight="1">
      <c r="B7" s="80"/>
      <c r="C7" s="241"/>
      <c r="D7" s="104"/>
      <c r="E7" s="81"/>
      <c r="F7" s="231"/>
      <c r="G7" s="82"/>
      <c r="H7" s="232" t="str">
        <f t="shared" ref="H7:H19" si="0">IFERROR(VLOOKUP(G7,$BX$98:$BY$100,2,FALSE),"←記号を選択してください")</f>
        <v>←記号を選択してください</v>
      </c>
      <c r="I7" s="83"/>
      <c r="J7" s="215"/>
    </row>
    <row r="8" spans="2:29" ht="24" customHeight="1">
      <c r="B8" s="84"/>
      <c r="C8" s="242"/>
      <c r="D8" s="105"/>
      <c r="E8" s="85"/>
      <c r="F8" s="233"/>
      <c r="G8" s="87"/>
      <c r="H8" s="234" t="str">
        <f t="shared" si="0"/>
        <v>←記号を選択してください</v>
      </c>
      <c r="I8" s="88"/>
      <c r="J8" s="102"/>
    </row>
    <row r="9" spans="2:29" ht="24" customHeight="1">
      <c r="B9" s="84"/>
      <c r="C9" s="242"/>
      <c r="D9" s="105"/>
      <c r="E9" s="85"/>
      <c r="F9" s="233"/>
      <c r="G9" s="87"/>
      <c r="H9" s="234" t="str">
        <f t="shared" si="0"/>
        <v>←記号を選択してください</v>
      </c>
      <c r="I9" s="88"/>
      <c r="J9" s="102"/>
    </row>
    <row r="10" spans="2:29" ht="24" customHeight="1">
      <c r="B10" s="84"/>
      <c r="C10" s="242"/>
      <c r="D10" s="105"/>
      <c r="E10" s="85"/>
      <c r="F10" s="233"/>
      <c r="G10" s="87"/>
      <c r="H10" s="234" t="str">
        <f t="shared" si="0"/>
        <v>←記号を選択してください</v>
      </c>
      <c r="I10" s="88"/>
      <c r="J10" s="102"/>
    </row>
    <row r="11" spans="2:29" ht="24" customHeight="1">
      <c r="B11" s="84"/>
      <c r="C11" s="242"/>
      <c r="D11" s="105"/>
      <c r="E11" s="85"/>
      <c r="F11" s="233"/>
      <c r="G11" s="87"/>
      <c r="H11" s="234" t="str">
        <f t="shared" si="0"/>
        <v>←記号を選択してください</v>
      </c>
      <c r="I11" s="88"/>
      <c r="J11" s="102"/>
    </row>
    <row r="12" spans="2:29" ht="24" customHeight="1">
      <c r="B12" s="84"/>
      <c r="C12" s="242"/>
      <c r="D12" s="105"/>
      <c r="E12" s="85"/>
      <c r="F12" s="233"/>
      <c r="G12" s="87"/>
      <c r="H12" s="234" t="str">
        <f t="shared" si="0"/>
        <v>←記号を選択してください</v>
      </c>
      <c r="I12" s="88"/>
      <c r="J12" s="102"/>
    </row>
    <row r="13" spans="2:29" ht="24" customHeight="1">
      <c r="B13" s="84"/>
      <c r="C13" s="242"/>
      <c r="D13" s="105"/>
      <c r="E13" s="85"/>
      <c r="F13" s="233"/>
      <c r="G13" s="87"/>
      <c r="H13" s="234" t="str">
        <f t="shared" si="0"/>
        <v>←記号を選択してください</v>
      </c>
      <c r="I13" s="88"/>
      <c r="J13" s="102"/>
    </row>
    <row r="14" spans="2:29" ht="24" customHeight="1">
      <c r="B14" s="84"/>
      <c r="C14" s="242"/>
      <c r="D14" s="105"/>
      <c r="E14" s="85"/>
      <c r="F14" s="233"/>
      <c r="G14" s="87"/>
      <c r="H14" s="234" t="str">
        <f t="shared" si="0"/>
        <v>←記号を選択してください</v>
      </c>
      <c r="I14" s="88"/>
      <c r="J14" s="102"/>
    </row>
    <row r="15" spans="2:29" ht="24" customHeight="1">
      <c r="B15" s="84"/>
      <c r="C15" s="242"/>
      <c r="D15" s="105"/>
      <c r="E15" s="85"/>
      <c r="F15" s="233"/>
      <c r="G15" s="87"/>
      <c r="H15" s="234" t="str">
        <f t="shared" si="0"/>
        <v>←記号を選択してください</v>
      </c>
      <c r="I15" s="88"/>
      <c r="J15" s="102"/>
    </row>
    <row r="16" spans="2:29" ht="24" customHeight="1">
      <c r="B16" s="84"/>
      <c r="C16" s="242"/>
      <c r="D16" s="105"/>
      <c r="E16" s="85"/>
      <c r="F16" s="233"/>
      <c r="G16" s="87"/>
      <c r="H16" s="234" t="str">
        <f t="shared" si="0"/>
        <v>←記号を選択してください</v>
      </c>
      <c r="I16" s="88"/>
      <c r="J16" s="102"/>
    </row>
    <row r="17" spans="2:10" ht="24" customHeight="1">
      <c r="B17" s="84"/>
      <c r="C17" s="242"/>
      <c r="D17" s="105"/>
      <c r="E17" s="85"/>
      <c r="F17" s="233"/>
      <c r="G17" s="87"/>
      <c r="H17" s="234" t="str">
        <f t="shared" si="0"/>
        <v>←記号を選択してください</v>
      </c>
      <c r="I17" s="88"/>
      <c r="J17" s="102"/>
    </row>
    <row r="18" spans="2:10" ht="24" customHeight="1">
      <c r="B18" s="84"/>
      <c r="C18" s="242"/>
      <c r="D18" s="105"/>
      <c r="E18" s="85"/>
      <c r="F18" s="233"/>
      <c r="G18" s="87"/>
      <c r="H18" s="234" t="str">
        <f t="shared" si="0"/>
        <v>←記号を選択してください</v>
      </c>
      <c r="I18" s="88"/>
      <c r="J18" s="102"/>
    </row>
    <row r="19" spans="2:10" ht="24" customHeight="1" thickBot="1">
      <c r="B19" s="90"/>
      <c r="C19" s="243"/>
      <c r="D19" s="106"/>
      <c r="E19" s="91"/>
      <c r="F19" s="235"/>
      <c r="G19" s="92"/>
      <c r="H19" s="236" t="str">
        <f t="shared" si="0"/>
        <v>←記号を選択してください</v>
      </c>
      <c r="I19" s="93"/>
      <c r="J19" s="103"/>
    </row>
    <row r="20" spans="2:10" ht="12" customHeight="1"/>
    <row r="21" spans="2:10" ht="12" customHeight="1">
      <c r="B21" s="10" t="s">
        <v>447</v>
      </c>
      <c r="C21" s="5" t="s">
        <v>643</v>
      </c>
    </row>
    <row r="22" spans="2:10" ht="12" customHeight="1">
      <c r="B22" s="10"/>
      <c r="C22" s="5" t="s">
        <v>448</v>
      </c>
    </row>
    <row r="23" spans="2:10" ht="12" customHeight="1">
      <c r="B23" s="10" t="s">
        <v>449</v>
      </c>
      <c r="C23" s="5" t="s">
        <v>644</v>
      </c>
    </row>
    <row r="24" spans="2:10" ht="12" customHeight="1">
      <c r="B24" s="10"/>
      <c r="C24" s="5" t="s">
        <v>525</v>
      </c>
      <c r="D24" s="205"/>
    </row>
    <row r="25" spans="2:10" ht="12" customHeight="1">
      <c r="B25" s="10"/>
      <c r="C25" s="5" t="s">
        <v>722</v>
      </c>
      <c r="D25" s="205"/>
    </row>
    <row r="26" spans="2:10" ht="12" customHeight="1">
      <c r="B26" s="10" t="s">
        <v>450</v>
      </c>
      <c r="C26" s="206" t="s">
        <v>645</v>
      </c>
    </row>
    <row r="27" spans="2:10" ht="12" customHeight="1">
      <c r="B27" s="10"/>
      <c r="C27" s="35" t="s">
        <v>641</v>
      </c>
    </row>
    <row r="28" spans="2:10" ht="12" customHeight="1">
      <c r="B28" s="10" t="s">
        <v>451</v>
      </c>
      <c r="C28" s="5" t="s">
        <v>642</v>
      </c>
    </row>
    <row r="29" spans="2:10" ht="12" customHeight="1">
      <c r="B29" s="10"/>
      <c r="C29" s="5" t="s">
        <v>526</v>
      </c>
    </row>
    <row r="30" spans="2:10" ht="12" customHeight="1">
      <c r="B30" s="10" t="s">
        <v>452</v>
      </c>
      <c r="C30" s="5" t="s">
        <v>527</v>
      </c>
    </row>
    <row r="31" spans="2:10" ht="12" customHeight="1">
      <c r="B31" s="10" t="s">
        <v>453</v>
      </c>
      <c r="C31" s="187" t="s">
        <v>742</v>
      </c>
    </row>
    <row r="32" spans="2:1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72:77" ht="12" customHeight="1" thickBot="1">
      <c r="BT97" s="5" t="s">
        <v>438</v>
      </c>
      <c r="BU97" s="252"/>
      <c r="BV97" s="5" t="s">
        <v>439</v>
      </c>
      <c r="BX97" s="5" t="s">
        <v>440</v>
      </c>
    </row>
    <row r="98" spans="72:77" ht="12" customHeight="1">
      <c r="BT98" s="31" t="s">
        <v>431</v>
      </c>
      <c r="BU98" s="252"/>
      <c r="BV98" s="31" t="s">
        <v>434</v>
      </c>
      <c r="BX98" s="94" t="s">
        <v>445</v>
      </c>
      <c r="BY98" s="95" t="s">
        <v>443</v>
      </c>
    </row>
    <row r="99" spans="72:77" ht="12" customHeight="1">
      <c r="BT99" s="96" t="s">
        <v>432</v>
      </c>
      <c r="BV99" s="253" t="s">
        <v>442</v>
      </c>
      <c r="BX99" s="97" t="s">
        <v>441</v>
      </c>
      <c r="BY99" s="98" t="s">
        <v>444</v>
      </c>
    </row>
    <row r="100" spans="72:77" ht="12" customHeight="1" thickBot="1">
      <c r="BT100" s="96" t="s">
        <v>437</v>
      </c>
      <c r="BV100" s="32" t="s">
        <v>435</v>
      </c>
      <c r="BX100" s="99" t="s">
        <v>446</v>
      </c>
      <c r="BY100" s="100" t="s">
        <v>683</v>
      </c>
    </row>
    <row r="101" spans="72:77" ht="12" customHeight="1" thickBot="1">
      <c r="BT101" s="32" t="s">
        <v>433</v>
      </c>
    </row>
    <row r="102" spans="72:77" ht="12" customHeight="1"/>
    <row r="103" spans="72:77" ht="12" customHeight="1"/>
    <row r="104" spans="72:77" ht="12" customHeight="1"/>
    <row r="105" spans="72:77" ht="12" customHeight="1"/>
    <row r="106" spans="72:77" ht="12" customHeight="1"/>
    <row r="107" spans="72:77" ht="12" customHeight="1"/>
    <row r="108" spans="72:77" ht="12" customHeight="1"/>
    <row r="109" spans="72:77" ht="12" customHeight="1"/>
    <row r="110" spans="72:77" ht="12" customHeight="1"/>
    <row r="111" spans="72:77" ht="12" customHeight="1"/>
    <row r="112" spans="72:77"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sheetData>
  <sheetProtection algorithmName="SHA-512" hashValue="0j3ST4W05HedpyOH7CqB2lsHfbD2/sxVOAlJZqE+JOzCAZZ5MyHcsFcb8Lodn0JhGhQ/1C2iG4Z3ggGHXJRNng==" saltValue="BRY0xyanuDOrxxtvJLIH5w==" spinCount="100000" sheet="1" scenarios="1" formatRows="0" insertRows="0" deleteRows="0"/>
  <mergeCells count="8">
    <mergeCell ref="G4:H6"/>
    <mergeCell ref="B4:B6"/>
    <mergeCell ref="C4:C6"/>
    <mergeCell ref="D4:D6"/>
    <mergeCell ref="J4:J6"/>
    <mergeCell ref="E4:E6"/>
    <mergeCell ref="I4:I6"/>
    <mergeCell ref="F4:F6"/>
  </mergeCells>
  <phoneticPr fontId="2"/>
  <conditionalFormatting sqref="B7:J19">
    <cfRule type="expression" dxfId="17" priority="87">
      <formula>$AC$3=TRUE</formula>
    </cfRule>
  </conditionalFormatting>
  <dataValidations count="4">
    <dataValidation type="list" allowBlank="1" showInputMessage="1" showErrorMessage="1" sqref="G7:G19" xr:uid="{00000000-0002-0000-0500-000000000000}">
      <formula1>"A,B,C"</formula1>
    </dataValidation>
    <dataValidation type="list" allowBlank="1" showInputMessage="1" showErrorMessage="1" sqref="I7:I19" xr:uid="{00000000-0002-0000-0500-000001000000}">
      <formula1>"○"</formula1>
    </dataValidation>
    <dataValidation type="list" allowBlank="1" showInputMessage="1" showErrorMessage="1" sqref="E7:E19" xr:uid="{00000000-0002-0000-0500-000002000000}">
      <formula1>"①,②,③,④"</formula1>
    </dataValidation>
    <dataValidation type="list" allowBlank="1" showInputMessage="1" showErrorMessage="1" sqref="F7:F19" xr:uid="{00000000-0002-0000-0500-000003000000}">
      <formula1>$BV$98:$BV$100</formula1>
    </dataValidation>
  </dataValidations>
  <pageMargins left="0.59055118110236227" right="0.59055118110236227" top="0.39370078740157483" bottom="0.39370078740157483" header="0.31496062992125984" footer="0.31496062992125984"/>
  <pageSetup paperSize="9" scale="78" orientation="landscape" r:id="rId1"/>
  <headerFooter>
    <oddFooter>&amp;L&amp;6sf03h9</oddFooter>
  </headerFooter>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3</xdr:col>
                    <xdr:colOff>441960</xdr:colOff>
                    <xdr:row>0</xdr:row>
                    <xdr:rowOff>114300</xdr:rowOff>
                  </from>
                  <to>
                    <xdr:col>3</xdr:col>
                    <xdr:colOff>1790700</xdr:colOff>
                    <xdr:row>2</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CG209"/>
  <sheetViews>
    <sheetView showGridLines="0" view="pageBreakPreview" zoomScale="80" zoomScaleNormal="100" zoomScaleSheetLayoutView="80" workbookViewId="0"/>
  </sheetViews>
  <sheetFormatPr defaultColWidth="8.69921875" defaultRowHeight="12"/>
  <cols>
    <col min="1" max="1" width="2.19921875" style="5" customWidth="1"/>
    <col min="2" max="2" width="5.69921875" style="5" customWidth="1"/>
    <col min="3" max="3" width="6.69921875" style="5" customWidth="1"/>
    <col min="4" max="4" width="14.69921875" style="5" customWidth="1"/>
    <col min="5" max="5" width="27" style="5" customWidth="1"/>
    <col min="6" max="8" width="13.59765625" style="5" customWidth="1"/>
    <col min="9" max="10" width="6.69921875" style="5" customWidth="1"/>
    <col min="11" max="11" width="13" style="5" customWidth="1"/>
    <col min="12" max="12" width="4.59765625" style="5" customWidth="1"/>
    <col min="13" max="13" width="13.69921875" style="5" customWidth="1"/>
    <col min="14" max="14" width="4.59765625" style="5" customWidth="1"/>
    <col min="15" max="15" width="35.59765625" style="5" customWidth="1"/>
    <col min="16" max="52" width="2.19921875" style="5" customWidth="1"/>
    <col min="53" max="53" width="2.19921875" style="5" hidden="1" customWidth="1"/>
    <col min="54" max="54" width="7.59765625" style="5" hidden="1" customWidth="1"/>
    <col min="55" max="55" width="2.19921875" style="5" hidden="1" customWidth="1"/>
    <col min="56" max="75" width="2.19921875" style="5" customWidth="1"/>
    <col min="76" max="76" width="8.69921875" style="5"/>
    <col min="77" max="77" width="36.59765625" style="5" customWidth="1"/>
    <col min="78" max="78" width="8.69921875" style="5"/>
    <col min="79" max="79" width="6.09765625" style="5" customWidth="1"/>
    <col min="80" max="80" width="8.69921875" style="5"/>
    <col min="81" max="81" width="8.19921875" style="5" customWidth="1"/>
    <col min="82" max="82" width="9.69921875" style="5" customWidth="1"/>
    <col min="83" max="83" width="6.5" style="5" customWidth="1"/>
    <col min="84" max="16384" width="8.69921875" style="5"/>
  </cols>
  <sheetData>
    <row r="1" spans="2:66" ht="12" customHeight="1"/>
    <row r="2" spans="2:66" ht="15" thickBot="1">
      <c r="B2" s="69" t="s">
        <v>456</v>
      </c>
      <c r="C2" s="101" t="s">
        <v>646</v>
      </c>
      <c r="D2" s="79"/>
      <c r="E2" s="79"/>
      <c r="BB2" s="26" t="s">
        <v>609</v>
      </c>
    </row>
    <row r="3" spans="2:66" ht="12" customHeight="1" thickBot="1">
      <c r="BB3" s="36" t="b">
        <v>0</v>
      </c>
    </row>
    <row r="4" spans="2:66" ht="15.6" customHeight="1">
      <c r="B4" s="509" t="s">
        <v>706</v>
      </c>
      <c r="C4" s="512" t="s">
        <v>647</v>
      </c>
      <c r="D4" s="512" t="s">
        <v>427</v>
      </c>
      <c r="E4" s="521" t="s">
        <v>457</v>
      </c>
      <c r="F4" s="524" t="s">
        <v>458</v>
      </c>
      <c r="G4" s="525"/>
      <c r="H4" s="525"/>
      <c r="I4" s="525"/>
      <c r="J4" s="525"/>
      <c r="K4" s="524" t="s">
        <v>459</v>
      </c>
      <c r="L4" s="525"/>
      <c r="M4" s="524" t="s">
        <v>648</v>
      </c>
      <c r="N4" s="525"/>
      <c r="O4" s="528" t="s">
        <v>430</v>
      </c>
    </row>
    <row r="5" spans="2:66" ht="12.6" customHeight="1">
      <c r="B5" s="510"/>
      <c r="C5" s="513"/>
      <c r="D5" s="513"/>
      <c r="E5" s="522"/>
      <c r="F5" s="526" t="s">
        <v>649</v>
      </c>
      <c r="G5" s="531" t="s">
        <v>650</v>
      </c>
      <c r="H5" s="532"/>
      <c r="I5" s="526" t="s">
        <v>651</v>
      </c>
      <c r="J5" s="535" t="s">
        <v>652</v>
      </c>
      <c r="K5" s="533" t="s">
        <v>653</v>
      </c>
      <c r="L5" s="526" t="s">
        <v>651</v>
      </c>
      <c r="M5" s="533" t="s">
        <v>653</v>
      </c>
      <c r="N5" s="526" t="s">
        <v>651</v>
      </c>
      <c r="O5" s="529"/>
      <c r="BM5" s="107"/>
      <c r="BN5" s="108"/>
    </row>
    <row r="6" spans="2:66" ht="21.75" customHeight="1" thickBot="1">
      <c r="B6" s="511"/>
      <c r="C6" s="514"/>
      <c r="D6" s="514"/>
      <c r="E6" s="523"/>
      <c r="F6" s="527"/>
      <c r="G6" s="216" t="s">
        <v>654</v>
      </c>
      <c r="H6" s="216" t="s">
        <v>655</v>
      </c>
      <c r="I6" s="527"/>
      <c r="J6" s="536"/>
      <c r="K6" s="534"/>
      <c r="L6" s="527"/>
      <c r="M6" s="534"/>
      <c r="N6" s="527"/>
      <c r="O6" s="530"/>
      <c r="BM6" s="109"/>
      <c r="BN6" s="108"/>
    </row>
    <row r="7" spans="2:66" ht="24" customHeight="1">
      <c r="B7" s="110"/>
      <c r="C7" s="325"/>
      <c r="D7" s="250"/>
      <c r="E7" s="111"/>
      <c r="F7" s="86"/>
      <c r="G7" s="112"/>
      <c r="H7" s="113"/>
      <c r="I7" s="86"/>
      <c r="J7" s="86"/>
      <c r="K7" s="86"/>
      <c r="L7" s="188" t="str">
        <f t="shared" ref="L7:L10" si="0">IFERROR(VLOOKUP(K7,$CF$103:$CG$105,2,FALSE),"")</f>
        <v/>
      </c>
      <c r="M7" s="86"/>
      <c r="N7" s="188" t="str">
        <f>IFERROR(VLOOKUP(M7,$CF$103:$CG$105,2,FALSE),"")</f>
        <v/>
      </c>
      <c r="O7" s="89"/>
      <c r="BM7" s="109"/>
      <c r="BN7" s="108"/>
    </row>
    <row r="8" spans="2:66" ht="24" customHeight="1">
      <c r="B8" s="114"/>
      <c r="C8" s="115"/>
      <c r="D8" s="250"/>
      <c r="E8" s="111"/>
      <c r="F8" s="116"/>
      <c r="G8" s="117"/>
      <c r="H8" s="118"/>
      <c r="I8" s="116"/>
      <c r="J8" s="116"/>
      <c r="K8" s="116"/>
      <c r="L8" s="188" t="str">
        <f t="shared" si="0"/>
        <v/>
      </c>
      <c r="M8" s="116"/>
      <c r="N8" s="188" t="str">
        <f t="shared" ref="N8:N11" si="1">IFERROR(VLOOKUP(M8,$CF$103:$CG$105,2,FALSE),"")</f>
        <v/>
      </c>
      <c r="O8" s="119"/>
      <c r="BM8" s="109"/>
      <c r="BN8" s="108"/>
    </row>
    <row r="9" spans="2:66" ht="24" customHeight="1">
      <c r="B9" s="114"/>
      <c r="C9" s="115"/>
      <c r="D9" s="250"/>
      <c r="E9" s="111"/>
      <c r="F9" s="116"/>
      <c r="G9" s="117"/>
      <c r="H9" s="118"/>
      <c r="I9" s="116"/>
      <c r="J9" s="116"/>
      <c r="K9" s="116"/>
      <c r="L9" s="188" t="str">
        <f t="shared" si="0"/>
        <v/>
      </c>
      <c r="M9" s="116"/>
      <c r="N9" s="188" t="str">
        <f t="shared" si="1"/>
        <v/>
      </c>
      <c r="O9" s="119"/>
      <c r="BM9" s="109"/>
      <c r="BN9" s="108"/>
    </row>
    <row r="10" spans="2:66" ht="24" customHeight="1">
      <c r="B10" s="114"/>
      <c r="C10" s="115"/>
      <c r="D10" s="250"/>
      <c r="E10" s="111"/>
      <c r="F10" s="116"/>
      <c r="G10" s="117"/>
      <c r="H10" s="118"/>
      <c r="I10" s="116"/>
      <c r="J10" s="116"/>
      <c r="K10" s="116"/>
      <c r="L10" s="188" t="str">
        <f t="shared" si="0"/>
        <v/>
      </c>
      <c r="M10" s="116"/>
      <c r="N10" s="188" t="str">
        <f t="shared" si="1"/>
        <v/>
      </c>
      <c r="O10" s="119"/>
      <c r="BM10" s="109"/>
      <c r="BN10" s="108"/>
    </row>
    <row r="11" spans="2:66" ht="24" customHeight="1">
      <c r="B11" s="114"/>
      <c r="C11" s="115"/>
      <c r="D11" s="250"/>
      <c r="E11" s="111"/>
      <c r="F11" s="116"/>
      <c r="G11" s="117"/>
      <c r="H11" s="118"/>
      <c r="I11" s="116"/>
      <c r="J11" s="116"/>
      <c r="K11" s="116"/>
      <c r="L11" s="188" t="str">
        <f t="shared" ref="L11:L17" si="2">IFERROR(VLOOKUP(K11,$CF$103:$CG$105,2,FALSE),"")</f>
        <v/>
      </c>
      <c r="M11" s="116"/>
      <c r="N11" s="188" t="str">
        <f t="shared" si="1"/>
        <v/>
      </c>
      <c r="O11" s="119"/>
      <c r="BM11" s="109"/>
      <c r="BN11" s="108"/>
    </row>
    <row r="12" spans="2:66" ht="24" customHeight="1">
      <c r="B12" s="114"/>
      <c r="C12" s="115"/>
      <c r="D12" s="250"/>
      <c r="E12" s="111"/>
      <c r="F12" s="116"/>
      <c r="G12" s="117"/>
      <c r="H12" s="118"/>
      <c r="I12" s="116"/>
      <c r="J12" s="116"/>
      <c r="K12" s="116"/>
      <c r="L12" s="188" t="str">
        <f t="shared" si="2"/>
        <v/>
      </c>
      <c r="M12" s="116"/>
      <c r="N12" s="188" t="str">
        <f t="shared" ref="N12:N17" si="3">IFERROR(VLOOKUP(M12,$CF$103:$CG$105,2,FALSE),"")</f>
        <v/>
      </c>
      <c r="O12" s="119"/>
      <c r="BM12" s="109"/>
      <c r="BN12" s="108"/>
    </row>
    <row r="13" spans="2:66" ht="24" customHeight="1">
      <c r="B13" s="114"/>
      <c r="C13" s="115"/>
      <c r="D13" s="250"/>
      <c r="E13" s="111"/>
      <c r="F13" s="116"/>
      <c r="G13" s="117"/>
      <c r="H13" s="118"/>
      <c r="I13" s="116"/>
      <c r="J13" s="116"/>
      <c r="K13" s="116"/>
      <c r="L13" s="188" t="str">
        <f t="shared" si="2"/>
        <v/>
      </c>
      <c r="M13" s="116"/>
      <c r="N13" s="188" t="str">
        <f t="shared" si="3"/>
        <v/>
      </c>
      <c r="O13" s="119"/>
      <c r="BM13" s="109"/>
      <c r="BN13" s="108"/>
    </row>
    <row r="14" spans="2:66" ht="24" customHeight="1">
      <c r="B14" s="114"/>
      <c r="C14" s="115"/>
      <c r="D14" s="250"/>
      <c r="E14" s="111"/>
      <c r="F14" s="116"/>
      <c r="G14" s="117"/>
      <c r="H14" s="118"/>
      <c r="I14" s="116"/>
      <c r="J14" s="116"/>
      <c r="K14" s="116"/>
      <c r="L14" s="188" t="str">
        <f t="shared" si="2"/>
        <v/>
      </c>
      <c r="M14" s="116"/>
      <c r="N14" s="188" t="str">
        <f t="shared" si="3"/>
        <v/>
      </c>
      <c r="O14" s="119"/>
      <c r="BM14" s="109"/>
      <c r="BN14" s="108"/>
    </row>
    <row r="15" spans="2:66" ht="24" customHeight="1">
      <c r="B15" s="114"/>
      <c r="C15" s="115"/>
      <c r="D15" s="250"/>
      <c r="E15" s="111"/>
      <c r="F15" s="116"/>
      <c r="G15" s="117"/>
      <c r="H15" s="118"/>
      <c r="I15" s="116"/>
      <c r="J15" s="116"/>
      <c r="K15" s="116"/>
      <c r="L15" s="188" t="str">
        <f t="shared" si="2"/>
        <v/>
      </c>
      <c r="M15" s="116"/>
      <c r="N15" s="188" t="str">
        <f t="shared" si="3"/>
        <v/>
      </c>
      <c r="O15" s="119"/>
      <c r="BM15" s="109"/>
      <c r="BN15" s="108"/>
    </row>
    <row r="16" spans="2:66" ht="24" customHeight="1">
      <c r="B16" s="114"/>
      <c r="C16" s="115"/>
      <c r="D16" s="250"/>
      <c r="E16" s="111"/>
      <c r="F16" s="116"/>
      <c r="G16" s="117"/>
      <c r="H16" s="118"/>
      <c r="I16" s="116"/>
      <c r="J16" s="116"/>
      <c r="K16" s="116"/>
      <c r="L16" s="188" t="str">
        <f t="shared" si="2"/>
        <v/>
      </c>
      <c r="M16" s="116"/>
      <c r="N16" s="188" t="str">
        <f t="shared" si="3"/>
        <v/>
      </c>
      <c r="O16" s="119"/>
      <c r="BM16" s="109"/>
      <c r="BN16" s="108"/>
    </row>
    <row r="17" spans="2:66" ht="24" customHeight="1">
      <c r="B17" s="114"/>
      <c r="C17" s="115"/>
      <c r="D17" s="250"/>
      <c r="E17" s="111"/>
      <c r="F17" s="116"/>
      <c r="G17" s="117"/>
      <c r="H17" s="118"/>
      <c r="I17" s="116"/>
      <c r="J17" s="116"/>
      <c r="K17" s="116"/>
      <c r="L17" s="188" t="str">
        <f t="shared" si="2"/>
        <v/>
      </c>
      <c r="M17" s="116"/>
      <c r="N17" s="188" t="str">
        <f t="shared" si="3"/>
        <v/>
      </c>
      <c r="O17" s="119"/>
      <c r="BM17" s="109"/>
      <c r="BN17" s="108"/>
    </row>
    <row r="18" spans="2:66" ht="24" customHeight="1">
      <c r="B18" s="114"/>
      <c r="C18" s="115"/>
      <c r="D18" s="250"/>
      <c r="E18" s="111"/>
      <c r="F18" s="116"/>
      <c r="G18" s="117"/>
      <c r="H18" s="118"/>
      <c r="I18" s="116"/>
      <c r="J18" s="116"/>
      <c r="K18" s="116"/>
      <c r="L18" s="188" t="str">
        <f t="shared" ref="L18:L21" si="4">IFERROR(VLOOKUP(K18,$CF$103:$CG$105,2,FALSE),"")</f>
        <v/>
      </c>
      <c r="M18" s="116"/>
      <c r="N18" s="188" t="str">
        <f t="shared" ref="N18:N21" si="5">IFERROR(VLOOKUP(M18,$CF$103:$CG$105,2,FALSE),"")</f>
        <v/>
      </c>
      <c r="O18" s="119"/>
      <c r="BM18" s="109"/>
      <c r="BN18" s="108"/>
    </row>
    <row r="19" spans="2:66" ht="24" customHeight="1">
      <c r="B19" s="114"/>
      <c r="C19" s="115"/>
      <c r="D19" s="250"/>
      <c r="E19" s="111"/>
      <c r="F19" s="116"/>
      <c r="G19" s="117"/>
      <c r="H19" s="118"/>
      <c r="I19" s="116"/>
      <c r="J19" s="116"/>
      <c r="K19" s="116"/>
      <c r="L19" s="188" t="str">
        <f t="shared" si="4"/>
        <v/>
      </c>
      <c r="M19" s="116"/>
      <c r="N19" s="188" t="str">
        <f t="shared" si="5"/>
        <v/>
      </c>
      <c r="O19" s="119"/>
      <c r="BM19" s="109"/>
      <c r="BN19" s="108"/>
    </row>
    <row r="20" spans="2:66" ht="24" customHeight="1">
      <c r="B20" s="114"/>
      <c r="C20" s="115"/>
      <c r="D20" s="250"/>
      <c r="E20" s="111"/>
      <c r="F20" s="116"/>
      <c r="G20" s="117"/>
      <c r="H20" s="118"/>
      <c r="I20" s="116"/>
      <c r="J20" s="116"/>
      <c r="K20" s="116"/>
      <c r="L20" s="188" t="str">
        <f t="shared" si="4"/>
        <v/>
      </c>
      <c r="M20" s="116"/>
      <c r="N20" s="188" t="str">
        <f t="shared" si="5"/>
        <v/>
      </c>
      <c r="O20" s="119"/>
      <c r="BM20" s="109"/>
      <c r="BN20" s="108"/>
    </row>
    <row r="21" spans="2:66" ht="24" customHeight="1">
      <c r="B21" s="114"/>
      <c r="C21" s="115"/>
      <c r="D21" s="250"/>
      <c r="E21" s="111"/>
      <c r="F21" s="116"/>
      <c r="G21" s="117"/>
      <c r="H21" s="118"/>
      <c r="I21" s="116"/>
      <c r="J21" s="116"/>
      <c r="K21" s="116"/>
      <c r="L21" s="188" t="str">
        <f t="shared" si="4"/>
        <v/>
      </c>
      <c r="M21" s="116"/>
      <c r="N21" s="188" t="str">
        <f t="shared" si="5"/>
        <v/>
      </c>
      <c r="O21" s="119"/>
      <c r="BM21" s="109"/>
      <c r="BN21" s="108"/>
    </row>
    <row r="22" spans="2:66" ht="24" customHeight="1">
      <c r="B22" s="114"/>
      <c r="C22" s="115"/>
      <c r="D22" s="250"/>
      <c r="E22" s="111"/>
      <c r="F22" s="116"/>
      <c r="G22" s="117"/>
      <c r="H22" s="118"/>
      <c r="I22" s="116"/>
      <c r="J22" s="116"/>
      <c r="K22" s="116"/>
      <c r="L22" s="188" t="str">
        <f>IFERROR(VLOOKUP(K22,$CF$103:$CG$105,2,FALSE),"")</f>
        <v/>
      </c>
      <c r="M22" s="116"/>
      <c r="N22" s="188" t="str">
        <f>IFERROR(VLOOKUP(M22,$CF$103:$CG$105,2,FALSE),"")</f>
        <v/>
      </c>
      <c r="O22" s="119"/>
      <c r="BM22" s="109"/>
      <c r="BN22" s="108"/>
    </row>
    <row r="23" spans="2:66" ht="24" customHeight="1">
      <c r="B23" s="114"/>
      <c r="C23" s="115"/>
      <c r="D23" s="250"/>
      <c r="E23" s="111"/>
      <c r="F23" s="116"/>
      <c r="G23" s="117"/>
      <c r="H23" s="118"/>
      <c r="I23" s="116"/>
      <c r="J23" s="116"/>
      <c r="K23" s="116"/>
      <c r="L23" s="188" t="str">
        <f>IFERROR(VLOOKUP(K23,$CF$103:$CG$105,2,FALSE),"")</f>
        <v/>
      </c>
      <c r="M23" s="116"/>
      <c r="N23" s="188" t="str">
        <f>IFERROR(VLOOKUP(M23,$CF$103:$CG$105,2,FALSE),"")</f>
        <v/>
      </c>
      <c r="O23" s="119"/>
      <c r="BM23" s="109"/>
      <c r="BN23" s="108"/>
    </row>
    <row r="24" spans="2:66" ht="24" customHeight="1">
      <c r="B24" s="114"/>
      <c r="C24" s="115"/>
      <c r="D24" s="250"/>
      <c r="E24" s="111"/>
      <c r="F24" s="116"/>
      <c r="G24" s="117"/>
      <c r="H24" s="118"/>
      <c r="I24" s="116"/>
      <c r="J24" s="116"/>
      <c r="K24" s="116"/>
      <c r="L24" s="188" t="str">
        <f>IFERROR(VLOOKUP(K24,$CF$103:$CG$105,2,FALSE),"")</f>
        <v/>
      </c>
      <c r="M24" s="116"/>
      <c r="N24" s="188" t="str">
        <f>IFERROR(VLOOKUP(M24,$CF$103:$CG$105,2,FALSE),"")</f>
        <v/>
      </c>
      <c r="O24" s="119"/>
      <c r="BM24" s="109"/>
      <c r="BN24" s="108"/>
    </row>
    <row r="25" spans="2:66" ht="24" customHeight="1">
      <c r="B25" s="114"/>
      <c r="C25" s="115"/>
      <c r="D25" s="250"/>
      <c r="E25" s="111"/>
      <c r="F25" s="116"/>
      <c r="G25" s="117"/>
      <c r="H25" s="118"/>
      <c r="I25" s="116"/>
      <c r="J25" s="116"/>
      <c r="K25" s="116"/>
      <c r="L25" s="188" t="str">
        <f>IFERROR(VLOOKUP(K25,$CF$103:$CG$105,2,FALSE),"")</f>
        <v/>
      </c>
      <c r="M25" s="116"/>
      <c r="N25" s="188" t="str">
        <f>IFERROR(VLOOKUP(M25,$CF$103:$CG$105,2,FALSE),"")</f>
        <v/>
      </c>
      <c r="O25" s="119"/>
      <c r="BM25" s="109"/>
      <c r="BN25" s="108"/>
    </row>
    <row r="26" spans="2:66" ht="24" customHeight="1" thickBot="1">
      <c r="B26" s="120"/>
      <c r="C26" s="121"/>
      <c r="D26" s="251"/>
      <c r="E26" s="122"/>
      <c r="F26" s="123"/>
      <c r="G26" s="124"/>
      <c r="H26" s="125"/>
      <c r="I26" s="123"/>
      <c r="J26" s="123"/>
      <c r="K26" s="123"/>
      <c r="L26" s="189" t="str">
        <f>IFERROR(VLOOKUP(K26,$CF$103:$CG$105,2,FALSE),"")</f>
        <v/>
      </c>
      <c r="M26" s="123"/>
      <c r="N26" s="189" t="str">
        <f>IFERROR(VLOOKUP(M26,$CF$103:$CG$105,2,FALSE),"")</f>
        <v/>
      </c>
      <c r="O26" s="126"/>
      <c r="BM26" s="109"/>
      <c r="BN26" s="108"/>
    </row>
    <row r="27" spans="2:66" ht="12" customHeight="1">
      <c r="I27" s="127"/>
      <c r="J27" s="127"/>
      <c r="K27" s="127"/>
      <c r="L27" s="127"/>
      <c r="M27" s="127"/>
      <c r="BM27" s="109"/>
      <c r="BN27" s="108"/>
    </row>
    <row r="28" spans="2:66" ht="12" customHeight="1">
      <c r="B28" s="10" t="s">
        <v>524</v>
      </c>
      <c r="C28" s="5" t="s">
        <v>512</v>
      </c>
      <c r="I28" s="127"/>
      <c r="J28" s="127"/>
      <c r="K28" s="127"/>
      <c r="L28" s="127"/>
      <c r="M28" s="127"/>
      <c r="BM28" s="109"/>
      <c r="BN28" s="108"/>
    </row>
    <row r="29" spans="2:66" ht="12" customHeight="1">
      <c r="B29" s="10"/>
      <c r="C29" s="5" t="s">
        <v>660</v>
      </c>
      <c r="I29" s="127"/>
      <c r="J29" s="127"/>
      <c r="K29" s="127"/>
      <c r="L29" s="127"/>
      <c r="M29" s="127"/>
      <c r="BM29" s="109"/>
      <c r="BN29" s="108"/>
    </row>
    <row r="30" spans="2:66" ht="12" customHeight="1">
      <c r="B30" s="10" t="s">
        <v>523</v>
      </c>
      <c r="C30" s="5" t="s">
        <v>661</v>
      </c>
      <c r="I30" s="127"/>
      <c r="J30" s="127"/>
      <c r="K30" s="127"/>
      <c r="L30" s="127"/>
      <c r="M30" s="127"/>
      <c r="BM30" s="109"/>
      <c r="BN30" s="108"/>
    </row>
    <row r="31" spans="2:66" ht="12" customHeight="1">
      <c r="B31" s="10"/>
      <c r="C31" s="5" t="s">
        <v>691</v>
      </c>
      <c r="I31" s="127"/>
      <c r="J31" s="127"/>
      <c r="K31" s="127"/>
      <c r="L31" s="127"/>
      <c r="M31" s="127"/>
      <c r="BM31" s="109"/>
      <c r="BN31" s="108"/>
    </row>
    <row r="32" spans="2:66" ht="12" customHeight="1">
      <c r="B32" s="10" t="s">
        <v>522</v>
      </c>
      <c r="C32" s="5" t="s">
        <v>662</v>
      </c>
      <c r="I32" s="127"/>
      <c r="J32" s="127"/>
      <c r="K32" s="127"/>
      <c r="L32" s="127"/>
      <c r="M32" s="127"/>
      <c r="BM32" s="109"/>
      <c r="BN32" s="108"/>
    </row>
    <row r="33" spans="2:66" ht="12" customHeight="1">
      <c r="B33" s="10"/>
      <c r="C33" s="5" t="s">
        <v>663</v>
      </c>
      <c r="I33" s="127"/>
      <c r="J33" s="127"/>
      <c r="K33" s="127"/>
      <c r="L33" s="127"/>
      <c r="M33" s="127"/>
      <c r="BM33" s="109"/>
      <c r="BN33" s="108"/>
    </row>
    <row r="34" spans="2:66" ht="12" customHeight="1">
      <c r="B34" s="10"/>
      <c r="C34" s="5" t="s">
        <v>664</v>
      </c>
      <c r="I34" s="127"/>
      <c r="J34" s="127"/>
      <c r="K34" s="127"/>
      <c r="L34" s="127"/>
      <c r="M34" s="127"/>
      <c r="BM34" s="109"/>
      <c r="BN34" s="108"/>
    </row>
    <row r="35" spans="2:66" ht="12" customHeight="1">
      <c r="B35" s="10" t="s">
        <v>521</v>
      </c>
      <c r="C35" s="5" t="s">
        <v>665</v>
      </c>
      <c r="I35" s="127"/>
      <c r="J35" s="127"/>
      <c r="K35" s="127"/>
      <c r="L35" s="127"/>
      <c r="M35" s="127"/>
      <c r="BM35" s="109"/>
      <c r="BN35" s="108"/>
    </row>
    <row r="36" spans="2:66" ht="12" customHeight="1">
      <c r="B36" s="10"/>
      <c r="C36" s="5" t="s">
        <v>666</v>
      </c>
      <c r="BM36" s="128"/>
      <c r="BN36" s="108"/>
    </row>
    <row r="37" spans="2:66" ht="12" customHeight="1">
      <c r="B37" s="10" t="s">
        <v>520</v>
      </c>
      <c r="C37" s="5" t="s">
        <v>667</v>
      </c>
      <c r="BM37" s="129"/>
      <c r="BN37" s="108"/>
    </row>
    <row r="38" spans="2:66" ht="12" customHeight="1">
      <c r="B38" s="10"/>
      <c r="C38" s="5" t="s">
        <v>668</v>
      </c>
      <c r="BM38" s="129"/>
      <c r="BN38" s="108"/>
    </row>
    <row r="39" spans="2:66" ht="12" customHeight="1">
      <c r="B39" s="10"/>
      <c r="C39" s="5" t="s">
        <v>669</v>
      </c>
      <c r="BM39" s="129"/>
      <c r="BN39" s="108"/>
    </row>
    <row r="40" spans="2:66" ht="12" customHeight="1">
      <c r="B40" s="10" t="s">
        <v>453</v>
      </c>
      <c r="C40" s="208" t="s">
        <v>611</v>
      </c>
      <c r="BM40" s="129"/>
      <c r="BN40" s="108"/>
    </row>
    <row r="41" spans="2:66" ht="12" customHeight="1">
      <c r="B41" s="10"/>
      <c r="C41" s="208" t="s">
        <v>922</v>
      </c>
      <c r="BM41" s="129"/>
      <c r="BN41" s="108"/>
    </row>
    <row r="42" spans="2:66" ht="12" customHeight="1">
      <c r="BM42" s="129"/>
      <c r="BN42" s="108"/>
    </row>
    <row r="43" spans="2:66" ht="12" customHeight="1">
      <c r="BM43" s="129"/>
      <c r="BN43" s="108"/>
    </row>
    <row r="44" spans="2:66" ht="12" customHeight="1">
      <c r="BM44" s="129"/>
      <c r="BN44" s="108"/>
    </row>
    <row r="45" spans="2:66" ht="12" customHeight="1">
      <c r="BM45" s="129"/>
      <c r="BN45" s="108"/>
    </row>
    <row r="46" spans="2:66" ht="12" customHeight="1">
      <c r="BM46" s="129"/>
      <c r="BN46" s="108"/>
    </row>
    <row r="47" spans="2:66" ht="12" customHeight="1">
      <c r="B47" s="11"/>
      <c r="BM47" s="129"/>
      <c r="BN47" s="108"/>
    </row>
    <row r="48" spans="2:66" ht="12" customHeight="1">
      <c r="B48" s="11"/>
      <c r="BM48" s="129"/>
      <c r="BN48" s="108"/>
    </row>
    <row r="49" spans="65:66" ht="12" customHeight="1">
      <c r="BM49" s="129"/>
      <c r="BN49" s="108"/>
    </row>
    <row r="50" spans="65:66" ht="12" customHeight="1">
      <c r="BM50" s="129"/>
      <c r="BN50" s="108"/>
    </row>
    <row r="51" spans="65:66" ht="12" customHeight="1">
      <c r="BM51" s="129"/>
      <c r="BN51" s="108"/>
    </row>
    <row r="52" spans="65:66" ht="12" customHeight="1">
      <c r="BM52" s="129"/>
      <c r="BN52" s="108"/>
    </row>
    <row r="53" spans="65:66" ht="12" customHeight="1">
      <c r="BM53" s="129"/>
      <c r="BN53" s="108"/>
    </row>
    <row r="54" spans="65:66" ht="12" customHeight="1">
      <c r="BM54" s="129"/>
      <c r="BN54" s="108"/>
    </row>
    <row r="55" spans="65:66" ht="12" customHeight="1">
      <c r="BM55" s="129"/>
      <c r="BN55" s="108"/>
    </row>
    <row r="56" spans="65:66" ht="12" customHeight="1">
      <c r="BM56" s="129"/>
      <c r="BN56" s="108"/>
    </row>
    <row r="57" spans="65:66" ht="12" customHeight="1">
      <c r="BM57" s="129"/>
      <c r="BN57" s="108"/>
    </row>
    <row r="58" spans="65:66" ht="12" customHeight="1">
      <c r="BM58" s="129"/>
      <c r="BN58" s="108"/>
    </row>
    <row r="59" spans="65:66" ht="12" customHeight="1">
      <c r="BM59" s="129"/>
      <c r="BN59" s="108"/>
    </row>
    <row r="60" spans="65:66" ht="12" customHeight="1">
      <c r="BM60" s="129"/>
      <c r="BN60" s="108"/>
    </row>
    <row r="61" spans="65:66" ht="12" customHeight="1">
      <c r="BM61" s="129"/>
      <c r="BN61" s="108"/>
    </row>
    <row r="62" spans="65:66" ht="12" customHeight="1">
      <c r="BM62" s="129"/>
      <c r="BN62" s="108"/>
    </row>
    <row r="63" spans="65:66" ht="12" customHeight="1">
      <c r="BM63" s="129"/>
      <c r="BN63" s="108"/>
    </row>
    <row r="64" spans="65:66" ht="12" customHeight="1">
      <c r="BM64" s="129"/>
      <c r="BN64" s="108"/>
    </row>
    <row r="65" spans="65:66" ht="12" customHeight="1">
      <c r="BM65" s="129"/>
      <c r="BN65" s="108"/>
    </row>
    <row r="66" spans="65:66" ht="12" customHeight="1">
      <c r="BM66" s="129"/>
      <c r="BN66" s="108"/>
    </row>
    <row r="67" spans="65:66" ht="12" customHeight="1"/>
    <row r="68" spans="65:66" ht="12" customHeight="1"/>
    <row r="69" spans="65:66" ht="12" customHeight="1"/>
    <row r="70" spans="65:66" ht="12" customHeight="1"/>
    <row r="71" spans="65:66" ht="12" customHeight="1"/>
    <row r="72" spans="65:66" ht="12" customHeight="1"/>
    <row r="73" spans="65:66" ht="12" customHeight="1"/>
    <row r="74" spans="65:66" ht="12" customHeight="1"/>
    <row r="75" spans="65:66" ht="12" customHeight="1"/>
    <row r="76" spans="65:66" ht="12" customHeight="1"/>
    <row r="77" spans="65:66" ht="12" customHeight="1"/>
    <row r="78" spans="65:66" ht="12" customHeight="1"/>
    <row r="79" spans="65:66" ht="12" customHeight="1"/>
    <row r="80" spans="65:6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77:85" ht="12" customHeight="1"/>
    <row r="98" spans="77:85" ht="12" customHeight="1"/>
    <row r="99" spans="77:85" ht="12" customHeight="1"/>
    <row r="100" spans="77:85" ht="12" customHeight="1"/>
    <row r="101" spans="77:85" ht="12" customHeight="1"/>
    <row r="102" spans="77:85" ht="12" customHeight="1" thickBot="1">
      <c r="BY102" s="5" t="s">
        <v>512</v>
      </c>
      <c r="BZ102" s="5" t="s">
        <v>670</v>
      </c>
    </row>
    <row r="103" spans="77:85" ht="12" customHeight="1">
      <c r="BY103" s="31" t="s">
        <v>460</v>
      </c>
      <c r="BZ103" s="31">
        <v>1</v>
      </c>
      <c r="CB103" s="31" t="s">
        <v>517</v>
      </c>
      <c r="CD103" s="31" t="s">
        <v>513</v>
      </c>
      <c r="CF103" s="94" t="s">
        <v>656</v>
      </c>
      <c r="CG103" s="95" t="s">
        <v>513</v>
      </c>
    </row>
    <row r="104" spans="77:85" ht="12" customHeight="1">
      <c r="BY104" s="96" t="s">
        <v>461</v>
      </c>
      <c r="BZ104" s="96">
        <v>0</v>
      </c>
      <c r="CB104" s="96" t="s">
        <v>518</v>
      </c>
      <c r="CD104" s="96" t="s">
        <v>514</v>
      </c>
      <c r="CF104" s="97" t="s">
        <v>657</v>
      </c>
      <c r="CG104" s="98" t="s">
        <v>514</v>
      </c>
    </row>
    <row r="105" spans="77:85" ht="12" customHeight="1" thickBot="1">
      <c r="BY105" s="96" t="s">
        <v>462</v>
      </c>
      <c r="BZ105" s="96">
        <v>0</v>
      </c>
      <c r="CB105" s="96" t="s">
        <v>519</v>
      </c>
      <c r="CD105" s="96" t="s">
        <v>515</v>
      </c>
      <c r="CF105" s="99" t="s">
        <v>658</v>
      </c>
      <c r="CG105" s="100" t="s">
        <v>515</v>
      </c>
    </row>
    <row r="106" spans="77:85" ht="12" customHeight="1" thickBot="1">
      <c r="BY106" s="96" t="s">
        <v>463</v>
      </c>
      <c r="BZ106" s="96">
        <v>0</v>
      </c>
      <c r="CB106" s="32" t="s">
        <v>659</v>
      </c>
      <c r="CD106" s="32" t="s">
        <v>516</v>
      </c>
    </row>
    <row r="107" spans="77:85" ht="12" customHeight="1">
      <c r="BY107" s="96" t="s">
        <v>464</v>
      </c>
      <c r="BZ107" s="96">
        <v>0</v>
      </c>
    </row>
    <row r="108" spans="77:85" ht="12" customHeight="1" thickBot="1">
      <c r="BY108" s="96" t="s">
        <v>465</v>
      </c>
      <c r="BZ108" s="96">
        <v>0</v>
      </c>
    </row>
    <row r="109" spans="77:85" ht="12" customHeight="1">
      <c r="BY109" s="96" t="s">
        <v>466</v>
      </c>
      <c r="BZ109" s="96">
        <v>0</v>
      </c>
      <c r="CB109" s="31" t="s">
        <v>671</v>
      </c>
    </row>
    <row r="110" spans="77:85" ht="12" customHeight="1">
      <c r="BY110" s="96" t="s">
        <v>467</v>
      </c>
      <c r="BZ110" s="96">
        <v>0</v>
      </c>
      <c r="CB110" s="96" t="s">
        <v>672</v>
      </c>
    </row>
    <row r="111" spans="77:85" ht="12" customHeight="1">
      <c r="BY111" s="96" t="s">
        <v>468</v>
      </c>
      <c r="BZ111" s="96">
        <v>0</v>
      </c>
      <c r="CB111" s="96" t="s">
        <v>673</v>
      </c>
    </row>
    <row r="112" spans="77:85" ht="12" customHeight="1" thickBot="1">
      <c r="BY112" s="96" t="s">
        <v>469</v>
      </c>
      <c r="BZ112" s="96">
        <v>0</v>
      </c>
      <c r="CB112" s="32" t="s">
        <v>659</v>
      </c>
    </row>
    <row r="113" spans="77:78" ht="12" customHeight="1">
      <c r="BY113" s="96" t="s">
        <v>470</v>
      </c>
      <c r="BZ113" s="96">
        <v>0</v>
      </c>
    </row>
    <row r="114" spans="77:78" ht="12" customHeight="1">
      <c r="BY114" s="96" t="s">
        <v>471</v>
      </c>
      <c r="BZ114" s="96">
        <v>0</v>
      </c>
    </row>
    <row r="115" spans="77:78" ht="12" customHeight="1">
      <c r="BY115" s="96" t="s">
        <v>472</v>
      </c>
      <c r="BZ115" s="96">
        <v>0</v>
      </c>
    </row>
    <row r="116" spans="77:78" ht="12" customHeight="1">
      <c r="BY116" s="96" t="s">
        <v>473</v>
      </c>
      <c r="BZ116" s="96">
        <v>0</v>
      </c>
    </row>
    <row r="117" spans="77:78" ht="12" customHeight="1">
      <c r="BY117" s="96" t="s">
        <v>474</v>
      </c>
      <c r="BZ117" s="96">
        <v>0</v>
      </c>
    </row>
    <row r="118" spans="77:78" ht="12" customHeight="1">
      <c r="BY118" s="96" t="s">
        <v>475</v>
      </c>
      <c r="BZ118" s="96">
        <v>0</v>
      </c>
    </row>
    <row r="119" spans="77:78" ht="12" customHeight="1">
      <c r="BY119" s="96" t="s">
        <v>476</v>
      </c>
      <c r="BZ119" s="96">
        <v>0</v>
      </c>
    </row>
    <row r="120" spans="77:78" ht="12" customHeight="1">
      <c r="BY120" s="96" t="s">
        <v>477</v>
      </c>
      <c r="BZ120" s="96">
        <v>0</v>
      </c>
    </row>
    <row r="121" spans="77:78" ht="12" customHeight="1">
      <c r="BY121" s="96" t="s">
        <v>478</v>
      </c>
      <c r="BZ121" s="96">
        <v>0</v>
      </c>
    </row>
    <row r="122" spans="77:78" ht="12" customHeight="1">
      <c r="BY122" s="96" t="s">
        <v>479</v>
      </c>
      <c r="BZ122" s="96">
        <v>0</v>
      </c>
    </row>
    <row r="123" spans="77:78" ht="12" customHeight="1">
      <c r="BY123" s="96" t="s">
        <v>480</v>
      </c>
      <c r="BZ123" s="96">
        <v>0</v>
      </c>
    </row>
    <row r="124" spans="77:78" ht="12" customHeight="1">
      <c r="BY124" s="96" t="s">
        <v>481</v>
      </c>
      <c r="BZ124" s="96">
        <v>0</v>
      </c>
    </row>
    <row r="125" spans="77:78" ht="12" customHeight="1">
      <c r="BY125" s="96" t="s">
        <v>482</v>
      </c>
      <c r="BZ125" s="96">
        <v>0</v>
      </c>
    </row>
    <row r="126" spans="77:78" ht="12" customHeight="1">
      <c r="BY126" s="96" t="s">
        <v>483</v>
      </c>
      <c r="BZ126" s="96">
        <v>0</v>
      </c>
    </row>
    <row r="127" spans="77:78" ht="12" customHeight="1">
      <c r="BY127" s="96" t="s">
        <v>484</v>
      </c>
      <c r="BZ127" s="96">
        <v>0</v>
      </c>
    </row>
    <row r="128" spans="77:78" ht="12" customHeight="1">
      <c r="BY128" s="96" t="s">
        <v>485</v>
      </c>
      <c r="BZ128" s="96">
        <v>0</v>
      </c>
    </row>
    <row r="129" spans="77:78" ht="12" customHeight="1">
      <c r="BY129" s="96" t="s">
        <v>486</v>
      </c>
      <c r="BZ129" s="96">
        <v>0</v>
      </c>
    </row>
    <row r="130" spans="77:78" ht="12" customHeight="1">
      <c r="BY130" s="96" t="s">
        <v>487</v>
      </c>
      <c r="BZ130" s="96">
        <v>0</v>
      </c>
    </row>
    <row r="131" spans="77:78" ht="12" customHeight="1">
      <c r="BY131" s="96" t="s">
        <v>488</v>
      </c>
      <c r="BZ131" s="96">
        <v>1</v>
      </c>
    </row>
    <row r="132" spans="77:78" ht="12" customHeight="1">
      <c r="BY132" s="96" t="s">
        <v>489</v>
      </c>
      <c r="BZ132" s="96">
        <v>1</v>
      </c>
    </row>
    <row r="133" spans="77:78" ht="12" customHeight="1">
      <c r="BY133" s="96" t="s">
        <v>490</v>
      </c>
      <c r="BZ133" s="96">
        <v>1</v>
      </c>
    </row>
    <row r="134" spans="77:78" ht="12" customHeight="1">
      <c r="BY134" s="96" t="s">
        <v>491</v>
      </c>
      <c r="BZ134" s="96">
        <v>1</v>
      </c>
    </row>
    <row r="135" spans="77:78" ht="12" customHeight="1">
      <c r="BY135" s="96" t="s">
        <v>492</v>
      </c>
      <c r="BZ135" s="96">
        <v>1</v>
      </c>
    </row>
    <row r="136" spans="77:78" ht="12" customHeight="1">
      <c r="BY136" s="96" t="s">
        <v>493</v>
      </c>
      <c r="BZ136" s="96">
        <v>1</v>
      </c>
    </row>
    <row r="137" spans="77:78" ht="12" customHeight="1">
      <c r="BY137" s="96" t="s">
        <v>494</v>
      </c>
      <c r="BZ137" s="96">
        <v>1</v>
      </c>
    </row>
    <row r="138" spans="77:78" ht="12" customHeight="1">
      <c r="BY138" s="96" t="s">
        <v>495</v>
      </c>
      <c r="BZ138" s="96">
        <v>1</v>
      </c>
    </row>
    <row r="139" spans="77:78" ht="12" customHeight="1">
      <c r="BY139" s="96" t="s">
        <v>496</v>
      </c>
      <c r="BZ139" s="96">
        <v>1</v>
      </c>
    </row>
    <row r="140" spans="77:78" ht="12" customHeight="1">
      <c r="BY140" s="96" t="s">
        <v>497</v>
      </c>
      <c r="BZ140" s="96">
        <v>1</v>
      </c>
    </row>
    <row r="141" spans="77:78" ht="12" customHeight="1">
      <c r="BY141" s="96" t="s">
        <v>498</v>
      </c>
      <c r="BZ141" s="96">
        <v>1</v>
      </c>
    </row>
    <row r="142" spans="77:78" ht="12" customHeight="1">
      <c r="BY142" s="96" t="s">
        <v>499</v>
      </c>
      <c r="BZ142" s="96">
        <v>1</v>
      </c>
    </row>
    <row r="143" spans="77:78" ht="12" customHeight="1">
      <c r="BY143" s="96" t="s">
        <v>500</v>
      </c>
      <c r="BZ143" s="96">
        <v>1</v>
      </c>
    </row>
    <row r="144" spans="77:78" ht="12" customHeight="1">
      <c r="BY144" s="96" t="s">
        <v>501</v>
      </c>
      <c r="BZ144" s="96">
        <v>1</v>
      </c>
    </row>
    <row r="145" spans="77:78" ht="12" customHeight="1">
      <c r="BY145" s="96" t="s">
        <v>502</v>
      </c>
      <c r="BZ145" s="96">
        <v>1</v>
      </c>
    </row>
    <row r="146" spans="77:78" ht="12" customHeight="1">
      <c r="BY146" s="96" t="s">
        <v>503</v>
      </c>
      <c r="BZ146" s="96">
        <v>1</v>
      </c>
    </row>
    <row r="147" spans="77:78" ht="12" customHeight="1">
      <c r="BY147" s="96" t="s">
        <v>504</v>
      </c>
      <c r="BZ147" s="96">
        <v>1</v>
      </c>
    </row>
    <row r="148" spans="77:78" ht="12" customHeight="1">
      <c r="BY148" s="96" t="s">
        <v>505</v>
      </c>
      <c r="BZ148" s="96">
        <v>1</v>
      </c>
    </row>
    <row r="149" spans="77:78" ht="12" customHeight="1">
      <c r="BY149" s="96" t="s">
        <v>577</v>
      </c>
      <c r="BZ149" s="96">
        <v>1</v>
      </c>
    </row>
    <row r="150" spans="77:78" ht="12" customHeight="1">
      <c r="BY150" s="96" t="s">
        <v>578</v>
      </c>
      <c r="BZ150" s="96">
        <v>1</v>
      </c>
    </row>
    <row r="151" spans="77:78" ht="12" customHeight="1">
      <c r="BY151" s="96" t="s">
        <v>579</v>
      </c>
      <c r="BZ151" s="96">
        <v>1</v>
      </c>
    </row>
    <row r="152" spans="77:78" ht="12" customHeight="1">
      <c r="BY152" s="96" t="s">
        <v>580</v>
      </c>
      <c r="BZ152" s="96">
        <v>1</v>
      </c>
    </row>
    <row r="153" spans="77:78" ht="12" customHeight="1">
      <c r="BY153" s="96" t="s">
        <v>506</v>
      </c>
      <c r="BZ153" s="96">
        <v>1</v>
      </c>
    </row>
    <row r="154" spans="77:78" ht="12" customHeight="1">
      <c r="BY154" s="96" t="s">
        <v>507</v>
      </c>
      <c r="BZ154" s="96">
        <v>1</v>
      </c>
    </row>
    <row r="155" spans="77:78" ht="12" customHeight="1">
      <c r="BY155" s="96" t="s">
        <v>548</v>
      </c>
      <c r="BZ155" s="96">
        <v>1</v>
      </c>
    </row>
    <row r="156" spans="77:78" ht="12" customHeight="1">
      <c r="BY156" s="96" t="s">
        <v>549</v>
      </c>
      <c r="BZ156" s="96">
        <v>1</v>
      </c>
    </row>
    <row r="157" spans="77:78" ht="12" customHeight="1">
      <c r="BY157" s="96" t="s">
        <v>550</v>
      </c>
      <c r="BZ157" s="96">
        <v>1</v>
      </c>
    </row>
    <row r="158" spans="77:78" ht="12" customHeight="1">
      <c r="BY158" s="96" t="s">
        <v>551</v>
      </c>
      <c r="BZ158" s="96">
        <v>1</v>
      </c>
    </row>
    <row r="159" spans="77:78" ht="12" customHeight="1">
      <c r="BY159" s="96" t="s">
        <v>552</v>
      </c>
      <c r="BZ159" s="96">
        <v>1</v>
      </c>
    </row>
    <row r="160" spans="77:78" ht="12" customHeight="1">
      <c r="BY160" s="96" t="s">
        <v>553</v>
      </c>
      <c r="BZ160" s="96">
        <v>1</v>
      </c>
    </row>
    <row r="161" spans="77:78" ht="12" customHeight="1">
      <c r="BY161" s="96" t="s">
        <v>554</v>
      </c>
      <c r="BZ161" s="96">
        <v>1</v>
      </c>
    </row>
    <row r="162" spans="77:78" ht="12" customHeight="1">
      <c r="BY162" s="96" t="s">
        <v>555</v>
      </c>
      <c r="BZ162" s="96">
        <v>1</v>
      </c>
    </row>
    <row r="163" spans="77:78" ht="12" customHeight="1">
      <c r="BY163" s="96" t="s">
        <v>674</v>
      </c>
      <c r="BZ163" s="96">
        <v>1</v>
      </c>
    </row>
    <row r="164" spans="77:78" ht="12" customHeight="1">
      <c r="BY164" s="96" t="s">
        <v>731</v>
      </c>
      <c r="BZ164" s="96">
        <v>1</v>
      </c>
    </row>
    <row r="165" spans="77:78" ht="12" customHeight="1">
      <c r="BY165" s="96" t="s">
        <v>732</v>
      </c>
      <c r="BZ165" s="96">
        <v>1</v>
      </c>
    </row>
    <row r="166" spans="77:78" ht="12" customHeight="1">
      <c r="BY166" s="96" t="s">
        <v>508</v>
      </c>
      <c r="BZ166" s="96">
        <v>1</v>
      </c>
    </row>
    <row r="167" spans="77:78" ht="12" customHeight="1">
      <c r="BY167" s="96" t="s">
        <v>509</v>
      </c>
      <c r="BZ167" s="96">
        <v>1</v>
      </c>
    </row>
    <row r="168" spans="77:78" ht="12" customHeight="1">
      <c r="BY168" s="96" t="s">
        <v>510</v>
      </c>
      <c r="BZ168" s="98">
        <v>1</v>
      </c>
    </row>
    <row r="169" spans="77:78" ht="12" customHeight="1" thickBot="1">
      <c r="BY169" s="32" t="s">
        <v>602</v>
      </c>
      <c r="BZ169" s="100">
        <v>1</v>
      </c>
    </row>
    <row r="170" spans="77:78" ht="12" customHeight="1"/>
    <row r="171" spans="77:78" ht="12" customHeight="1"/>
    <row r="172" spans="77:78" ht="12" customHeight="1"/>
    <row r="173" spans="77:78" ht="12" customHeight="1"/>
    <row r="174" spans="77:78" ht="12" customHeight="1"/>
    <row r="175" spans="77:78" ht="12" customHeight="1"/>
    <row r="176" spans="77:78"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sheetData>
  <sheetProtection formatRows="0" insertRows="0" deleteRows="0"/>
  <mergeCells count="16">
    <mergeCell ref="O4:O6"/>
    <mergeCell ref="G5:H5"/>
    <mergeCell ref="M4:N4"/>
    <mergeCell ref="M5:M6"/>
    <mergeCell ref="I5:I6"/>
    <mergeCell ref="L5:L6"/>
    <mergeCell ref="N5:N6"/>
    <mergeCell ref="K5:K6"/>
    <mergeCell ref="J5:J6"/>
    <mergeCell ref="F4:J4"/>
    <mergeCell ref="B4:B6"/>
    <mergeCell ref="D4:D6"/>
    <mergeCell ref="C4:C6"/>
    <mergeCell ref="E4:E6"/>
    <mergeCell ref="K4:L4"/>
    <mergeCell ref="F5:F6"/>
  </mergeCells>
  <phoneticPr fontId="2"/>
  <conditionalFormatting sqref="B7:O26">
    <cfRule type="expression" dxfId="16" priority="14">
      <formula>$BB$3=TRUE</formula>
    </cfRule>
  </conditionalFormatting>
  <conditionalFormatting sqref="G7:H12 G17:H17 G22:H26">
    <cfRule type="expression" dxfId="15" priority="16">
      <formula>COUNTIF($F7,"*A*")</formula>
    </cfRule>
  </conditionalFormatting>
  <conditionalFormatting sqref="G13:H16">
    <cfRule type="expression" dxfId="14" priority="7">
      <formula>COUNTIF($F13,"*A*")</formula>
    </cfRule>
  </conditionalFormatting>
  <conditionalFormatting sqref="G18:H21">
    <cfRule type="expression" dxfId="13" priority="10">
      <formula>COUNTIF($F18,"*A*")</formula>
    </cfRule>
  </conditionalFormatting>
  <conditionalFormatting sqref="I7:I12 I17 I22:I26">
    <cfRule type="expression" dxfId="12" priority="15">
      <formula>OR(COUNTIF($F7,"*A*"),COUNTIF($F7,"*他*"))</formula>
    </cfRule>
  </conditionalFormatting>
  <conditionalFormatting sqref="I13:I16">
    <cfRule type="expression" dxfId="11" priority="6">
      <formula>OR(COUNTIF($F13,"*A*"),COUNTIF($F13,"*他*"))</formula>
    </cfRule>
  </conditionalFormatting>
  <conditionalFormatting sqref="I18:I21">
    <cfRule type="expression" dxfId="10" priority="9">
      <formula>OR(COUNTIF($F18,"*A*"),COUNTIF($F18,"*他*"))</formula>
    </cfRule>
  </conditionalFormatting>
  <conditionalFormatting sqref="K7:K26">
    <cfRule type="expression" dxfId="9" priority="4">
      <formula>VLOOKUP(E7,$BY$103:$BZ$169,2,0)=1</formula>
    </cfRule>
  </conditionalFormatting>
  <conditionalFormatting sqref="L7:L26">
    <cfRule type="expression" dxfId="8" priority="3">
      <formula>VLOOKUP(E7,$BY$103:$BZ$169,2,0)=1</formula>
    </cfRule>
  </conditionalFormatting>
  <dataValidations count="5">
    <dataValidation type="list" allowBlank="1" showInputMessage="1" showErrorMessage="1" sqref="J7:J26" xr:uid="{00000000-0002-0000-0600-000000000000}">
      <formula1>"有,無"</formula1>
    </dataValidation>
    <dataValidation type="list" allowBlank="1" showInputMessage="1" showErrorMessage="1" sqref="I7:I26" xr:uid="{00000000-0002-0000-0600-000001000000}">
      <formula1>$CD$103:$CD$106</formula1>
    </dataValidation>
    <dataValidation type="list" allowBlank="1" showInputMessage="1" showErrorMessage="1" sqref="F7:F26" xr:uid="{00000000-0002-0000-0600-000002000000}">
      <formula1>$CB$103:$CB$106</formula1>
    </dataValidation>
    <dataValidation type="list" allowBlank="1" showInputMessage="1" showErrorMessage="1" sqref="K7:K26 M7:M26" xr:uid="{00000000-0002-0000-0600-000003000000}">
      <formula1>$CF$103:$CF$105</formula1>
    </dataValidation>
    <dataValidation type="list" allowBlank="1" showInputMessage="1" showErrorMessage="1" sqref="E7:E26" xr:uid="{00000000-0002-0000-0600-000004000000}">
      <formula1>活動の種別※その他除く</formula1>
    </dataValidation>
  </dataValidations>
  <pageMargins left="0.59055118110236227" right="0.59055118110236227" top="0.39370078740157483" bottom="0.39370078740157483" header="0.31496062992125984" footer="0.31496062992125984"/>
  <pageSetup paperSize="9" scale="65" orientation="landscape" r:id="rId1"/>
  <headerFooter>
    <oddFooter>&amp;L&amp;6sf03h9</oddFooter>
  </headerFooter>
  <rowBreaks count="1" manualBreakCount="1">
    <brk id="42" max="15" man="1"/>
  </rowBreaks>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861060</xdr:colOff>
                    <xdr:row>0</xdr:row>
                    <xdr:rowOff>99060</xdr:rowOff>
                  </from>
                  <to>
                    <xdr:col>4</xdr:col>
                    <xdr:colOff>1097280</xdr:colOff>
                    <xdr:row>1</xdr:row>
                    <xdr:rowOff>175260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CV219"/>
  <sheetViews>
    <sheetView showGridLines="0" view="pageBreakPreview" zoomScale="80" zoomScaleNormal="85" zoomScaleSheetLayoutView="80" workbookViewId="0"/>
  </sheetViews>
  <sheetFormatPr defaultColWidth="8.69921875" defaultRowHeight="12"/>
  <cols>
    <col min="1" max="1" width="2.3984375" style="170" customWidth="1"/>
    <col min="2" max="2" width="6.19921875" style="5" customWidth="1"/>
    <col min="3" max="3" width="12.5" style="5" customWidth="1"/>
    <col min="4" max="4" width="26.19921875" style="5" customWidth="1"/>
    <col min="5" max="5" width="16.19921875" style="5" customWidth="1"/>
    <col min="6" max="6" width="14.09765625" style="5" customWidth="1"/>
    <col min="7" max="7" width="7.19921875" style="5" customWidth="1"/>
    <col min="8" max="8" width="14.09765625" style="5" customWidth="1"/>
    <col min="9" max="9" width="7.19921875" style="5" customWidth="1"/>
    <col min="10" max="10" width="14.09765625" style="5" customWidth="1"/>
    <col min="11" max="11" width="7.19921875" style="5" customWidth="1"/>
    <col min="12" max="12" width="15.59765625" style="5" customWidth="1"/>
    <col min="13" max="13" width="44.5" style="5" customWidth="1"/>
    <col min="14" max="14" width="2.69921875" style="5" customWidth="1"/>
    <col min="15" max="15" width="2.19921875" style="5" customWidth="1"/>
    <col min="16" max="16" width="4.09765625" style="5" customWidth="1"/>
    <col min="17" max="17" width="4.19921875" style="5" customWidth="1"/>
    <col min="18" max="18" width="7" style="5" customWidth="1"/>
    <col min="19" max="19" width="6.69921875" style="5" customWidth="1"/>
    <col min="20" max="51" width="2.19921875" style="5" customWidth="1"/>
    <col min="52" max="52" width="9.19921875" style="5" hidden="1" customWidth="1"/>
    <col min="53" max="77" width="2.19921875" style="5" customWidth="1"/>
    <col min="78" max="80" width="8.69921875" style="5"/>
    <col min="81" max="81" width="6.09765625" style="5" customWidth="1"/>
    <col min="82" max="82" width="8.69921875" style="5"/>
    <col min="83" max="83" width="8.19921875" style="5" customWidth="1"/>
    <col min="84" max="84" width="9.69921875" style="5" customWidth="1"/>
    <col min="85" max="85" width="6.5" style="5" customWidth="1"/>
    <col min="86" max="93" width="8.69921875" style="5"/>
    <col min="94" max="94" width="26.19921875" style="5" customWidth="1"/>
    <col min="95" max="16384" width="8.69921875" style="5"/>
  </cols>
  <sheetData>
    <row r="1" spans="1:68" ht="12" customHeight="1" thickBot="1"/>
    <row r="2" spans="1:68" ht="19.95" customHeight="1" thickBot="1">
      <c r="B2" s="295" t="s">
        <v>736</v>
      </c>
      <c r="C2" s="67" t="s">
        <v>711</v>
      </c>
      <c r="F2" s="307" t="str">
        <f>'4. 排出源リスト'!F2</f>
        <v>令和6年度</v>
      </c>
      <c r="AZ2" s="5" t="s">
        <v>609</v>
      </c>
    </row>
    <row r="3" spans="1:68" ht="12" customHeight="1" thickBot="1">
      <c r="AZ3" s="29" t="b">
        <v>0</v>
      </c>
    </row>
    <row r="4" spans="1:68" ht="15" customHeight="1">
      <c r="B4" s="509" t="s">
        <v>706</v>
      </c>
      <c r="C4" s="512" t="s">
        <v>605</v>
      </c>
      <c r="D4" s="521" t="s">
        <v>457</v>
      </c>
      <c r="E4" s="549" t="s">
        <v>761</v>
      </c>
      <c r="F4" s="545" t="s">
        <v>762</v>
      </c>
      <c r="G4" s="537"/>
      <c r="H4" s="545" t="s">
        <v>459</v>
      </c>
      <c r="I4" s="547"/>
      <c r="J4" s="537" t="s">
        <v>530</v>
      </c>
      <c r="K4" s="537"/>
      <c r="L4" s="539" t="s">
        <v>675</v>
      </c>
      <c r="M4" s="554" t="s">
        <v>563</v>
      </c>
    </row>
    <row r="5" spans="1:68" ht="18" customHeight="1">
      <c r="B5" s="510"/>
      <c r="C5" s="513"/>
      <c r="D5" s="522"/>
      <c r="E5" s="550"/>
      <c r="F5" s="546"/>
      <c r="G5" s="538"/>
      <c r="H5" s="546"/>
      <c r="I5" s="548"/>
      <c r="J5" s="538"/>
      <c r="K5" s="538"/>
      <c r="L5" s="540"/>
      <c r="M5" s="555"/>
      <c r="Q5" s="5" t="s">
        <v>697</v>
      </c>
      <c r="BO5" s="107"/>
      <c r="BP5" s="171"/>
    </row>
    <row r="6" spans="1:68" ht="21.6" customHeight="1" thickBot="1">
      <c r="A6" s="176"/>
      <c r="B6" s="511"/>
      <c r="C6" s="514"/>
      <c r="D6" s="523"/>
      <c r="E6" s="551"/>
      <c r="F6" s="178" t="s">
        <v>528</v>
      </c>
      <c r="G6" s="179" t="s">
        <v>529</v>
      </c>
      <c r="H6" s="180" t="s">
        <v>562</v>
      </c>
      <c r="I6" s="181" t="s">
        <v>535</v>
      </c>
      <c r="J6" s="182" t="s">
        <v>562</v>
      </c>
      <c r="K6" s="183" t="s">
        <v>535</v>
      </c>
      <c r="L6" s="541"/>
      <c r="M6" s="556"/>
      <c r="Q6" s="244" t="s">
        <v>676</v>
      </c>
      <c r="R6" s="130" t="s">
        <v>21</v>
      </c>
      <c r="S6" s="244"/>
      <c r="BO6" s="172"/>
      <c r="BP6" s="171"/>
    </row>
    <row r="7" spans="1:68" ht="24.6" customHeight="1">
      <c r="A7" s="176" t="e">
        <f>VLOOKUP(D7,非表示_活動量と単位!$D$8:$E$75,2,FALSE)</f>
        <v>#N/A</v>
      </c>
      <c r="B7" s="217"/>
      <c r="C7" s="325"/>
      <c r="D7" s="326"/>
      <c r="E7" s="305"/>
      <c r="F7" s="308" t="str">
        <f>IF(E7="","",INT(E7))</f>
        <v/>
      </c>
      <c r="G7" s="210" t="str">
        <f t="shared" ref="G7:G21" si="0">IF($D7="","",VLOOKUP($D7,活動の種別と単位,4,FALSE))</f>
        <v/>
      </c>
      <c r="H7" s="222" t="str">
        <f t="shared" ref="H7:H21" si="1">IF($D7="","",IFERROR(IF(VLOOKUP($C7,モニタリングポイント,9,FALSE)="デフォルト値",VLOOKUP($D7,デフォルト値,4,FALSE),""),""))</f>
        <v/>
      </c>
      <c r="I7" s="210" t="str">
        <f t="shared" ref="I7:I21" si="2">IF($D7="","",VLOOKUP($D7,活動の種別と単位,5,FALSE))</f>
        <v/>
      </c>
      <c r="J7" s="254" t="str">
        <f t="shared" ref="J7:J21" si="3">IF($D7="","",IFERROR(IF(VLOOKUP($C7,モニタリングポイント,11,FALSE)="デフォルト値",VLOOKUP($D7,デフォルト値,5,FALSE),""),""))</f>
        <v/>
      </c>
      <c r="K7" s="210" t="str">
        <f t="shared" ref="K7:K21" si="4">IF($D7="","",VLOOKUP($D7,活動の種別と単位,6,FALSE))</f>
        <v/>
      </c>
      <c r="L7" s="312" t="str">
        <f t="shared" ref="L7:L21" si="5">IF($D7="","",IF($A7=0,F7*H7*J7,F7*J7))</f>
        <v/>
      </c>
      <c r="M7" s="278"/>
      <c r="Q7" s="246">
        <v>1</v>
      </c>
      <c r="R7" s="247">
        <f>SUMIF($B$7:$B$31,Q7,$L$7:$L$31)+SUMIF($B$49:$B$103,Q7,$L$49:$L$103)</f>
        <v>0</v>
      </c>
      <c r="S7" s="244"/>
      <c r="BO7" s="172"/>
      <c r="BP7" s="171"/>
    </row>
    <row r="8" spans="1:68" ht="24.6" customHeight="1">
      <c r="A8" s="176" t="e">
        <f>VLOOKUP(D8,非表示_活動量と単位!$D$8:$E$75,2,FALSE)</f>
        <v>#N/A</v>
      </c>
      <c r="B8" s="219"/>
      <c r="C8" s="220"/>
      <c r="D8" s="327"/>
      <c r="E8" s="115"/>
      <c r="F8" s="309" t="str">
        <f>IF(E8="","",INT(E8))</f>
        <v/>
      </c>
      <c r="G8" s="212" t="str">
        <f t="shared" si="0"/>
        <v/>
      </c>
      <c r="H8" s="223" t="str">
        <f>IF($D8="","",IFERROR(IF(VLOOKUP($C8,モニタリングポイント,9,FALSE)="デフォルト値",VLOOKUP($D8,デフォルト値,4,FALSE),""),""))</f>
        <v/>
      </c>
      <c r="I8" s="212" t="str">
        <f t="shared" si="2"/>
        <v/>
      </c>
      <c r="J8" s="255" t="str">
        <f t="shared" si="3"/>
        <v/>
      </c>
      <c r="K8" s="212" t="str">
        <f t="shared" si="4"/>
        <v/>
      </c>
      <c r="L8" s="313" t="str">
        <f t="shared" si="5"/>
        <v/>
      </c>
      <c r="M8" s="279"/>
      <c r="Q8" s="248">
        <v>2</v>
      </c>
      <c r="R8" s="247">
        <f t="shared" ref="R8:R10" si="6">SUMIF($B$7:$B$31,Q8,$L$7:$L$31)+SUMIF($B$49:$B$103,Q8,$L$49:$L$103)</f>
        <v>0</v>
      </c>
      <c r="S8" s="244"/>
      <c r="BO8" s="172"/>
      <c r="BP8" s="171"/>
    </row>
    <row r="9" spans="1:68" ht="24.6" customHeight="1">
      <c r="A9" s="176" t="e">
        <f>VLOOKUP(D9,非表示_活動量と単位!$D$8:$E$75,2,FALSE)</f>
        <v>#N/A</v>
      </c>
      <c r="B9" s="219"/>
      <c r="C9" s="220"/>
      <c r="D9" s="327"/>
      <c r="E9" s="115"/>
      <c r="F9" s="309" t="str">
        <f t="shared" ref="F9:F31" si="7">IF(E9="","",INT(E9))</f>
        <v/>
      </c>
      <c r="G9" s="212" t="str">
        <f t="shared" si="0"/>
        <v/>
      </c>
      <c r="H9" s="223" t="str">
        <f t="shared" si="1"/>
        <v/>
      </c>
      <c r="I9" s="212" t="str">
        <f t="shared" si="2"/>
        <v/>
      </c>
      <c r="J9" s="255" t="str">
        <f t="shared" si="3"/>
        <v/>
      </c>
      <c r="K9" s="212" t="str">
        <f t="shared" si="4"/>
        <v/>
      </c>
      <c r="L9" s="313" t="str">
        <f t="shared" si="5"/>
        <v/>
      </c>
      <c r="M9" s="279"/>
      <c r="Q9" s="246">
        <v>3</v>
      </c>
      <c r="R9" s="247">
        <f t="shared" si="6"/>
        <v>0</v>
      </c>
      <c r="S9" s="244"/>
      <c r="BO9" s="172"/>
      <c r="BP9" s="171"/>
    </row>
    <row r="10" spans="1:68" ht="24.6" customHeight="1">
      <c r="A10" s="176" t="e">
        <f>VLOOKUP(D10,非表示_活動量と単位!$D$8:$E$75,2,FALSE)</f>
        <v>#N/A</v>
      </c>
      <c r="B10" s="219"/>
      <c r="C10" s="220"/>
      <c r="D10" s="327"/>
      <c r="E10" s="115"/>
      <c r="F10" s="309" t="str">
        <f t="shared" si="7"/>
        <v/>
      </c>
      <c r="G10" s="212" t="str">
        <f t="shared" si="0"/>
        <v/>
      </c>
      <c r="H10" s="223" t="str">
        <f t="shared" si="1"/>
        <v/>
      </c>
      <c r="I10" s="212" t="str">
        <f t="shared" si="2"/>
        <v/>
      </c>
      <c r="J10" s="255" t="str">
        <f t="shared" si="3"/>
        <v/>
      </c>
      <c r="K10" s="212" t="str">
        <f t="shared" si="4"/>
        <v/>
      </c>
      <c r="L10" s="313" t="str">
        <f t="shared" si="5"/>
        <v/>
      </c>
      <c r="M10" s="279"/>
      <c r="Q10" s="248">
        <v>4</v>
      </c>
      <c r="R10" s="247">
        <f t="shared" si="6"/>
        <v>0</v>
      </c>
      <c r="S10" s="244"/>
      <c r="BO10" s="172"/>
      <c r="BP10" s="171"/>
    </row>
    <row r="11" spans="1:68" ht="24.6" customHeight="1">
      <c r="A11" s="176" t="e">
        <f>VLOOKUP(D11,非表示_活動量と単位!$D$8:$E$75,2,FALSE)</f>
        <v>#N/A</v>
      </c>
      <c r="B11" s="219"/>
      <c r="C11" s="220"/>
      <c r="D11" s="327"/>
      <c r="E11" s="115"/>
      <c r="F11" s="309" t="str">
        <f t="shared" si="7"/>
        <v/>
      </c>
      <c r="G11" s="212" t="str">
        <f t="shared" si="0"/>
        <v/>
      </c>
      <c r="H11" s="223" t="str">
        <f t="shared" si="1"/>
        <v/>
      </c>
      <c r="I11" s="212" t="str">
        <f t="shared" si="2"/>
        <v/>
      </c>
      <c r="J11" s="255" t="str">
        <f t="shared" si="3"/>
        <v/>
      </c>
      <c r="K11" s="212" t="str">
        <f t="shared" si="4"/>
        <v/>
      </c>
      <c r="L11" s="313" t="str">
        <f t="shared" si="5"/>
        <v/>
      </c>
      <c r="M11" s="279"/>
      <c r="Q11" s="246">
        <v>5</v>
      </c>
      <c r="R11" s="247">
        <f>SUMIF($B$7:$B$31,Q11,$L$7:$L$31)+SUMIF($B$49:$B$103,Q11,$L$49:$L$103)</f>
        <v>0</v>
      </c>
      <c r="S11" s="244"/>
      <c r="BO11" s="172"/>
      <c r="BP11" s="171"/>
    </row>
    <row r="12" spans="1:68" ht="24.6" customHeight="1">
      <c r="A12" s="176" t="e">
        <f>VLOOKUP(D12,非表示_活動量と単位!$D$8:$E$75,2,FALSE)</f>
        <v>#N/A</v>
      </c>
      <c r="B12" s="219"/>
      <c r="C12" s="220"/>
      <c r="D12" s="327"/>
      <c r="E12" s="115"/>
      <c r="F12" s="309" t="str">
        <f t="shared" si="7"/>
        <v/>
      </c>
      <c r="G12" s="212" t="str">
        <f t="shared" si="0"/>
        <v/>
      </c>
      <c r="H12" s="223" t="str">
        <f t="shared" si="1"/>
        <v/>
      </c>
      <c r="I12" s="212" t="str">
        <f t="shared" si="2"/>
        <v/>
      </c>
      <c r="J12" s="255" t="str">
        <f t="shared" si="3"/>
        <v/>
      </c>
      <c r="K12" s="212" t="str">
        <f t="shared" si="4"/>
        <v/>
      </c>
      <c r="L12" s="313" t="str">
        <f t="shared" si="5"/>
        <v/>
      </c>
      <c r="M12" s="279"/>
      <c r="Q12" s="107"/>
      <c r="R12" s="107">
        <f>INT(SUM(R7:R11))</f>
        <v>0</v>
      </c>
      <c r="S12" s="244" t="b">
        <f>EXACT(R12,L32)</f>
        <v>1</v>
      </c>
      <c r="BO12" s="172"/>
      <c r="BP12" s="171"/>
    </row>
    <row r="13" spans="1:68" ht="24.6" customHeight="1">
      <c r="A13" s="176" t="e">
        <f>VLOOKUP(D13,非表示_活動量と単位!$D$8:$E$75,2,FALSE)</f>
        <v>#N/A</v>
      </c>
      <c r="B13" s="219"/>
      <c r="C13" s="220"/>
      <c r="D13" s="327"/>
      <c r="E13" s="115"/>
      <c r="F13" s="309" t="str">
        <f t="shared" si="7"/>
        <v/>
      </c>
      <c r="G13" s="212" t="str">
        <f t="shared" si="0"/>
        <v/>
      </c>
      <c r="H13" s="223" t="str">
        <f t="shared" si="1"/>
        <v/>
      </c>
      <c r="I13" s="212" t="str">
        <f t="shared" si="2"/>
        <v/>
      </c>
      <c r="J13" s="255" t="str">
        <f t="shared" si="3"/>
        <v/>
      </c>
      <c r="K13" s="212" t="str">
        <f t="shared" si="4"/>
        <v/>
      </c>
      <c r="L13" s="313" t="str">
        <f t="shared" si="5"/>
        <v/>
      </c>
      <c r="M13" s="279"/>
      <c r="Q13" s="249"/>
      <c r="R13" s="107"/>
      <c r="S13" s="244"/>
      <c r="BO13" s="172"/>
      <c r="BP13" s="171"/>
    </row>
    <row r="14" spans="1:68" ht="24.6" customHeight="1">
      <c r="A14" s="176" t="e">
        <f>VLOOKUP(D14,非表示_活動量と単位!$D$8:$E$75,2,FALSE)</f>
        <v>#N/A</v>
      </c>
      <c r="B14" s="219"/>
      <c r="C14" s="220"/>
      <c r="D14" s="327"/>
      <c r="E14" s="115"/>
      <c r="F14" s="309" t="str">
        <f t="shared" si="7"/>
        <v/>
      </c>
      <c r="G14" s="212" t="str">
        <f t="shared" si="0"/>
        <v/>
      </c>
      <c r="H14" s="223" t="str">
        <f t="shared" si="1"/>
        <v/>
      </c>
      <c r="I14" s="212" t="str">
        <f t="shared" si="2"/>
        <v/>
      </c>
      <c r="J14" s="255" t="str">
        <f t="shared" si="3"/>
        <v/>
      </c>
      <c r="K14" s="212" t="str">
        <f t="shared" si="4"/>
        <v/>
      </c>
      <c r="L14" s="313" t="str">
        <f t="shared" si="5"/>
        <v/>
      </c>
      <c r="M14" s="279"/>
      <c r="Q14" s="107"/>
      <c r="BO14" s="172"/>
      <c r="BP14" s="171"/>
    </row>
    <row r="15" spans="1:68" ht="24.6" customHeight="1">
      <c r="A15" s="176" t="e">
        <f>VLOOKUP(D15,非表示_活動量と単位!$D$8:$E$75,2,FALSE)</f>
        <v>#N/A</v>
      </c>
      <c r="B15" s="219"/>
      <c r="C15" s="220"/>
      <c r="D15" s="327"/>
      <c r="E15" s="115"/>
      <c r="F15" s="309" t="str">
        <f t="shared" si="7"/>
        <v/>
      </c>
      <c r="G15" s="212" t="str">
        <f t="shared" si="0"/>
        <v/>
      </c>
      <c r="H15" s="223" t="str">
        <f t="shared" si="1"/>
        <v/>
      </c>
      <c r="I15" s="212" t="str">
        <f t="shared" si="2"/>
        <v/>
      </c>
      <c r="J15" s="255" t="str">
        <f t="shared" si="3"/>
        <v/>
      </c>
      <c r="K15" s="212" t="str">
        <f t="shared" si="4"/>
        <v/>
      </c>
      <c r="L15" s="313" t="str">
        <f t="shared" si="5"/>
        <v/>
      </c>
      <c r="M15" s="279"/>
      <c r="Q15" s="249"/>
      <c r="R15" s="107"/>
      <c r="S15" s="244"/>
      <c r="BO15" s="172"/>
      <c r="BP15" s="171"/>
    </row>
    <row r="16" spans="1:68" ht="24.6" customHeight="1">
      <c r="A16" s="176" t="e">
        <f>VLOOKUP(D16,非表示_活動量と単位!$D$8:$E$75,2,FALSE)</f>
        <v>#N/A</v>
      </c>
      <c r="B16" s="219"/>
      <c r="C16" s="220"/>
      <c r="D16" s="327"/>
      <c r="E16" s="115"/>
      <c r="F16" s="309" t="str">
        <f t="shared" si="7"/>
        <v/>
      </c>
      <c r="G16" s="212" t="str">
        <f t="shared" si="0"/>
        <v/>
      </c>
      <c r="H16" s="223" t="str">
        <f t="shared" si="1"/>
        <v/>
      </c>
      <c r="I16" s="212" t="str">
        <f t="shared" si="2"/>
        <v/>
      </c>
      <c r="J16" s="255" t="str">
        <f t="shared" si="3"/>
        <v/>
      </c>
      <c r="K16" s="212" t="str">
        <f t="shared" si="4"/>
        <v/>
      </c>
      <c r="L16" s="313" t="str">
        <f t="shared" si="5"/>
        <v/>
      </c>
      <c r="M16" s="279"/>
      <c r="Q16" s="107"/>
      <c r="R16" s="107"/>
      <c r="S16" s="244"/>
      <c r="BO16" s="172"/>
      <c r="BP16" s="171"/>
    </row>
    <row r="17" spans="1:68" ht="24.6" customHeight="1">
      <c r="A17" s="176" t="e">
        <f>VLOOKUP(D17,非表示_活動量と単位!$D$8:$E$75,2,FALSE)</f>
        <v>#N/A</v>
      </c>
      <c r="B17" s="219"/>
      <c r="C17" s="220"/>
      <c r="D17" s="327"/>
      <c r="E17" s="115"/>
      <c r="F17" s="309" t="str">
        <f t="shared" si="7"/>
        <v/>
      </c>
      <c r="G17" s="212" t="str">
        <f t="shared" si="0"/>
        <v/>
      </c>
      <c r="H17" s="223" t="str">
        <f t="shared" si="1"/>
        <v/>
      </c>
      <c r="I17" s="212" t="str">
        <f t="shared" si="2"/>
        <v/>
      </c>
      <c r="J17" s="255" t="str">
        <f t="shared" si="3"/>
        <v/>
      </c>
      <c r="K17" s="212" t="str">
        <f t="shared" si="4"/>
        <v/>
      </c>
      <c r="L17" s="313" t="str">
        <f t="shared" si="5"/>
        <v/>
      </c>
      <c r="M17" s="279"/>
      <c r="Q17" s="249"/>
      <c r="R17" s="107"/>
      <c r="S17" s="244"/>
      <c r="BO17" s="172"/>
      <c r="BP17" s="171"/>
    </row>
    <row r="18" spans="1:68" ht="24.6" customHeight="1">
      <c r="A18" s="176" t="e">
        <f>VLOOKUP(D18,非表示_活動量と単位!$D$8:$E$75,2,FALSE)</f>
        <v>#N/A</v>
      </c>
      <c r="B18" s="219"/>
      <c r="C18" s="220"/>
      <c r="D18" s="327"/>
      <c r="E18" s="115"/>
      <c r="F18" s="309" t="str">
        <f t="shared" si="7"/>
        <v/>
      </c>
      <c r="G18" s="212" t="str">
        <f t="shared" si="0"/>
        <v/>
      </c>
      <c r="H18" s="223" t="str">
        <f t="shared" si="1"/>
        <v/>
      </c>
      <c r="I18" s="212" t="str">
        <f t="shared" si="2"/>
        <v/>
      </c>
      <c r="J18" s="255" t="str">
        <f t="shared" si="3"/>
        <v/>
      </c>
      <c r="K18" s="212" t="str">
        <f t="shared" si="4"/>
        <v/>
      </c>
      <c r="L18" s="313" t="str">
        <f t="shared" si="5"/>
        <v/>
      </c>
      <c r="M18" s="279"/>
      <c r="Q18" s="107"/>
      <c r="R18" s="107"/>
      <c r="S18" s="244"/>
      <c r="BO18" s="172"/>
      <c r="BP18" s="171"/>
    </row>
    <row r="19" spans="1:68" ht="24.6" customHeight="1">
      <c r="A19" s="176" t="e">
        <f>VLOOKUP(D19,非表示_活動量と単位!$D$8:$E$75,2,FALSE)</f>
        <v>#N/A</v>
      </c>
      <c r="B19" s="219"/>
      <c r="C19" s="220"/>
      <c r="D19" s="327"/>
      <c r="E19" s="115"/>
      <c r="F19" s="309" t="str">
        <f t="shared" si="7"/>
        <v/>
      </c>
      <c r="G19" s="212" t="str">
        <f t="shared" si="0"/>
        <v/>
      </c>
      <c r="H19" s="223" t="str">
        <f t="shared" si="1"/>
        <v/>
      </c>
      <c r="I19" s="212" t="str">
        <f t="shared" si="2"/>
        <v/>
      </c>
      <c r="J19" s="255" t="str">
        <f t="shared" si="3"/>
        <v/>
      </c>
      <c r="K19" s="212" t="str">
        <f t="shared" si="4"/>
        <v/>
      </c>
      <c r="L19" s="313" t="str">
        <f t="shared" si="5"/>
        <v/>
      </c>
      <c r="M19" s="279"/>
      <c r="Q19" s="249"/>
      <c r="R19" s="107"/>
      <c r="S19" s="244"/>
      <c r="BO19" s="172"/>
      <c r="BP19" s="171"/>
    </row>
    <row r="20" spans="1:68" ht="24.6" customHeight="1">
      <c r="A20" s="176" t="e">
        <f>VLOOKUP(D20,非表示_活動量と単位!$D$8:$E$75,2,FALSE)</f>
        <v>#N/A</v>
      </c>
      <c r="B20" s="219"/>
      <c r="C20" s="220"/>
      <c r="D20" s="327"/>
      <c r="E20" s="115"/>
      <c r="F20" s="309" t="str">
        <f t="shared" si="7"/>
        <v/>
      </c>
      <c r="G20" s="212" t="str">
        <f t="shared" si="0"/>
        <v/>
      </c>
      <c r="H20" s="223" t="str">
        <f t="shared" si="1"/>
        <v/>
      </c>
      <c r="I20" s="212" t="str">
        <f t="shared" si="2"/>
        <v/>
      </c>
      <c r="J20" s="255" t="str">
        <f t="shared" si="3"/>
        <v/>
      </c>
      <c r="K20" s="212" t="str">
        <f t="shared" si="4"/>
        <v/>
      </c>
      <c r="L20" s="313" t="str">
        <f t="shared" si="5"/>
        <v/>
      </c>
      <c r="M20" s="279"/>
      <c r="Q20" s="107"/>
      <c r="R20" s="107"/>
      <c r="S20" s="244"/>
      <c r="BO20" s="172"/>
      <c r="BP20" s="171"/>
    </row>
    <row r="21" spans="1:68" ht="24.6" customHeight="1" thickBot="1">
      <c r="A21" s="176" t="e">
        <f>VLOOKUP(D21,非表示_活動量と単位!$D$8:$E$75,2,FALSE)</f>
        <v>#N/A</v>
      </c>
      <c r="B21" s="219"/>
      <c r="C21" s="220"/>
      <c r="D21" s="327"/>
      <c r="E21" s="121"/>
      <c r="F21" s="310" t="str">
        <f t="shared" si="7"/>
        <v/>
      </c>
      <c r="G21" s="212" t="str">
        <f t="shared" si="0"/>
        <v/>
      </c>
      <c r="H21" s="223" t="str">
        <f t="shared" si="1"/>
        <v/>
      </c>
      <c r="I21" s="212" t="str">
        <f t="shared" si="2"/>
        <v/>
      </c>
      <c r="J21" s="255" t="str">
        <f t="shared" si="3"/>
        <v/>
      </c>
      <c r="K21" s="212" t="str">
        <f t="shared" si="4"/>
        <v/>
      </c>
      <c r="L21" s="313" t="str">
        <f t="shared" si="5"/>
        <v/>
      </c>
      <c r="M21" s="279"/>
      <c r="Q21" s="249"/>
      <c r="R21" s="107"/>
      <c r="S21" s="244"/>
      <c r="BO21" s="172"/>
      <c r="BP21" s="171"/>
    </row>
    <row r="22" spans="1:68" ht="24.6" customHeight="1">
      <c r="A22" s="176">
        <f t="shared" ref="A22:A30" si="8">IF($H22="",1,0)</f>
        <v>1</v>
      </c>
      <c r="B22" s="217"/>
      <c r="C22" s="218"/>
      <c r="D22" s="209" t="s">
        <v>511</v>
      </c>
      <c r="E22" s="319"/>
      <c r="F22" s="311" t="str">
        <f t="shared" si="7"/>
        <v/>
      </c>
      <c r="G22" s="225"/>
      <c r="H22" s="222"/>
      <c r="I22" s="225"/>
      <c r="J22" s="254"/>
      <c r="K22" s="225"/>
      <c r="L22" s="312" t="str">
        <f>IF($C22="","",IF($A22=0,F22*H22*J22,F22*J22))</f>
        <v/>
      </c>
      <c r="M22" s="278"/>
      <c r="Q22" s="107"/>
      <c r="R22" s="107"/>
      <c r="S22" s="244"/>
      <c r="BO22" s="172"/>
      <c r="BP22" s="171"/>
    </row>
    <row r="23" spans="1:68" ht="24.6" customHeight="1">
      <c r="A23" s="176">
        <f t="shared" si="8"/>
        <v>1</v>
      </c>
      <c r="B23" s="219"/>
      <c r="C23" s="220"/>
      <c r="D23" s="211" t="s">
        <v>511</v>
      </c>
      <c r="E23" s="220"/>
      <c r="F23" s="309" t="str">
        <f t="shared" si="7"/>
        <v/>
      </c>
      <c r="G23" s="226"/>
      <c r="H23" s="223"/>
      <c r="I23" s="226"/>
      <c r="J23" s="255"/>
      <c r="K23" s="226"/>
      <c r="L23" s="313" t="str">
        <f t="shared" ref="L23:L31" si="9">IF($C23="","",IF($A23=0,F23*H23*J23,F23*J23))</f>
        <v/>
      </c>
      <c r="M23" s="279"/>
      <c r="Q23" s="249"/>
      <c r="R23" s="107"/>
      <c r="S23" s="244"/>
      <c r="BO23" s="172"/>
      <c r="BP23" s="171"/>
    </row>
    <row r="24" spans="1:68" ht="24.6" customHeight="1">
      <c r="A24" s="176">
        <f t="shared" si="8"/>
        <v>1</v>
      </c>
      <c r="B24" s="219"/>
      <c r="C24" s="220"/>
      <c r="D24" s="211" t="s">
        <v>511</v>
      </c>
      <c r="E24" s="220"/>
      <c r="F24" s="309" t="str">
        <f t="shared" si="7"/>
        <v/>
      </c>
      <c r="G24" s="226"/>
      <c r="H24" s="223"/>
      <c r="I24" s="226"/>
      <c r="J24" s="255"/>
      <c r="K24" s="226"/>
      <c r="L24" s="313" t="str">
        <f t="shared" si="9"/>
        <v/>
      </c>
      <c r="M24" s="279"/>
      <c r="Q24" s="107"/>
      <c r="BO24" s="172"/>
      <c r="BP24" s="171"/>
    </row>
    <row r="25" spans="1:68" ht="24.6" customHeight="1">
      <c r="A25" s="176">
        <f t="shared" si="8"/>
        <v>1</v>
      </c>
      <c r="B25" s="219"/>
      <c r="C25" s="220"/>
      <c r="D25" s="211" t="s">
        <v>511</v>
      </c>
      <c r="E25" s="220"/>
      <c r="F25" s="309" t="str">
        <f t="shared" si="7"/>
        <v/>
      </c>
      <c r="G25" s="226"/>
      <c r="H25" s="223"/>
      <c r="I25" s="226"/>
      <c r="J25" s="255"/>
      <c r="K25" s="226"/>
      <c r="L25" s="313" t="str">
        <f t="shared" si="9"/>
        <v/>
      </c>
      <c r="M25" s="279"/>
      <c r="BO25" s="172"/>
      <c r="BP25" s="171"/>
    </row>
    <row r="26" spans="1:68" ht="24.6" customHeight="1">
      <c r="A26" s="176">
        <f t="shared" si="8"/>
        <v>1</v>
      </c>
      <c r="B26" s="219"/>
      <c r="C26" s="220"/>
      <c r="D26" s="211" t="s">
        <v>511</v>
      </c>
      <c r="E26" s="220"/>
      <c r="F26" s="309" t="str">
        <f t="shared" si="7"/>
        <v/>
      </c>
      <c r="G26" s="226"/>
      <c r="H26" s="223"/>
      <c r="I26" s="226"/>
      <c r="J26" s="255"/>
      <c r="K26" s="226"/>
      <c r="L26" s="313" t="str">
        <f t="shared" si="9"/>
        <v/>
      </c>
      <c r="M26" s="279"/>
      <c r="Q26" s="107"/>
      <c r="R26" s="107"/>
      <c r="S26" s="107"/>
      <c r="BO26" s="172"/>
      <c r="BP26" s="171"/>
    </row>
    <row r="27" spans="1:68" ht="24.6" customHeight="1">
      <c r="A27" s="176">
        <f t="shared" si="8"/>
        <v>1</v>
      </c>
      <c r="B27" s="219"/>
      <c r="C27" s="220"/>
      <c r="D27" s="211" t="s">
        <v>511</v>
      </c>
      <c r="E27" s="220"/>
      <c r="F27" s="309" t="str">
        <f t="shared" si="7"/>
        <v/>
      </c>
      <c r="G27" s="226"/>
      <c r="H27" s="223"/>
      <c r="I27" s="226"/>
      <c r="J27" s="255"/>
      <c r="K27" s="226"/>
      <c r="L27" s="313" t="str">
        <f t="shared" si="9"/>
        <v/>
      </c>
      <c r="M27" s="279"/>
      <c r="Q27" s="249"/>
      <c r="R27" s="107"/>
      <c r="S27" s="107"/>
      <c r="BO27" s="172"/>
      <c r="BP27" s="171"/>
    </row>
    <row r="28" spans="1:68" ht="24.6" customHeight="1">
      <c r="A28" s="176">
        <f t="shared" si="8"/>
        <v>1</v>
      </c>
      <c r="B28" s="219"/>
      <c r="C28" s="220"/>
      <c r="D28" s="211" t="s">
        <v>511</v>
      </c>
      <c r="E28" s="220"/>
      <c r="F28" s="309" t="str">
        <f t="shared" si="7"/>
        <v/>
      </c>
      <c r="G28" s="226"/>
      <c r="H28" s="223"/>
      <c r="I28" s="226"/>
      <c r="J28" s="255"/>
      <c r="K28" s="226"/>
      <c r="L28" s="313" t="str">
        <f t="shared" si="9"/>
        <v/>
      </c>
      <c r="M28" s="279"/>
      <c r="Q28" s="107"/>
      <c r="R28" s="107"/>
      <c r="S28" s="107"/>
      <c r="BO28" s="172"/>
      <c r="BP28" s="171"/>
    </row>
    <row r="29" spans="1:68" ht="24.6" customHeight="1">
      <c r="A29" s="176">
        <f t="shared" si="8"/>
        <v>1</v>
      </c>
      <c r="B29" s="219"/>
      <c r="C29" s="220"/>
      <c r="D29" s="211" t="s">
        <v>511</v>
      </c>
      <c r="E29" s="220"/>
      <c r="F29" s="309" t="str">
        <f t="shared" si="7"/>
        <v/>
      </c>
      <c r="G29" s="226"/>
      <c r="H29" s="223"/>
      <c r="I29" s="226"/>
      <c r="J29" s="255"/>
      <c r="K29" s="226"/>
      <c r="L29" s="313" t="str">
        <f t="shared" si="9"/>
        <v/>
      </c>
      <c r="M29" s="279"/>
      <c r="Q29" s="249"/>
      <c r="R29" s="107"/>
      <c r="S29" s="244"/>
      <c r="BO29" s="172"/>
      <c r="BP29" s="171"/>
    </row>
    <row r="30" spans="1:68" ht="24.6" customHeight="1">
      <c r="A30" s="176">
        <f t="shared" si="8"/>
        <v>1</v>
      </c>
      <c r="B30" s="219"/>
      <c r="C30" s="220"/>
      <c r="D30" s="211" t="s">
        <v>511</v>
      </c>
      <c r="E30" s="220"/>
      <c r="F30" s="309" t="str">
        <f t="shared" si="7"/>
        <v/>
      </c>
      <c r="G30" s="226"/>
      <c r="H30" s="223"/>
      <c r="I30" s="226"/>
      <c r="J30" s="255"/>
      <c r="K30" s="226"/>
      <c r="L30" s="313" t="str">
        <f t="shared" si="9"/>
        <v/>
      </c>
      <c r="M30" s="279"/>
      <c r="Q30" s="107"/>
      <c r="R30" s="107"/>
      <c r="S30" s="244"/>
      <c r="BO30" s="172"/>
      <c r="BP30" s="171"/>
    </row>
    <row r="31" spans="1:68" ht="24.6" customHeight="1" thickBot="1">
      <c r="A31" s="176">
        <f t="shared" ref="A31" si="10">IF($H31="",1,0)</f>
        <v>1</v>
      </c>
      <c r="B31" s="90"/>
      <c r="C31" s="221"/>
      <c r="D31" s="213" t="s">
        <v>511</v>
      </c>
      <c r="E31" s="221"/>
      <c r="F31" s="310" t="str">
        <f t="shared" si="7"/>
        <v/>
      </c>
      <c r="G31" s="227"/>
      <c r="H31" s="224"/>
      <c r="I31" s="227"/>
      <c r="J31" s="256"/>
      <c r="K31" s="227"/>
      <c r="L31" s="314" t="str">
        <f t="shared" si="9"/>
        <v/>
      </c>
      <c r="M31" s="280"/>
      <c r="Q31" s="249"/>
      <c r="R31" s="107"/>
      <c r="S31" s="244"/>
      <c r="BO31" s="172"/>
      <c r="BP31" s="171"/>
    </row>
    <row r="32" spans="1:68" ht="25.95" customHeight="1" thickBot="1">
      <c r="A32" s="214"/>
      <c r="B32" s="7"/>
      <c r="C32" s="7"/>
      <c r="D32" s="7"/>
      <c r="E32" s="7"/>
      <c r="J32" s="557" t="s">
        <v>606</v>
      </c>
      <c r="K32" s="558"/>
      <c r="L32" s="259">
        <f>INT(SUM($L$7:$L$31)+SUM($L$49:$L$103))</f>
        <v>0</v>
      </c>
      <c r="M32" s="230"/>
      <c r="Q32" s="245"/>
      <c r="BO32" s="172"/>
      <c r="BP32" s="171"/>
    </row>
    <row r="33" spans="1:68" ht="27.6" hidden="1" customHeight="1" thickBot="1">
      <c r="A33" s="214"/>
      <c r="B33" s="7"/>
      <c r="C33" s="7"/>
      <c r="D33" s="7"/>
      <c r="E33" s="7"/>
      <c r="J33" s="552" t="s">
        <v>621</v>
      </c>
      <c r="K33" s="553"/>
      <c r="L33" s="259" t="e">
        <f>SUMIFS(L7:L31,#REF!,"対象")+SUMIFS(L49:L103,#REF!,"対象")</f>
        <v>#REF!</v>
      </c>
      <c r="M33" s="230"/>
      <c r="BO33" s="172"/>
      <c r="BP33" s="171"/>
    </row>
    <row r="34" spans="1:68" ht="10.199999999999999" customHeight="1">
      <c r="A34" s="214"/>
      <c r="B34" s="131"/>
      <c r="C34" s="11"/>
      <c r="D34" s="6"/>
      <c r="E34" s="6"/>
      <c r="K34" s="127"/>
      <c r="L34" s="127"/>
      <c r="M34" s="127"/>
      <c r="BO34" s="172"/>
      <c r="BP34" s="171"/>
    </row>
    <row r="35" spans="1:68" ht="16.2" customHeight="1">
      <c r="A35" s="214"/>
      <c r="B35" s="132" t="s">
        <v>689</v>
      </c>
      <c r="C35" s="285" t="s">
        <v>739</v>
      </c>
      <c r="D35" s="130"/>
      <c r="E35" s="130"/>
      <c r="K35" s="127"/>
      <c r="L35" s="127"/>
      <c r="M35" s="127"/>
      <c r="BO35" s="172"/>
      <c r="BP35" s="171"/>
    </row>
    <row r="36" spans="1:68" ht="16.2" customHeight="1">
      <c r="A36" s="214"/>
      <c r="B36" s="132"/>
      <c r="C36" s="285" t="s">
        <v>740</v>
      </c>
      <c r="D36" s="130"/>
      <c r="E36" s="130"/>
      <c r="K36" s="127"/>
      <c r="L36" s="127"/>
      <c r="M36" s="127"/>
      <c r="BO36" s="172"/>
      <c r="BP36" s="171"/>
    </row>
    <row r="37" spans="1:68" ht="14.7" customHeight="1">
      <c r="A37" s="214"/>
      <c r="B37" s="132" t="s">
        <v>449</v>
      </c>
      <c r="C37" s="55" t="s">
        <v>712</v>
      </c>
      <c r="D37" s="130"/>
      <c r="E37" s="130"/>
      <c r="K37" s="127"/>
      <c r="L37" s="127"/>
      <c r="M37" s="127"/>
      <c r="Q37" s="107"/>
      <c r="R37" s="107"/>
      <c r="BO37" s="172"/>
      <c r="BP37" s="171"/>
    </row>
    <row r="38" spans="1:68" ht="14.7" customHeight="1">
      <c r="B38" s="184"/>
      <c r="C38" s="185" t="s">
        <v>713</v>
      </c>
      <c r="D38" s="130"/>
      <c r="E38" s="130"/>
      <c r="K38" s="127"/>
      <c r="L38" s="127"/>
      <c r="M38" s="127"/>
      <c r="BO38" s="172"/>
      <c r="BP38" s="171"/>
    </row>
    <row r="39" spans="1:68" ht="14.7" customHeight="1">
      <c r="B39" s="184"/>
      <c r="C39" s="55" t="s">
        <v>718</v>
      </c>
      <c r="D39" s="55"/>
      <c r="E39" s="55"/>
      <c r="BO39" s="173"/>
      <c r="BP39" s="171"/>
    </row>
    <row r="40" spans="1:68" ht="14.7" customHeight="1">
      <c r="B40" s="132"/>
      <c r="C40" s="185" t="s">
        <v>714</v>
      </c>
      <c r="D40" s="186"/>
      <c r="E40" s="186"/>
      <c r="BO40" s="79"/>
      <c r="BP40" s="171"/>
    </row>
    <row r="41" spans="1:68" ht="14.7" customHeight="1">
      <c r="B41" s="132"/>
      <c r="C41" s="55" t="s">
        <v>719</v>
      </c>
      <c r="D41" s="55"/>
      <c r="E41" s="55"/>
      <c r="BO41" s="79"/>
      <c r="BP41" s="171"/>
    </row>
    <row r="42" spans="1:68" ht="14.7" customHeight="1">
      <c r="B42" s="132" t="s">
        <v>450</v>
      </c>
      <c r="C42" s="55" t="s">
        <v>607</v>
      </c>
      <c r="D42" s="55"/>
      <c r="E42" s="55"/>
      <c r="BO42" s="79"/>
      <c r="BP42" s="171"/>
    </row>
    <row r="43" spans="1:68" ht="14.7" customHeight="1">
      <c r="B43" s="132" t="s">
        <v>451</v>
      </c>
      <c r="C43" s="285" t="s">
        <v>688</v>
      </c>
      <c r="D43" s="55"/>
      <c r="E43" s="55"/>
      <c r="BO43" s="79"/>
      <c r="BP43" s="171"/>
    </row>
    <row r="44" spans="1:68" ht="12" customHeight="1">
      <c r="B44" s="11"/>
      <c r="BO44" s="79"/>
      <c r="BP44" s="171"/>
    </row>
    <row r="45" spans="1:68" ht="12" customHeight="1" thickBot="1">
      <c r="B45" s="11"/>
      <c r="BO45" s="79"/>
      <c r="BP45" s="171"/>
    </row>
    <row r="46" spans="1:68" ht="18" customHeight="1">
      <c r="B46" s="509" t="s">
        <v>706</v>
      </c>
      <c r="C46" s="512" t="s">
        <v>605</v>
      </c>
      <c r="D46" s="521" t="s">
        <v>457</v>
      </c>
      <c r="E46" s="549" t="s">
        <v>738</v>
      </c>
      <c r="F46" s="545" t="s">
        <v>458</v>
      </c>
      <c r="G46" s="537"/>
      <c r="H46" s="545" t="s">
        <v>459</v>
      </c>
      <c r="I46" s="547"/>
      <c r="J46" s="537" t="s">
        <v>530</v>
      </c>
      <c r="K46" s="537"/>
      <c r="L46" s="539" t="s">
        <v>675</v>
      </c>
      <c r="M46" s="542" t="s">
        <v>563</v>
      </c>
      <c r="BO46" s="79"/>
      <c r="BP46" s="171"/>
    </row>
    <row r="47" spans="1:68" ht="18" customHeight="1">
      <c r="B47" s="510"/>
      <c r="C47" s="513"/>
      <c r="D47" s="522"/>
      <c r="E47" s="550"/>
      <c r="F47" s="546"/>
      <c r="G47" s="538"/>
      <c r="H47" s="546"/>
      <c r="I47" s="548"/>
      <c r="J47" s="538"/>
      <c r="K47" s="538"/>
      <c r="L47" s="540"/>
      <c r="M47" s="543"/>
      <c r="BO47" s="79"/>
      <c r="BP47" s="171"/>
    </row>
    <row r="48" spans="1:68" ht="18" customHeight="1" thickBot="1">
      <c r="B48" s="511"/>
      <c r="C48" s="514"/>
      <c r="D48" s="523"/>
      <c r="E48" s="551"/>
      <c r="F48" s="178" t="s">
        <v>528</v>
      </c>
      <c r="G48" s="179" t="s">
        <v>529</v>
      </c>
      <c r="H48" s="180" t="s">
        <v>562</v>
      </c>
      <c r="I48" s="181" t="s">
        <v>535</v>
      </c>
      <c r="J48" s="182" t="s">
        <v>562</v>
      </c>
      <c r="K48" s="183" t="s">
        <v>535</v>
      </c>
      <c r="L48" s="541"/>
      <c r="M48" s="544"/>
      <c r="BO48" s="79"/>
      <c r="BP48" s="171"/>
    </row>
    <row r="49" spans="1:68" ht="25.95" customHeight="1">
      <c r="A49" s="176" t="e">
        <f>VLOOKUP(D49,非表示_活動量と単位!$D$8:$E$75,2,FALSE)</f>
        <v>#N/A</v>
      </c>
      <c r="B49" s="190"/>
      <c r="C49" s="191"/>
      <c r="D49" s="192"/>
      <c r="E49" s="305"/>
      <c r="F49" s="308" t="str">
        <f t="shared" ref="F49:F103" si="11">IF(E49="","",INT(E49))</f>
        <v/>
      </c>
      <c r="G49" s="174" t="str">
        <f t="shared" ref="G49:G103" si="12">IF($D49="","",VLOOKUP($D49,活動の種別と単位,4,FALSE))</f>
        <v/>
      </c>
      <c r="H49" s="223" t="str">
        <f t="shared" ref="H49:H80" si="13">IF($D49="","",IFERROR(IF(VLOOKUP($C49,モニタリングポイント,9,FALSE)="デフォルト値",VLOOKUP($D49,デフォルト値,4,FALSE),""),""))</f>
        <v/>
      </c>
      <c r="I49" s="212" t="str">
        <f t="shared" ref="I49:I103" si="14">IF($D49="","",VLOOKUP($D49,活動の種別と単位,5,FALSE))</f>
        <v/>
      </c>
      <c r="J49" s="255" t="str">
        <f t="shared" ref="J49:J80" si="15">IF($D49="","",IFERROR(IF(VLOOKUP($C49,モニタリングポイント,11,FALSE)="デフォルト値",VLOOKUP($D49,デフォルト値,5,FALSE),""),""))</f>
        <v/>
      </c>
      <c r="K49" s="212" t="str">
        <f t="shared" ref="K49:K103" si="16">IF($D49="","",VLOOKUP($D49,活動の種別と単位,6,FALSE))</f>
        <v/>
      </c>
      <c r="L49" s="315" t="str">
        <f t="shared" ref="L49:L80" si="17">IF($D49="","",IF($A49=0,F49*H49*J49,F49*J49))</f>
        <v/>
      </c>
      <c r="M49" s="281"/>
      <c r="BO49" s="79"/>
      <c r="BP49" s="171"/>
    </row>
    <row r="50" spans="1:68" ht="25.95" customHeight="1">
      <c r="A50" s="176" t="e">
        <f>VLOOKUP(D50,非表示_活動量と単位!$D$8:$E$75,2,FALSE)</f>
        <v>#N/A</v>
      </c>
      <c r="B50" s="193"/>
      <c r="C50" s="194"/>
      <c r="D50" s="195"/>
      <c r="E50" s="115"/>
      <c r="F50" s="309" t="str">
        <f t="shared" si="11"/>
        <v/>
      </c>
      <c r="G50" s="175" t="str">
        <f t="shared" si="12"/>
        <v/>
      </c>
      <c r="H50" s="228" t="str">
        <f t="shared" si="13"/>
        <v/>
      </c>
      <c r="I50" s="175" t="str">
        <f t="shared" si="14"/>
        <v/>
      </c>
      <c r="J50" s="257" t="str">
        <f t="shared" si="15"/>
        <v/>
      </c>
      <c r="K50" s="175" t="str">
        <f t="shared" si="16"/>
        <v/>
      </c>
      <c r="L50" s="316" t="str">
        <f t="shared" si="17"/>
        <v/>
      </c>
      <c r="M50" s="282"/>
      <c r="BO50" s="79"/>
      <c r="BP50" s="171"/>
    </row>
    <row r="51" spans="1:68" ht="25.95" customHeight="1">
      <c r="A51" s="176" t="e">
        <f>VLOOKUP(D51,非表示_活動量と単位!$D$8:$E$75,2,FALSE)</f>
        <v>#N/A</v>
      </c>
      <c r="B51" s="193"/>
      <c r="C51" s="194"/>
      <c r="D51" s="195"/>
      <c r="E51" s="115"/>
      <c r="F51" s="309" t="str">
        <f t="shared" si="11"/>
        <v/>
      </c>
      <c r="G51" s="175" t="str">
        <f t="shared" si="12"/>
        <v/>
      </c>
      <c r="H51" s="228" t="str">
        <f t="shared" si="13"/>
        <v/>
      </c>
      <c r="I51" s="175" t="str">
        <f t="shared" si="14"/>
        <v/>
      </c>
      <c r="J51" s="257" t="str">
        <f t="shared" si="15"/>
        <v/>
      </c>
      <c r="K51" s="175" t="str">
        <f t="shared" si="16"/>
        <v/>
      </c>
      <c r="L51" s="316" t="str">
        <f t="shared" si="17"/>
        <v/>
      </c>
      <c r="M51" s="282"/>
      <c r="BO51" s="79"/>
      <c r="BP51" s="171"/>
    </row>
    <row r="52" spans="1:68" ht="25.95" customHeight="1">
      <c r="A52" s="176" t="e">
        <f>VLOOKUP(D52,非表示_活動量と単位!$D$8:$E$75,2,FALSE)</f>
        <v>#N/A</v>
      </c>
      <c r="B52" s="193"/>
      <c r="C52" s="194"/>
      <c r="D52" s="195"/>
      <c r="E52" s="115"/>
      <c r="F52" s="309" t="str">
        <f t="shared" si="11"/>
        <v/>
      </c>
      <c r="G52" s="175" t="str">
        <f t="shared" si="12"/>
        <v/>
      </c>
      <c r="H52" s="228" t="str">
        <f t="shared" si="13"/>
        <v/>
      </c>
      <c r="I52" s="175" t="str">
        <f t="shared" si="14"/>
        <v/>
      </c>
      <c r="J52" s="257" t="str">
        <f t="shared" si="15"/>
        <v/>
      </c>
      <c r="K52" s="175" t="str">
        <f t="shared" si="16"/>
        <v/>
      </c>
      <c r="L52" s="316" t="str">
        <f t="shared" si="17"/>
        <v/>
      </c>
      <c r="M52" s="282"/>
      <c r="BO52" s="79"/>
      <c r="BP52" s="171"/>
    </row>
    <row r="53" spans="1:68" ht="25.95" customHeight="1">
      <c r="A53" s="176" t="e">
        <f>VLOOKUP(D53,非表示_活動量と単位!$D$8:$E$75,2,FALSE)</f>
        <v>#N/A</v>
      </c>
      <c r="B53" s="193"/>
      <c r="C53" s="194"/>
      <c r="D53" s="195"/>
      <c r="E53" s="115"/>
      <c r="F53" s="309" t="str">
        <f t="shared" si="11"/>
        <v/>
      </c>
      <c r="G53" s="175" t="str">
        <f t="shared" si="12"/>
        <v/>
      </c>
      <c r="H53" s="228" t="str">
        <f t="shared" si="13"/>
        <v/>
      </c>
      <c r="I53" s="175" t="str">
        <f t="shared" si="14"/>
        <v/>
      </c>
      <c r="J53" s="257" t="str">
        <f t="shared" si="15"/>
        <v/>
      </c>
      <c r="K53" s="175" t="str">
        <f t="shared" si="16"/>
        <v/>
      </c>
      <c r="L53" s="316" t="str">
        <f t="shared" si="17"/>
        <v/>
      </c>
      <c r="M53" s="282"/>
      <c r="BO53" s="79"/>
      <c r="BP53" s="171"/>
    </row>
    <row r="54" spans="1:68" ht="25.95" customHeight="1">
      <c r="A54" s="176" t="e">
        <f>VLOOKUP(D54,非表示_活動量と単位!$D$8:$E$75,2,FALSE)</f>
        <v>#N/A</v>
      </c>
      <c r="B54" s="193"/>
      <c r="C54" s="194"/>
      <c r="D54" s="195"/>
      <c r="E54" s="115"/>
      <c r="F54" s="309" t="str">
        <f t="shared" si="11"/>
        <v/>
      </c>
      <c r="G54" s="175" t="str">
        <f t="shared" si="12"/>
        <v/>
      </c>
      <c r="H54" s="228" t="str">
        <f t="shared" si="13"/>
        <v/>
      </c>
      <c r="I54" s="175" t="str">
        <f t="shared" si="14"/>
        <v/>
      </c>
      <c r="J54" s="257" t="str">
        <f t="shared" si="15"/>
        <v/>
      </c>
      <c r="K54" s="175" t="str">
        <f t="shared" si="16"/>
        <v/>
      </c>
      <c r="L54" s="316" t="str">
        <f t="shared" si="17"/>
        <v/>
      </c>
      <c r="M54" s="282"/>
      <c r="BO54" s="79"/>
      <c r="BP54" s="171"/>
    </row>
    <row r="55" spans="1:68" ht="25.95" customHeight="1">
      <c r="A55" s="176" t="e">
        <f>VLOOKUP(D55,非表示_活動量と単位!$D$8:$E$75,2,FALSE)</f>
        <v>#N/A</v>
      </c>
      <c r="B55" s="193"/>
      <c r="C55" s="194"/>
      <c r="D55" s="195"/>
      <c r="E55" s="115"/>
      <c r="F55" s="309" t="str">
        <f t="shared" si="11"/>
        <v/>
      </c>
      <c r="G55" s="175" t="str">
        <f t="shared" si="12"/>
        <v/>
      </c>
      <c r="H55" s="228" t="str">
        <f t="shared" si="13"/>
        <v/>
      </c>
      <c r="I55" s="175" t="str">
        <f t="shared" si="14"/>
        <v/>
      </c>
      <c r="J55" s="257" t="str">
        <f t="shared" si="15"/>
        <v/>
      </c>
      <c r="K55" s="175" t="str">
        <f t="shared" si="16"/>
        <v/>
      </c>
      <c r="L55" s="316" t="str">
        <f t="shared" si="17"/>
        <v/>
      </c>
      <c r="M55" s="282"/>
      <c r="BO55" s="79"/>
      <c r="BP55" s="171"/>
    </row>
    <row r="56" spans="1:68" ht="25.95" customHeight="1">
      <c r="A56" s="176" t="e">
        <f>VLOOKUP(D56,非表示_活動量と単位!$D$8:$E$75,2,FALSE)</f>
        <v>#N/A</v>
      </c>
      <c r="B56" s="193"/>
      <c r="C56" s="194"/>
      <c r="D56" s="195"/>
      <c r="E56" s="115"/>
      <c r="F56" s="309" t="str">
        <f t="shared" si="11"/>
        <v/>
      </c>
      <c r="G56" s="175" t="str">
        <f t="shared" si="12"/>
        <v/>
      </c>
      <c r="H56" s="228" t="str">
        <f t="shared" si="13"/>
        <v/>
      </c>
      <c r="I56" s="175" t="str">
        <f t="shared" si="14"/>
        <v/>
      </c>
      <c r="J56" s="257" t="str">
        <f t="shared" si="15"/>
        <v/>
      </c>
      <c r="K56" s="175" t="str">
        <f t="shared" si="16"/>
        <v/>
      </c>
      <c r="L56" s="316" t="str">
        <f t="shared" si="17"/>
        <v/>
      </c>
      <c r="M56" s="282"/>
      <c r="BO56" s="79"/>
      <c r="BP56" s="171"/>
    </row>
    <row r="57" spans="1:68" ht="25.95" customHeight="1">
      <c r="A57" s="176" t="e">
        <f>VLOOKUP(D57,非表示_活動量と単位!$D$8:$E$75,2,FALSE)</f>
        <v>#N/A</v>
      </c>
      <c r="B57" s="193"/>
      <c r="C57" s="194"/>
      <c r="D57" s="195"/>
      <c r="E57" s="115"/>
      <c r="F57" s="309" t="str">
        <f t="shared" si="11"/>
        <v/>
      </c>
      <c r="G57" s="175" t="str">
        <f t="shared" si="12"/>
        <v/>
      </c>
      <c r="H57" s="228" t="str">
        <f t="shared" si="13"/>
        <v/>
      </c>
      <c r="I57" s="175" t="str">
        <f t="shared" si="14"/>
        <v/>
      </c>
      <c r="J57" s="257" t="str">
        <f t="shared" si="15"/>
        <v/>
      </c>
      <c r="K57" s="175" t="str">
        <f t="shared" si="16"/>
        <v/>
      </c>
      <c r="L57" s="316" t="str">
        <f t="shared" si="17"/>
        <v/>
      </c>
      <c r="M57" s="282"/>
    </row>
    <row r="58" spans="1:68" ht="25.95" customHeight="1">
      <c r="A58" s="176" t="e">
        <f>VLOOKUP(D58,非表示_活動量と単位!$D$8:$E$75,2,FALSE)</f>
        <v>#N/A</v>
      </c>
      <c r="B58" s="193"/>
      <c r="C58" s="194"/>
      <c r="D58" s="195"/>
      <c r="E58" s="115"/>
      <c r="F58" s="309" t="str">
        <f t="shared" si="11"/>
        <v/>
      </c>
      <c r="G58" s="175" t="str">
        <f t="shared" si="12"/>
        <v/>
      </c>
      <c r="H58" s="228" t="str">
        <f t="shared" si="13"/>
        <v/>
      </c>
      <c r="I58" s="175" t="str">
        <f t="shared" si="14"/>
        <v/>
      </c>
      <c r="J58" s="257" t="str">
        <f t="shared" si="15"/>
        <v/>
      </c>
      <c r="K58" s="175" t="str">
        <f t="shared" si="16"/>
        <v/>
      </c>
      <c r="L58" s="316" t="str">
        <f t="shared" si="17"/>
        <v/>
      </c>
      <c r="M58" s="282"/>
      <c r="BO58" s="79"/>
      <c r="BP58" s="171"/>
    </row>
    <row r="59" spans="1:68" ht="25.95" customHeight="1">
      <c r="A59" s="176" t="e">
        <f>VLOOKUP(D59,非表示_活動量と単位!$D$8:$E$75,2,FALSE)</f>
        <v>#N/A</v>
      </c>
      <c r="B59" s="193"/>
      <c r="C59" s="194"/>
      <c r="D59" s="195"/>
      <c r="E59" s="115"/>
      <c r="F59" s="309" t="str">
        <f t="shared" si="11"/>
        <v/>
      </c>
      <c r="G59" s="175" t="str">
        <f t="shared" si="12"/>
        <v/>
      </c>
      <c r="H59" s="228" t="str">
        <f t="shared" si="13"/>
        <v/>
      </c>
      <c r="I59" s="175" t="str">
        <f t="shared" si="14"/>
        <v/>
      </c>
      <c r="J59" s="257" t="str">
        <f t="shared" si="15"/>
        <v/>
      </c>
      <c r="K59" s="175" t="str">
        <f t="shared" si="16"/>
        <v/>
      </c>
      <c r="L59" s="316" t="str">
        <f t="shared" si="17"/>
        <v/>
      </c>
      <c r="M59" s="282"/>
      <c r="BO59" s="79"/>
      <c r="BP59" s="171"/>
    </row>
    <row r="60" spans="1:68" ht="25.95" customHeight="1">
      <c r="A60" s="176" t="e">
        <f>VLOOKUP(D60,非表示_活動量と単位!$D$8:$E$75,2,FALSE)</f>
        <v>#N/A</v>
      </c>
      <c r="B60" s="193"/>
      <c r="C60" s="194"/>
      <c r="D60" s="195"/>
      <c r="E60" s="115"/>
      <c r="F60" s="309" t="str">
        <f t="shared" si="11"/>
        <v/>
      </c>
      <c r="G60" s="175" t="str">
        <f t="shared" si="12"/>
        <v/>
      </c>
      <c r="H60" s="228" t="str">
        <f t="shared" si="13"/>
        <v/>
      </c>
      <c r="I60" s="175" t="str">
        <f t="shared" si="14"/>
        <v/>
      </c>
      <c r="J60" s="257" t="str">
        <f t="shared" si="15"/>
        <v/>
      </c>
      <c r="K60" s="175" t="str">
        <f t="shared" si="16"/>
        <v/>
      </c>
      <c r="L60" s="316" t="str">
        <f t="shared" si="17"/>
        <v/>
      </c>
      <c r="M60" s="282"/>
      <c r="BO60" s="79"/>
      <c r="BP60" s="171"/>
    </row>
    <row r="61" spans="1:68" ht="25.95" customHeight="1">
      <c r="A61" s="176" t="e">
        <f>VLOOKUP(D61,非表示_活動量と単位!$D$8:$E$75,2,FALSE)</f>
        <v>#N/A</v>
      </c>
      <c r="B61" s="193"/>
      <c r="C61" s="194"/>
      <c r="D61" s="195"/>
      <c r="E61" s="115"/>
      <c r="F61" s="309" t="str">
        <f t="shared" si="11"/>
        <v/>
      </c>
      <c r="G61" s="175" t="str">
        <f t="shared" si="12"/>
        <v/>
      </c>
      <c r="H61" s="228" t="str">
        <f t="shared" si="13"/>
        <v/>
      </c>
      <c r="I61" s="175" t="str">
        <f t="shared" si="14"/>
        <v/>
      </c>
      <c r="J61" s="257" t="str">
        <f t="shared" si="15"/>
        <v/>
      </c>
      <c r="K61" s="175" t="str">
        <f t="shared" si="16"/>
        <v/>
      </c>
      <c r="L61" s="316" t="str">
        <f t="shared" si="17"/>
        <v/>
      </c>
      <c r="M61" s="282"/>
      <c r="BO61" s="79"/>
      <c r="BP61" s="171"/>
    </row>
    <row r="62" spans="1:68" ht="25.95" customHeight="1">
      <c r="A62" s="176" t="e">
        <f>VLOOKUP(D62,非表示_活動量と単位!$D$8:$E$75,2,FALSE)</f>
        <v>#N/A</v>
      </c>
      <c r="B62" s="193"/>
      <c r="C62" s="194"/>
      <c r="D62" s="195"/>
      <c r="E62" s="115"/>
      <c r="F62" s="309" t="str">
        <f t="shared" si="11"/>
        <v/>
      </c>
      <c r="G62" s="175" t="str">
        <f t="shared" si="12"/>
        <v/>
      </c>
      <c r="H62" s="228" t="str">
        <f t="shared" si="13"/>
        <v/>
      </c>
      <c r="I62" s="175" t="str">
        <f t="shared" si="14"/>
        <v/>
      </c>
      <c r="J62" s="257" t="str">
        <f t="shared" si="15"/>
        <v/>
      </c>
      <c r="K62" s="175" t="str">
        <f t="shared" si="16"/>
        <v/>
      </c>
      <c r="L62" s="316" t="str">
        <f t="shared" si="17"/>
        <v/>
      </c>
      <c r="M62" s="282"/>
      <c r="BO62" s="79"/>
      <c r="BP62" s="171"/>
    </row>
    <row r="63" spans="1:68" ht="25.95" customHeight="1">
      <c r="A63" s="176" t="e">
        <f>VLOOKUP(D63,非表示_活動量と単位!$D$8:$E$75,2,FALSE)</f>
        <v>#N/A</v>
      </c>
      <c r="B63" s="193"/>
      <c r="C63" s="194"/>
      <c r="D63" s="195"/>
      <c r="E63" s="115"/>
      <c r="F63" s="309" t="str">
        <f t="shared" si="11"/>
        <v/>
      </c>
      <c r="G63" s="175" t="str">
        <f t="shared" si="12"/>
        <v/>
      </c>
      <c r="H63" s="228" t="str">
        <f t="shared" si="13"/>
        <v/>
      </c>
      <c r="I63" s="175" t="str">
        <f t="shared" si="14"/>
        <v/>
      </c>
      <c r="J63" s="257" t="str">
        <f t="shared" si="15"/>
        <v/>
      </c>
      <c r="K63" s="175" t="str">
        <f t="shared" si="16"/>
        <v/>
      </c>
      <c r="L63" s="316" t="str">
        <f t="shared" si="17"/>
        <v/>
      </c>
      <c r="M63" s="282"/>
      <c r="BO63" s="79"/>
      <c r="BP63" s="171"/>
    </row>
    <row r="64" spans="1:68" ht="25.95" customHeight="1">
      <c r="A64" s="176" t="e">
        <f>VLOOKUP(D64,非表示_活動量と単位!$D$8:$E$75,2,FALSE)</f>
        <v>#N/A</v>
      </c>
      <c r="B64" s="193"/>
      <c r="C64" s="194"/>
      <c r="D64" s="195"/>
      <c r="E64" s="319"/>
      <c r="F64" s="309" t="str">
        <f t="shared" si="11"/>
        <v/>
      </c>
      <c r="G64" s="175" t="str">
        <f t="shared" si="12"/>
        <v/>
      </c>
      <c r="H64" s="228" t="str">
        <f t="shared" si="13"/>
        <v/>
      </c>
      <c r="I64" s="175" t="str">
        <f t="shared" si="14"/>
        <v/>
      </c>
      <c r="J64" s="257" t="str">
        <f t="shared" si="15"/>
        <v/>
      </c>
      <c r="K64" s="175" t="str">
        <f t="shared" si="16"/>
        <v/>
      </c>
      <c r="L64" s="316" t="str">
        <f t="shared" si="17"/>
        <v/>
      </c>
      <c r="M64" s="282"/>
      <c r="BO64" s="79"/>
      <c r="BP64" s="171"/>
    </row>
    <row r="65" spans="1:68" ht="25.95" customHeight="1">
      <c r="A65" s="176" t="e">
        <f>VLOOKUP(D65,非表示_活動量と単位!$D$8:$E$75,2,FALSE)</f>
        <v>#N/A</v>
      </c>
      <c r="B65" s="193"/>
      <c r="C65" s="194"/>
      <c r="D65" s="195"/>
      <c r="E65" s="220"/>
      <c r="F65" s="309" t="str">
        <f t="shared" si="11"/>
        <v/>
      </c>
      <c r="G65" s="175" t="str">
        <f t="shared" si="12"/>
        <v/>
      </c>
      <c r="H65" s="228" t="str">
        <f t="shared" si="13"/>
        <v/>
      </c>
      <c r="I65" s="175" t="str">
        <f t="shared" si="14"/>
        <v/>
      </c>
      <c r="J65" s="257" t="str">
        <f t="shared" si="15"/>
        <v/>
      </c>
      <c r="K65" s="175" t="str">
        <f t="shared" si="16"/>
        <v/>
      </c>
      <c r="L65" s="316" t="str">
        <f t="shared" si="17"/>
        <v/>
      </c>
      <c r="M65" s="282"/>
      <c r="BO65" s="79"/>
      <c r="BP65" s="171"/>
    </row>
    <row r="66" spans="1:68" ht="25.95" customHeight="1">
      <c r="A66" s="176" t="e">
        <f>VLOOKUP(D66,非表示_活動量と単位!$D$8:$E$75,2,FALSE)</f>
        <v>#N/A</v>
      </c>
      <c r="B66" s="193"/>
      <c r="C66" s="194"/>
      <c r="D66" s="195"/>
      <c r="E66" s="220"/>
      <c r="F66" s="309" t="str">
        <f t="shared" si="11"/>
        <v/>
      </c>
      <c r="G66" s="175" t="str">
        <f t="shared" si="12"/>
        <v/>
      </c>
      <c r="H66" s="228" t="str">
        <f t="shared" si="13"/>
        <v/>
      </c>
      <c r="I66" s="175" t="str">
        <f t="shared" si="14"/>
        <v/>
      </c>
      <c r="J66" s="257" t="str">
        <f t="shared" si="15"/>
        <v/>
      </c>
      <c r="K66" s="175" t="str">
        <f t="shared" si="16"/>
        <v/>
      </c>
      <c r="L66" s="316" t="str">
        <f t="shared" si="17"/>
        <v/>
      </c>
      <c r="M66" s="282"/>
      <c r="BO66" s="79"/>
      <c r="BP66" s="171"/>
    </row>
    <row r="67" spans="1:68" ht="25.95" customHeight="1">
      <c r="A67" s="176" t="e">
        <f>VLOOKUP(D67,非表示_活動量と単位!$D$8:$E$75,2,FALSE)</f>
        <v>#N/A</v>
      </c>
      <c r="B67" s="193"/>
      <c r="C67" s="194"/>
      <c r="D67" s="195"/>
      <c r="E67" s="220"/>
      <c r="F67" s="309" t="str">
        <f t="shared" si="11"/>
        <v/>
      </c>
      <c r="G67" s="175" t="str">
        <f t="shared" si="12"/>
        <v/>
      </c>
      <c r="H67" s="228" t="str">
        <f t="shared" si="13"/>
        <v/>
      </c>
      <c r="I67" s="175" t="str">
        <f t="shared" si="14"/>
        <v/>
      </c>
      <c r="J67" s="257" t="str">
        <f t="shared" si="15"/>
        <v/>
      </c>
      <c r="K67" s="175" t="str">
        <f t="shared" si="16"/>
        <v/>
      </c>
      <c r="L67" s="316" t="str">
        <f t="shared" si="17"/>
        <v/>
      </c>
      <c r="M67" s="282"/>
    </row>
    <row r="68" spans="1:68" ht="25.95" customHeight="1">
      <c r="A68" s="176" t="e">
        <f>VLOOKUP(D68,非表示_活動量と単位!$D$8:$E$75,2,FALSE)</f>
        <v>#N/A</v>
      </c>
      <c r="B68" s="193"/>
      <c r="C68" s="194"/>
      <c r="D68" s="195"/>
      <c r="E68" s="220"/>
      <c r="F68" s="309" t="str">
        <f t="shared" si="11"/>
        <v/>
      </c>
      <c r="G68" s="175" t="str">
        <f t="shared" si="12"/>
        <v/>
      </c>
      <c r="H68" s="228" t="str">
        <f t="shared" si="13"/>
        <v/>
      </c>
      <c r="I68" s="175" t="str">
        <f t="shared" si="14"/>
        <v/>
      </c>
      <c r="J68" s="257" t="str">
        <f t="shared" si="15"/>
        <v/>
      </c>
      <c r="K68" s="175" t="str">
        <f t="shared" si="16"/>
        <v/>
      </c>
      <c r="L68" s="316" t="str">
        <f t="shared" si="17"/>
        <v/>
      </c>
      <c r="M68" s="282"/>
      <c r="BO68" s="79"/>
      <c r="BP68" s="171"/>
    </row>
    <row r="69" spans="1:68" ht="25.95" customHeight="1">
      <c r="A69" s="176" t="e">
        <f>VLOOKUP(D69,非表示_活動量と単位!$D$8:$E$75,2,FALSE)</f>
        <v>#N/A</v>
      </c>
      <c r="B69" s="193"/>
      <c r="C69" s="194"/>
      <c r="D69" s="195"/>
      <c r="E69" s="220"/>
      <c r="F69" s="309" t="str">
        <f t="shared" si="11"/>
        <v/>
      </c>
      <c r="G69" s="175" t="str">
        <f t="shared" si="12"/>
        <v/>
      </c>
      <c r="H69" s="228" t="str">
        <f t="shared" si="13"/>
        <v/>
      </c>
      <c r="I69" s="175" t="str">
        <f t="shared" si="14"/>
        <v/>
      </c>
      <c r="J69" s="257" t="str">
        <f t="shared" si="15"/>
        <v/>
      </c>
      <c r="K69" s="175" t="str">
        <f t="shared" si="16"/>
        <v/>
      </c>
      <c r="L69" s="316" t="str">
        <f t="shared" si="17"/>
        <v/>
      </c>
      <c r="M69" s="282"/>
      <c r="BO69" s="79"/>
      <c r="BP69" s="171"/>
    </row>
    <row r="70" spans="1:68" ht="25.95" customHeight="1">
      <c r="A70" s="176" t="e">
        <f>VLOOKUP(D70,非表示_活動量と単位!$D$8:$E$75,2,FALSE)</f>
        <v>#N/A</v>
      </c>
      <c r="B70" s="193"/>
      <c r="C70" s="194"/>
      <c r="D70" s="195"/>
      <c r="E70" s="220"/>
      <c r="F70" s="309" t="str">
        <f t="shared" si="11"/>
        <v/>
      </c>
      <c r="G70" s="175" t="str">
        <f t="shared" si="12"/>
        <v/>
      </c>
      <c r="H70" s="228" t="str">
        <f t="shared" si="13"/>
        <v/>
      </c>
      <c r="I70" s="175" t="str">
        <f t="shared" si="14"/>
        <v/>
      </c>
      <c r="J70" s="257" t="str">
        <f t="shared" si="15"/>
        <v/>
      </c>
      <c r="K70" s="175" t="str">
        <f t="shared" si="16"/>
        <v/>
      </c>
      <c r="L70" s="316" t="str">
        <f t="shared" si="17"/>
        <v/>
      </c>
      <c r="M70" s="282"/>
      <c r="BO70" s="79"/>
      <c r="BP70" s="171"/>
    </row>
    <row r="71" spans="1:68" ht="25.95" customHeight="1">
      <c r="A71" s="176" t="e">
        <f>VLOOKUP(D71,非表示_活動量と単位!$D$8:$E$75,2,FALSE)</f>
        <v>#N/A</v>
      </c>
      <c r="B71" s="193"/>
      <c r="C71" s="194"/>
      <c r="D71" s="195"/>
      <c r="E71" s="220"/>
      <c r="F71" s="309" t="str">
        <f t="shared" si="11"/>
        <v/>
      </c>
      <c r="G71" s="175" t="str">
        <f t="shared" si="12"/>
        <v/>
      </c>
      <c r="H71" s="228" t="str">
        <f t="shared" si="13"/>
        <v/>
      </c>
      <c r="I71" s="175" t="str">
        <f t="shared" si="14"/>
        <v/>
      </c>
      <c r="J71" s="257" t="str">
        <f t="shared" si="15"/>
        <v/>
      </c>
      <c r="K71" s="175" t="str">
        <f t="shared" si="16"/>
        <v/>
      </c>
      <c r="L71" s="316" t="str">
        <f t="shared" si="17"/>
        <v/>
      </c>
      <c r="M71" s="282"/>
      <c r="BO71" s="79"/>
      <c r="BP71" s="171"/>
    </row>
    <row r="72" spans="1:68" ht="25.95" customHeight="1">
      <c r="A72" s="176" t="e">
        <f>VLOOKUP(D72,非表示_活動量と単位!$D$8:$E$75,2,FALSE)</f>
        <v>#N/A</v>
      </c>
      <c r="B72" s="193"/>
      <c r="C72" s="194"/>
      <c r="D72" s="195"/>
      <c r="E72" s="220"/>
      <c r="F72" s="309" t="str">
        <f t="shared" si="11"/>
        <v/>
      </c>
      <c r="G72" s="175" t="str">
        <f t="shared" si="12"/>
        <v/>
      </c>
      <c r="H72" s="228" t="str">
        <f t="shared" si="13"/>
        <v/>
      </c>
      <c r="I72" s="175" t="str">
        <f t="shared" si="14"/>
        <v/>
      </c>
      <c r="J72" s="257" t="str">
        <f t="shared" si="15"/>
        <v/>
      </c>
      <c r="K72" s="175" t="str">
        <f t="shared" si="16"/>
        <v/>
      </c>
      <c r="L72" s="316" t="str">
        <f t="shared" si="17"/>
        <v/>
      </c>
      <c r="M72" s="282"/>
      <c r="BO72" s="79"/>
      <c r="BP72" s="171"/>
    </row>
    <row r="73" spans="1:68" ht="25.95" customHeight="1">
      <c r="A73" s="176" t="e">
        <f>VLOOKUP(D73,非表示_活動量と単位!$D$8:$E$75,2,FALSE)</f>
        <v>#N/A</v>
      </c>
      <c r="B73" s="193"/>
      <c r="C73" s="194"/>
      <c r="D73" s="195"/>
      <c r="E73" s="220"/>
      <c r="F73" s="309" t="str">
        <f t="shared" si="11"/>
        <v/>
      </c>
      <c r="G73" s="175" t="str">
        <f t="shared" si="12"/>
        <v/>
      </c>
      <c r="H73" s="228" t="str">
        <f t="shared" si="13"/>
        <v/>
      </c>
      <c r="I73" s="175" t="str">
        <f t="shared" si="14"/>
        <v/>
      </c>
      <c r="J73" s="257" t="str">
        <f t="shared" si="15"/>
        <v/>
      </c>
      <c r="K73" s="175" t="str">
        <f t="shared" si="16"/>
        <v/>
      </c>
      <c r="L73" s="316" t="str">
        <f t="shared" si="17"/>
        <v/>
      </c>
      <c r="M73" s="282"/>
      <c r="BO73" s="79"/>
      <c r="BP73" s="171"/>
    </row>
    <row r="74" spans="1:68" ht="25.95" customHeight="1">
      <c r="A74" s="176" t="e">
        <f>VLOOKUP(D74,非表示_活動量と単位!$D$8:$E$75,2,FALSE)</f>
        <v>#N/A</v>
      </c>
      <c r="B74" s="193"/>
      <c r="C74" s="194"/>
      <c r="D74" s="195"/>
      <c r="E74" s="220"/>
      <c r="F74" s="309" t="str">
        <f t="shared" si="11"/>
        <v/>
      </c>
      <c r="G74" s="175" t="str">
        <f t="shared" si="12"/>
        <v/>
      </c>
      <c r="H74" s="228" t="str">
        <f t="shared" si="13"/>
        <v/>
      </c>
      <c r="I74" s="175" t="str">
        <f t="shared" si="14"/>
        <v/>
      </c>
      <c r="J74" s="257" t="str">
        <f t="shared" si="15"/>
        <v/>
      </c>
      <c r="K74" s="175" t="str">
        <f t="shared" si="16"/>
        <v/>
      </c>
      <c r="L74" s="316" t="str">
        <f t="shared" si="17"/>
        <v/>
      </c>
      <c r="M74" s="282"/>
      <c r="BO74" s="79"/>
      <c r="BP74" s="171"/>
    </row>
    <row r="75" spans="1:68" ht="25.95" customHeight="1">
      <c r="A75" s="176" t="e">
        <f>VLOOKUP(D75,非表示_活動量と単位!$D$8:$E$75,2,FALSE)</f>
        <v>#N/A</v>
      </c>
      <c r="B75" s="193"/>
      <c r="C75" s="194"/>
      <c r="D75" s="195"/>
      <c r="E75" s="220"/>
      <c r="F75" s="309" t="str">
        <f t="shared" si="11"/>
        <v/>
      </c>
      <c r="G75" s="175" t="str">
        <f t="shared" si="12"/>
        <v/>
      </c>
      <c r="H75" s="228" t="str">
        <f t="shared" si="13"/>
        <v/>
      </c>
      <c r="I75" s="175" t="str">
        <f t="shared" si="14"/>
        <v/>
      </c>
      <c r="J75" s="257" t="str">
        <f t="shared" si="15"/>
        <v/>
      </c>
      <c r="K75" s="175" t="str">
        <f t="shared" si="16"/>
        <v/>
      </c>
      <c r="L75" s="316" t="str">
        <f t="shared" si="17"/>
        <v/>
      </c>
      <c r="M75" s="282"/>
      <c r="BO75" s="79"/>
      <c r="BP75" s="171"/>
    </row>
    <row r="76" spans="1:68" ht="25.95" customHeight="1">
      <c r="A76" s="176" t="e">
        <f>VLOOKUP(D76,非表示_活動量と単位!$D$8:$E$75,2,FALSE)</f>
        <v>#N/A</v>
      </c>
      <c r="B76" s="193"/>
      <c r="C76" s="194"/>
      <c r="D76" s="195"/>
      <c r="E76" s="220"/>
      <c r="F76" s="309" t="str">
        <f t="shared" si="11"/>
        <v/>
      </c>
      <c r="G76" s="175" t="str">
        <f t="shared" si="12"/>
        <v/>
      </c>
      <c r="H76" s="228" t="str">
        <f t="shared" si="13"/>
        <v/>
      </c>
      <c r="I76" s="175" t="str">
        <f t="shared" si="14"/>
        <v/>
      </c>
      <c r="J76" s="257" t="str">
        <f t="shared" si="15"/>
        <v/>
      </c>
      <c r="K76" s="175" t="str">
        <f t="shared" si="16"/>
        <v/>
      </c>
      <c r="L76" s="316" t="str">
        <f t="shared" si="17"/>
        <v/>
      </c>
      <c r="M76" s="282"/>
      <c r="BO76" s="79"/>
      <c r="BP76" s="171"/>
    </row>
    <row r="77" spans="1:68" ht="25.95" customHeight="1">
      <c r="A77" s="176" t="e">
        <f>VLOOKUP(D77,非表示_活動量と単位!$D$8:$E$75,2,FALSE)</f>
        <v>#N/A</v>
      </c>
      <c r="B77" s="193"/>
      <c r="C77" s="194"/>
      <c r="D77" s="195"/>
      <c r="E77" s="220"/>
      <c r="F77" s="309" t="str">
        <f t="shared" si="11"/>
        <v/>
      </c>
      <c r="G77" s="175" t="str">
        <f t="shared" si="12"/>
        <v/>
      </c>
      <c r="H77" s="228" t="str">
        <f t="shared" si="13"/>
        <v/>
      </c>
      <c r="I77" s="175" t="str">
        <f t="shared" si="14"/>
        <v/>
      </c>
      <c r="J77" s="257" t="str">
        <f t="shared" si="15"/>
        <v/>
      </c>
      <c r="K77" s="175" t="str">
        <f t="shared" si="16"/>
        <v/>
      </c>
      <c r="L77" s="316" t="str">
        <f t="shared" si="17"/>
        <v/>
      </c>
      <c r="M77" s="282"/>
    </row>
    <row r="78" spans="1:68" ht="25.95" customHeight="1">
      <c r="A78" s="176" t="e">
        <f>VLOOKUP(D78,非表示_活動量と単位!$D$8:$E$75,2,FALSE)</f>
        <v>#N/A</v>
      </c>
      <c r="B78" s="193"/>
      <c r="C78" s="194"/>
      <c r="D78" s="195"/>
      <c r="E78" s="220"/>
      <c r="F78" s="309" t="str">
        <f t="shared" si="11"/>
        <v/>
      </c>
      <c r="G78" s="175" t="str">
        <f t="shared" si="12"/>
        <v/>
      </c>
      <c r="H78" s="228" t="str">
        <f t="shared" si="13"/>
        <v/>
      </c>
      <c r="I78" s="175" t="str">
        <f t="shared" si="14"/>
        <v/>
      </c>
      <c r="J78" s="257" t="str">
        <f t="shared" si="15"/>
        <v/>
      </c>
      <c r="K78" s="175" t="str">
        <f t="shared" si="16"/>
        <v/>
      </c>
      <c r="L78" s="316" t="str">
        <f t="shared" si="17"/>
        <v/>
      </c>
      <c r="M78" s="282"/>
      <c r="BO78" s="79"/>
      <c r="BP78" s="171"/>
    </row>
    <row r="79" spans="1:68" ht="25.95" customHeight="1">
      <c r="A79" s="176" t="e">
        <f>VLOOKUP(D79,非表示_活動量と単位!$D$8:$E$75,2,FALSE)</f>
        <v>#N/A</v>
      </c>
      <c r="B79" s="193"/>
      <c r="C79" s="194"/>
      <c r="D79" s="195"/>
      <c r="E79" s="220"/>
      <c r="F79" s="309" t="str">
        <f t="shared" si="11"/>
        <v/>
      </c>
      <c r="G79" s="175" t="str">
        <f t="shared" si="12"/>
        <v/>
      </c>
      <c r="H79" s="228" t="str">
        <f t="shared" si="13"/>
        <v/>
      </c>
      <c r="I79" s="175" t="str">
        <f t="shared" si="14"/>
        <v/>
      </c>
      <c r="J79" s="257" t="str">
        <f t="shared" si="15"/>
        <v/>
      </c>
      <c r="K79" s="175" t="str">
        <f t="shared" si="16"/>
        <v/>
      </c>
      <c r="L79" s="316" t="str">
        <f t="shared" si="17"/>
        <v/>
      </c>
      <c r="M79" s="282"/>
      <c r="BO79" s="79"/>
      <c r="BP79" s="171"/>
    </row>
    <row r="80" spans="1:68" ht="25.95" customHeight="1">
      <c r="A80" s="176" t="e">
        <f>VLOOKUP(D80,非表示_活動量と単位!$D$8:$E$75,2,FALSE)</f>
        <v>#N/A</v>
      </c>
      <c r="B80" s="193"/>
      <c r="C80" s="194"/>
      <c r="D80" s="195"/>
      <c r="E80" s="220"/>
      <c r="F80" s="309" t="str">
        <f t="shared" si="11"/>
        <v/>
      </c>
      <c r="G80" s="175" t="str">
        <f t="shared" si="12"/>
        <v/>
      </c>
      <c r="H80" s="228" t="str">
        <f t="shared" si="13"/>
        <v/>
      </c>
      <c r="I80" s="175" t="str">
        <f t="shared" si="14"/>
        <v/>
      </c>
      <c r="J80" s="257" t="str">
        <f t="shared" si="15"/>
        <v/>
      </c>
      <c r="K80" s="175" t="str">
        <f t="shared" si="16"/>
        <v/>
      </c>
      <c r="L80" s="316" t="str">
        <f t="shared" si="17"/>
        <v/>
      </c>
      <c r="M80" s="282"/>
      <c r="BO80" s="79"/>
      <c r="BP80" s="171"/>
    </row>
    <row r="81" spans="1:68" ht="25.95" customHeight="1">
      <c r="A81" s="176" t="e">
        <f>VLOOKUP(D81,非表示_活動量と単位!$D$8:$E$75,2,FALSE)</f>
        <v>#N/A</v>
      </c>
      <c r="B81" s="193"/>
      <c r="C81" s="194"/>
      <c r="D81" s="195"/>
      <c r="E81" s="220"/>
      <c r="F81" s="309" t="str">
        <f t="shared" si="11"/>
        <v/>
      </c>
      <c r="G81" s="175" t="str">
        <f t="shared" si="12"/>
        <v/>
      </c>
      <c r="H81" s="228" t="str">
        <f t="shared" ref="H81:H103" si="18">IF($D81="","",IFERROR(IF(VLOOKUP($C81,モニタリングポイント,9,FALSE)="デフォルト値",VLOOKUP($D81,デフォルト値,4,FALSE),""),""))</f>
        <v/>
      </c>
      <c r="I81" s="175" t="str">
        <f t="shared" si="14"/>
        <v/>
      </c>
      <c r="J81" s="257" t="str">
        <f t="shared" ref="J81:J103" si="19">IF($D81="","",IFERROR(IF(VLOOKUP($C81,モニタリングポイント,11,FALSE)="デフォルト値",VLOOKUP($D81,デフォルト値,5,FALSE),""),""))</f>
        <v/>
      </c>
      <c r="K81" s="175" t="str">
        <f t="shared" si="16"/>
        <v/>
      </c>
      <c r="L81" s="316" t="str">
        <f t="shared" ref="L81:L103" si="20">IF($D81="","",IF($A81=0,F81*H81*J81,F81*J81))</f>
        <v/>
      </c>
      <c r="M81" s="282"/>
      <c r="BO81" s="79"/>
      <c r="BP81" s="171"/>
    </row>
    <row r="82" spans="1:68" ht="25.95" customHeight="1">
      <c r="A82" s="176" t="e">
        <f>VLOOKUP(D82,非表示_活動量と単位!$D$8:$E$75,2,FALSE)</f>
        <v>#N/A</v>
      </c>
      <c r="B82" s="193"/>
      <c r="C82" s="194"/>
      <c r="D82" s="195"/>
      <c r="E82" s="220"/>
      <c r="F82" s="309" t="str">
        <f t="shared" si="11"/>
        <v/>
      </c>
      <c r="G82" s="175" t="str">
        <f t="shared" si="12"/>
        <v/>
      </c>
      <c r="H82" s="228" t="str">
        <f t="shared" si="18"/>
        <v/>
      </c>
      <c r="I82" s="175" t="str">
        <f t="shared" si="14"/>
        <v/>
      </c>
      <c r="J82" s="257" t="str">
        <f t="shared" si="19"/>
        <v/>
      </c>
      <c r="K82" s="175" t="str">
        <f t="shared" si="16"/>
        <v/>
      </c>
      <c r="L82" s="316" t="str">
        <f t="shared" si="20"/>
        <v/>
      </c>
      <c r="M82" s="282"/>
      <c r="BO82" s="79"/>
      <c r="BP82" s="171"/>
    </row>
    <row r="83" spans="1:68" ht="25.95" customHeight="1">
      <c r="A83" s="176" t="e">
        <f>VLOOKUP(D83,非表示_活動量と単位!$D$8:$E$75,2,FALSE)</f>
        <v>#N/A</v>
      </c>
      <c r="B83" s="193"/>
      <c r="C83" s="194"/>
      <c r="D83" s="195"/>
      <c r="E83" s="220"/>
      <c r="F83" s="309" t="str">
        <f t="shared" si="11"/>
        <v/>
      </c>
      <c r="G83" s="175" t="str">
        <f t="shared" si="12"/>
        <v/>
      </c>
      <c r="H83" s="228" t="str">
        <f t="shared" si="18"/>
        <v/>
      </c>
      <c r="I83" s="175" t="str">
        <f t="shared" si="14"/>
        <v/>
      </c>
      <c r="J83" s="257" t="str">
        <f t="shared" si="19"/>
        <v/>
      </c>
      <c r="K83" s="175" t="str">
        <f t="shared" si="16"/>
        <v/>
      </c>
      <c r="L83" s="316" t="str">
        <f t="shared" si="20"/>
        <v/>
      </c>
      <c r="M83" s="282"/>
      <c r="BO83" s="79"/>
      <c r="BP83" s="171"/>
    </row>
    <row r="84" spans="1:68" ht="25.95" customHeight="1">
      <c r="A84" s="176" t="e">
        <f>VLOOKUP(D84,非表示_活動量と単位!$D$8:$E$75,2,FALSE)</f>
        <v>#N/A</v>
      </c>
      <c r="B84" s="193"/>
      <c r="C84" s="194"/>
      <c r="D84" s="195"/>
      <c r="E84" s="220"/>
      <c r="F84" s="309" t="str">
        <f t="shared" si="11"/>
        <v/>
      </c>
      <c r="G84" s="175" t="str">
        <f t="shared" si="12"/>
        <v/>
      </c>
      <c r="H84" s="228" t="str">
        <f t="shared" si="18"/>
        <v/>
      </c>
      <c r="I84" s="175" t="str">
        <f t="shared" si="14"/>
        <v/>
      </c>
      <c r="J84" s="257" t="str">
        <f t="shared" si="19"/>
        <v/>
      </c>
      <c r="K84" s="175" t="str">
        <f t="shared" si="16"/>
        <v/>
      </c>
      <c r="L84" s="316" t="str">
        <f t="shared" si="20"/>
        <v/>
      </c>
      <c r="M84" s="282"/>
      <c r="BO84" s="79"/>
      <c r="BP84" s="171"/>
    </row>
    <row r="85" spans="1:68" ht="25.95" customHeight="1">
      <c r="A85" s="176" t="e">
        <f>VLOOKUP(D85,非表示_活動量と単位!$D$8:$E$75,2,FALSE)</f>
        <v>#N/A</v>
      </c>
      <c r="B85" s="193"/>
      <c r="C85" s="194"/>
      <c r="D85" s="195"/>
      <c r="E85" s="220"/>
      <c r="F85" s="309" t="str">
        <f t="shared" si="11"/>
        <v/>
      </c>
      <c r="G85" s="175" t="str">
        <f t="shared" si="12"/>
        <v/>
      </c>
      <c r="H85" s="228" t="str">
        <f t="shared" si="18"/>
        <v/>
      </c>
      <c r="I85" s="175" t="str">
        <f t="shared" si="14"/>
        <v/>
      </c>
      <c r="J85" s="257" t="str">
        <f t="shared" si="19"/>
        <v/>
      </c>
      <c r="K85" s="175" t="str">
        <f t="shared" si="16"/>
        <v/>
      </c>
      <c r="L85" s="316" t="str">
        <f t="shared" si="20"/>
        <v/>
      </c>
      <c r="M85" s="282"/>
      <c r="BO85" s="79"/>
      <c r="BP85" s="171"/>
    </row>
    <row r="86" spans="1:68" ht="25.95" customHeight="1">
      <c r="A86" s="176" t="e">
        <f>VLOOKUP(D86,非表示_活動量と単位!$D$8:$E$75,2,FALSE)</f>
        <v>#N/A</v>
      </c>
      <c r="B86" s="193"/>
      <c r="C86" s="194"/>
      <c r="D86" s="195"/>
      <c r="E86" s="220"/>
      <c r="F86" s="309" t="str">
        <f t="shared" si="11"/>
        <v/>
      </c>
      <c r="G86" s="175" t="str">
        <f t="shared" si="12"/>
        <v/>
      </c>
      <c r="H86" s="228" t="str">
        <f t="shared" si="18"/>
        <v/>
      </c>
      <c r="I86" s="175" t="str">
        <f t="shared" si="14"/>
        <v/>
      </c>
      <c r="J86" s="257" t="str">
        <f t="shared" si="19"/>
        <v/>
      </c>
      <c r="K86" s="175" t="str">
        <f t="shared" si="16"/>
        <v/>
      </c>
      <c r="L86" s="316" t="str">
        <f t="shared" si="20"/>
        <v/>
      </c>
      <c r="M86" s="282"/>
      <c r="BO86" s="79"/>
      <c r="BP86" s="171"/>
    </row>
    <row r="87" spans="1:68" ht="25.95" customHeight="1">
      <c r="A87" s="176" t="e">
        <f>VLOOKUP(D87,非表示_活動量と単位!$D$8:$E$75,2,FALSE)</f>
        <v>#N/A</v>
      </c>
      <c r="B87" s="193"/>
      <c r="C87" s="194"/>
      <c r="D87" s="195"/>
      <c r="E87" s="220"/>
      <c r="F87" s="309" t="str">
        <f t="shared" si="11"/>
        <v/>
      </c>
      <c r="G87" s="175" t="str">
        <f t="shared" si="12"/>
        <v/>
      </c>
      <c r="H87" s="228" t="str">
        <f t="shared" si="18"/>
        <v/>
      </c>
      <c r="I87" s="175" t="str">
        <f t="shared" si="14"/>
        <v/>
      </c>
      <c r="J87" s="257" t="str">
        <f t="shared" si="19"/>
        <v/>
      </c>
      <c r="K87" s="175" t="str">
        <f t="shared" si="16"/>
        <v/>
      </c>
      <c r="L87" s="316" t="str">
        <f t="shared" si="20"/>
        <v/>
      </c>
      <c r="M87" s="282"/>
      <c r="BO87" s="79"/>
      <c r="BP87" s="171"/>
    </row>
    <row r="88" spans="1:68" ht="25.95" customHeight="1">
      <c r="A88" s="176" t="e">
        <f>VLOOKUP(D88,非表示_活動量と単位!$D$8:$E$75,2,FALSE)</f>
        <v>#N/A</v>
      </c>
      <c r="B88" s="193"/>
      <c r="C88" s="194"/>
      <c r="D88" s="195"/>
      <c r="E88" s="220"/>
      <c r="F88" s="309" t="str">
        <f t="shared" si="11"/>
        <v/>
      </c>
      <c r="G88" s="175" t="str">
        <f t="shared" si="12"/>
        <v/>
      </c>
      <c r="H88" s="228" t="str">
        <f t="shared" si="18"/>
        <v/>
      </c>
      <c r="I88" s="175" t="str">
        <f t="shared" si="14"/>
        <v/>
      </c>
      <c r="J88" s="257" t="str">
        <f t="shared" si="19"/>
        <v/>
      </c>
      <c r="K88" s="175" t="str">
        <f t="shared" si="16"/>
        <v/>
      </c>
      <c r="L88" s="316" t="str">
        <f t="shared" si="20"/>
        <v/>
      </c>
      <c r="M88" s="282"/>
    </row>
    <row r="89" spans="1:68" ht="25.95" customHeight="1">
      <c r="A89" s="176" t="e">
        <f>VLOOKUP(D89,非表示_活動量と単位!$D$8:$E$75,2,FALSE)</f>
        <v>#N/A</v>
      </c>
      <c r="B89" s="193"/>
      <c r="C89" s="194"/>
      <c r="D89" s="195"/>
      <c r="E89" s="220"/>
      <c r="F89" s="309" t="str">
        <f t="shared" si="11"/>
        <v/>
      </c>
      <c r="G89" s="175" t="str">
        <f t="shared" si="12"/>
        <v/>
      </c>
      <c r="H89" s="228" t="str">
        <f t="shared" si="18"/>
        <v/>
      </c>
      <c r="I89" s="175" t="str">
        <f t="shared" si="14"/>
        <v/>
      </c>
      <c r="J89" s="257" t="str">
        <f t="shared" si="19"/>
        <v/>
      </c>
      <c r="K89" s="175" t="str">
        <f t="shared" si="16"/>
        <v/>
      </c>
      <c r="L89" s="316" t="str">
        <f t="shared" si="20"/>
        <v/>
      </c>
      <c r="M89" s="282"/>
      <c r="BO89" s="79"/>
      <c r="BP89" s="171"/>
    </row>
    <row r="90" spans="1:68" ht="25.95" customHeight="1">
      <c r="A90" s="176" t="e">
        <f>VLOOKUP(D90,非表示_活動量と単位!$D$8:$E$75,2,FALSE)</f>
        <v>#N/A</v>
      </c>
      <c r="B90" s="193"/>
      <c r="C90" s="194"/>
      <c r="D90" s="195"/>
      <c r="E90" s="220"/>
      <c r="F90" s="309" t="str">
        <f t="shared" si="11"/>
        <v/>
      </c>
      <c r="G90" s="175" t="str">
        <f t="shared" si="12"/>
        <v/>
      </c>
      <c r="H90" s="228" t="str">
        <f t="shared" si="18"/>
        <v/>
      </c>
      <c r="I90" s="175" t="str">
        <f t="shared" si="14"/>
        <v/>
      </c>
      <c r="J90" s="257" t="str">
        <f t="shared" si="19"/>
        <v/>
      </c>
      <c r="K90" s="175" t="str">
        <f t="shared" si="16"/>
        <v/>
      </c>
      <c r="L90" s="316" t="str">
        <f t="shared" si="20"/>
        <v/>
      </c>
      <c r="M90" s="282"/>
      <c r="BO90" s="79"/>
      <c r="BP90" s="171"/>
    </row>
    <row r="91" spans="1:68" ht="25.95" customHeight="1">
      <c r="A91" s="176" t="e">
        <f>VLOOKUP(D91,非表示_活動量と単位!$D$8:$E$75,2,FALSE)</f>
        <v>#N/A</v>
      </c>
      <c r="B91" s="193"/>
      <c r="C91" s="194"/>
      <c r="D91" s="195"/>
      <c r="E91" s="220"/>
      <c r="F91" s="309" t="str">
        <f t="shared" si="11"/>
        <v/>
      </c>
      <c r="G91" s="175" t="str">
        <f t="shared" si="12"/>
        <v/>
      </c>
      <c r="H91" s="228" t="str">
        <f t="shared" si="18"/>
        <v/>
      </c>
      <c r="I91" s="175" t="str">
        <f t="shared" si="14"/>
        <v/>
      </c>
      <c r="J91" s="257" t="str">
        <f t="shared" si="19"/>
        <v/>
      </c>
      <c r="K91" s="175" t="str">
        <f t="shared" si="16"/>
        <v/>
      </c>
      <c r="L91" s="316" t="str">
        <f t="shared" si="20"/>
        <v/>
      </c>
      <c r="M91" s="282"/>
      <c r="BO91" s="79"/>
      <c r="BP91" s="171"/>
    </row>
    <row r="92" spans="1:68" ht="25.95" customHeight="1">
      <c r="A92" s="176" t="e">
        <f>VLOOKUP(D92,非表示_活動量と単位!$D$8:$E$75,2,FALSE)</f>
        <v>#N/A</v>
      </c>
      <c r="B92" s="193"/>
      <c r="C92" s="194"/>
      <c r="D92" s="195"/>
      <c r="E92" s="220"/>
      <c r="F92" s="309" t="str">
        <f t="shared" si="11"/>
        <v/>
      </c>
      <c r="G92" s="175" t="str">
        <f t="shared" si="12"/>
        <v/>
      </c>
      <c r="H92" s="228" t="str">
        <f t="shared" si="18"/>
        <v/>
      </c>
      <c r="I92" s="175" t="str">
        <f t="shared" si="14"/>
        <v/>
      </c>
      <c r="J92" s="257" t="str">
        <f t="shared" si="19"/>
        <v/>
      </c>
      <c r="K92" s="175" t="str">
        <f t="shared" si="16"/>
        <v/>
      </c>
      <c r="L92" s="316" t="str">
        <f t="shared" si="20"/>
        <v/>
      </c>
      <c r="M92" s="282"/>
      <c r="BO92" s="79"/>
      <c r="BP92" s="171"/>
    </row>
    <row r="93" spans="1:68" ht="25.95" customHeight="1">
      <c r="A93" s="176" t="e">
        <f>VLOOKUP(D93,非表示_活動量と単位!$D$8:$E$75,2,FALSE)</f>
        <v>#N/A</v>
      </c>
      <c r="B93" s="193"/>
      <c r="C93" s="194"/>
      <c r="D93" s="195"/>
      <c r="E93" s="220"/>
      <c r="F93" s="309" t="str">
        <f t="shared" si="11"/>
        <v/>
      </c>
      <c r="G93" s="175" t="str">
        <f t="shared" si="12"/>
        <v/>
      </c>
      <c r="H93" s="228" t="str">
        <f t="shared" si="18"/>
        <v/>
      </c>
      <c r="I93" s="175" t="str">
        <f t="shared" si="14"/>
        <v/>
      </c>
      <c r="J93" s="257" t="str">
        <f t="shared" si="19"/>
        <v/>
      </c>
      <c r="K93" s="175" t="str">
        <f t="shared" si="16"/>
        <v/>
      </c>
      <c r="L93" s="316" t="str">
        <f t="shared" si="20"/>
        <v/>
      </c>
      <c r="M93" s="282"/>
    </row>
    <row r="94" spans="1:68" ht="25.95" customHeight="1">
      <c r="A94" s="176" t="e">
        <f>VLOOKUP(D94,非表示_活動量と単位!$D$8:$E$75,2,FALSE)</f>
        <v>#N/A</v>
      </c>
      <c r="B94" s="193"/>
      <c r="C94" s="194"/>
      <c r="D94" s="195"/>
      <c r="E94" s="220"/>
      <c r="F94" s="309" t="str">
        <f t="shared" si="11"/>
        <v/>
      </c>
      <c r="G94" s="175" t="str">
        <f t="shared" si="12"/>
        <v/>
      </c>
      <c r="H94" s="228" t="str">
        <f t="shared" si="18"/>
        <v/>
      </c>
      <c r="I94" s="175" t="str">
        <f t="shared" si="14"/>
        <v/>
      </c>
      <c r="J94" s="257" t="str">
        <f t="shared" si="19"/>
        <v/>
      </c>
      <c r="K94" s="175" t="str">
        <f t="shared" si="16"/>
        <v/>
      </c>
      <c r="L94" s="316" t="str">
        <f t="shared" si="20"/>
        <v/>
      </c>
      <c r="M94" s="282"/>
      <c r="BO94" s="79"/>
      <c r="BP94" s="171"/>
    </row>
    <row r="95" spans="1:68" ht="25.95" customHeight="1">
      <c r="A95" s="176" t="e">
        <f>VLOOKUP(D95,非表示_活動量と単位!$D$8:$E$75,2,FALSE)</f>
        <v>#N/A</v>
      </c>
      <c r="B95" s="193"/>
      <c r="C95" s="194"/>
      <c r="D95" s="195"/>
      <c r="E95" s="220"/>
      <c r="F95" s="309" t="str">
        <f t="shared" si="11"/>
        <v/>
      </c>
      <c r="G95" s="175" t="str">
        <f t="shared" si="12"/>
        <v/>
      </c>
      <c r="H95" s="228" t="str">
        <f t="shared" si="18"/>
        <v/>
      </c>
      <c r="I95" s="175" t="str">
        <f t="shared" si="14"/>
        <v/>
      </c>
      <c r="J95" s="257" t="str">
        <f t="shared" si="19"/>
        <v/>
      </c>
      <c r="K95" s="175" t="str">
        <f t="shared" si="16"/>
        <v/>
      </c>
      <c r="L95" s="316" t="str">
        <f t="shared" si="20"/>
        <v/>
      </c>
      <c r="M95" s="282"/>
      <c r="BO95" s="79"/>
      <c r="BP95" s="171"/>
    </row>
    <row r="96" spans="1:68" ht="25.95" customHeight="1">
      <c r="A96" s="176" t="e">
        <f>VLOOKUP(D96,非表示_活動量と単位!$D$8:$E$75,2,FALSE)</f>
        <v>#N/A</v>
      </c>
      <c r="B96" s="193"/>
      <c r="C96" s="194"/>
      <c r="D96" s="195"/>
      <c r="E96" s="220"/>
      <c r="F96" s="309" t="str">
        <f t="shared" si="11"/>
        <v/>
      </c>
      <c r="G96" s="175" t="str">
        <f t="shared" si="12"/>
        <v/>
      </c>
      <c r="H96" s="228" t="str">
        <f t="shared" si="18"/>
        <v/>
      </c>
      <c r="I96" s="175" t="str">
        <f t="shared" si="14"/>
        <v/>
      </c>
      <c r="J96" s="257" t="str">
        <f t="shared" si="19"/>
        <v/>
      </c>
      <c r="K96" s="175" t="str">
        <f t="shared" si="16"/>
        <v/>
      </c>
      <c r="L96" s="316" t="str">
        <f t="shared" si="20"/>
        <v/>
      </c>
      <c r="M96" s="282"/>
      <c r="BO96" s="79"/>
      <c r="BP96" s="171"/>
    </row>
    <row r="97" spans="1:68" ht="25.95" customHeight="1">
      <c r="A97" s="176" t="e">
        <f>VLOOKUP(D97,非表示_活動量と単位!$D$8:$E$75,2,FALSE)</f>
        <v>#N/A</v>
      </c>
      <c r="B97" s="193"/>
      <c r="C97" s="194"/>
      <c r="D97" s="195"/>
      <c r="E97" s="220"/>
      <c r="F97" s="309" t="str">
        <f t="shared" si="11"/>
        <v/>
      </c>
      <c r="G97" s="175" t="str">
        <f t="shared" si="12"/>
        <v/>
      </c>
      <c r="H97" s="228" t="str">
        <f t="shared" si="18"/>
        <v/>
      </c>
      <c r="I97" s="175" t="str">
        <f t="shared" si="14"/>
        <v/>
      </c>
      <c r="J97" s="257" t="str">
        <f t="shared" si="19"/>
        <v/>
      </c>
      <c r="K97" s="175" t="str">
        <f t="shared" si="16"/>
        <v/>
      </c>
      <c r="L97" s="316" t="str">
        <f t="shared" si="20"/>
        <v/>
      </c>
      <c r="M97" s="282"/>
      <c r="BO97" s="79"/>
      <c r="BP97" s="171"/>
    </row>
    <row r="98" spans="1:68" ht="25.95" customHeight="1">
      <c r="A98" s="176" t="e">
        <f>VLOOKUP(D98,非表示_活動量と単位!$D$8:$E$75,2,FALSE)</f>
        <v>#N/A</v>
      </c>
      <c r="B98" s="193"/>
      <c r="C98" s="194"/>
      <c r="D98" s="195"/>
      <c r="E98" s="220"/>
      <c r="F98" s="309" t="str">
        <f t="shared" si="11"/>
        <v/>
      </c>
      <c r="G98" s="175" t="str">
        <f t="shared" si="12"/>
        <v/>
      </c>
      <c r="H98" s="228" t="str">
        <f t="shared" si="18"/>
        <v/>
      </c>
      <c r="I98" s="175" t="str">
        <f t="shared" si="14"/>
        <v/>
      </c>
      <c r="J98" s="257" t="str">
        <f t="shared" si="19"/>
        <v/>
      </c>
      <c r="K98" s="175" t="str">
        <f t="shared" si="16"/>
        <v/>
      </c>
      <c r="L98" s="316" t="str">
        <f t="shared" si="20"/>
        <v/>
      </c>
      <c r="M98" s="282"/>
    </row>
    <row r="99" spans="1:68" ht="25.95" customHeight="1">
      <c r="A99" s="176" t="e">
        <f>VLOOKUP(D99,非表示_活動量と単位!$D$8:$E$75,2,FALSE)</f>
        <v>#N/A</v>
      </c>
      <c r="B99" s="193"/>
      <c r="C99" s="194"/>
      <c r="D99" s="195"/>
      <c r="E99" s="220"/>
      <c r="F99" s="309" t="str">
        <f t="shared" si="11"/>
        <v/>
      </c>
      <c r="G99" s="175" t="str">
        <f t="shared" si="12"/>
        <v/>
      </c>
      <c r="H99" s="228" t="str">
        <f t="shared" si="18"/>
        <v/>
      </c>
      <c r="I99" s="175" t="str">
        <f t="shared" si="14"/>
        <v/>
      </c>
      <c r="J99" s="257" t="str">
        <f t="shared" si="19"/>
        <v/>
      </c>
      <c r="K99" s="175" t="str">
        <f t="shared" si="16"/>
        <v/>
      </c>
      <c r="L99" s="316" t="str">
        <f t="shared" si="20"/>
        <v/>
      </c>
      <c r="M99" s="282"/>
    </row>
    <row r="100" spans="1:68" ht="25.95" customHeight="1">
      <c r="A100" s="176" t="e">
        <f>VLOOKUP(D100,非表示_活動量と単位!$D$8:$E$75,2,FALSE)</f>
        <v>#N/A</v>
      </c>
      <c r="B100" s="193"/>
      <c r="C100" s="194"/>
      <c r="D100" s="195"/>
      <c r="E100" s="220"/>
      <c r="F100" s="309" t="str">
        <f t="shared" si="11"/>
        <v/>
      </c>
      <c r="G100" s="175" t="str">
        <f t="shared" si="12"/>
        <v/>
      </c>
      <c r="H100" s="228" t="str">
        <f t="shared" si="18"/>
        <v/>
      </c>
      <c r="I100" s="175" t="str">
        <f t="shared" si="14"/>
        <v/>
      </c>
      <c r="J100" s="257" t="str">
        <f t="shared" si="19"/>
        <v/>
      </c>
      <c r="K100" s="175" t="str">
        <f t="shared" si="16"/>
        <v/>
      </c>
      <c r="L100" s="316" t="str">
        <f t="shared" si="20"/>
        <v/>
      </c>
      <c r="M100" s="282"/>
    </row>
    <row r="101" spans="1:68" ht="25.95" customHeight="1">
      <c r="A101" s="176" t="e">
        <f>VLOOKUP(D101,非表示_活動量と単位!$D$8:$E$75,2,FALSE)</f>
        <v>#N/A</v>
      </c>
      <c r="B101" s="193"/>
      <c r="C101" s="194"/>
      <c r="D101" s="195"/>
      <c r="E101" s="220"/>
      <c r="F101" s="309" t="str">
        <f t="shared" si="11"/>
        <v/>
      </c>
      <c r="G101" s="175" t="str">
        <f t="shared" si="12"/>
        <v/>
      </c>
      <c r="H101" s="228" t="str">
        <f t="shared" si="18"/>
        <v/>
      </c>
      <c r="I101" s="175" t="str">
        <f t="shared" si="14"/>
        <v/>
      </c>
      <c r="J101" s="257" t="str">
        <f t="shared" si="19"/>
        <v/>
      </c>
      <c r="K101" s="175" t="str">
        <f t="shared" si="16"/>
        <v/>
      </c>
      <c r="L101" s="316" t="str">
        <f t="shared" si="20"/>
        <v/>
      </c>
      <c r="M101" s="282"/>
    </row>
    <row r="102" spans="1:68" ht="25.95" customHeight="1">
      <c r="A102" s="176" t="e">
        <f>VLOOKUP(D102,非表示_活動量と単位!$D$8:$E$75,2,FALSE)</f>
        <v>#N/A</v>
      </c>
      <c r="B102" s="193"/>
      <c r="C102" s="194"/>
      <c r="D102" s="195"/>
      <c r="E102" s="220"/>
      <c r="F102" s="309" t="str">
        <f t="shared" si="11"/>
        <v/>
      </c>
      <c r="G102" s="175" t="str">
        <f t="shared" si="12"/>
        <v/>
      </c>
      <c r="H102" s="228" t="str">
        <f t="shared" si="18"/>
        <v/>
      </c>
      <c r="I102" s="175" t="str">
        <f t="shared" si="14"/>
        <v/>
      </c>
      <c r="J102" s="257" t="str">
        <f t="shared" si="19"/>
        <v/>
      </c>
      <c r="K102" s="175" t="str">
        <f t="shared" si="16"/>
        <v/>
      </c>
      <c r="L102" s="316" t="str">
        <f t="shared" si="20"/>
        <v/>
      </c>
      <c r="M102" s="282"/>
    </row>
    <row r="103" spans="1:68" ht="25.2" customHeight="1" thickBot="1">
      <c r="A103" s="176" t="e">
        <f>VLOOKUP(D103,非表示_活動量と単位!$D$8:$E$75,2,FALSE)</f>
        <v>#N/A</v>
      </c>
      <c r="B103" s="196"/>
      <c r="C103" s="125"/>
      <c r="D103" s="197"/>
      <c r="E103" s="320"/>
      <c r="F103" s="310" t="str">
        <f t="shared" si="11"/>
        <v/>
      </c>
      <c r="G103" s="177" t="str">
        <f t="shared" si="12"/>
        <v/>
      </c>
      <c r="H103" s="229" t="str">
        <f t="shared" si="18"/>
        <v/>
      </c>
      <c r="I103" s="177" t="str">
        <f t="shared" si="14"/>
        <v/>
      </c>
      <c r="J103" s="258" t="str">
        <f t="shared" si="19"/>
        <v/>
      </c>
      <c r="K103" s="177" t="str">
        <f t="shared" si="16"/>
        <v/>
      </c>
      <c r="L103" s="317" t="str">
        <f t="shared" si="20"/>
        <v/>
      </c>
      <c r="M103" s="283"/>
      <c r="S103" s="244"/>
      <c r="BO103" s="172"/>
      <c r="BP103" s="171"/>
    </row>
    <row r="104" spans="1:68" ht="12" customHeight="1"/>
    <row r="105" spans="1:68" ht="12" customHeight="1"/>
    <row r="106" spans="1:68" ht="12" customHeight="1"/>
    <row r="107" spans="1:68" ht="12" customHeight="1"/>
    <row r="108" spans="1:68" ht="12" customHeight="1"/>
    <row r="109" spans="1:68" ht="12" customHeight="1"/>
    <row r="110" spans="1:68" ht="12" customHeight="1"/>
    <row r="111" spans="1:68" ht="12" customHeight="1"/>
    <row r="112" spans="1:68" ht="12" customHeight="1"/>
    <row r="113" spans="99:100" ht="12" customHeight="1"/>
    <row r="114" spans="99:100" ht="12" customHeight="1"/>
    <row r="115" spans="99:100" ht="12" customHeight="1"/>
    <row r="116" spans="99:100" ht="12" customHeight="1"/>
    <row r="117" spans="99:100" ht="12" customHeight="1"/>
    <row r="118" spans="99:100" ht="12" customHeight="1" thickBot="1">
      <c r="CV118" s="5" t="s">
        <v>535</v>
      </c>
    </row>
    <row r="119" spans="99:100" ht="12" customHeight="1">
      <c r="CV119" s="31" t="s">
        <v>531</v>
      </c>
    </row>
    <row r="120" spans="99:100" ht="12" customHeight="1">
      <c r="CV120" s="96" t="s">
        <v>533</v>
      </c>
    </row>
    <row r="121" spans="99:100" ht="12" customHeight="1">
      <c r="CU121" s="98"/>
      <c r="CV121" s="96" t="s">
        <v>537</v>
      </c>
    </row>
    <row r="122" spans="99:100" ht="12" customHeight="1">
      <c r="CU122" s="98"/>
      <c r="CV122" s="96" t="s">
        <v>534</v>
      </c>
    </row>
    <row r="123" spans="99:100" ht="12" customHeight="1" thickBot="1">
      <c r="CU123" s="98"/>
      <c r="CV123" s="32" t="s">
        <v>532</v>
      </c>
    </row>
    <row r="124" spans="99:100" ht="12" customHeight="1"/>
    <row r="125" spans="99:100" ht="12" customHeight="1"/>
    <row r="126" spans="99:100" ht="12" customHeight="1"/>
    <row r="127" spans="99:100" ht="12" customHeight="1"/>
    <row r="128" spans="99:100"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sheetData>
  <sheetProtection algorithmName="SHA-512" hashValue="d5zMvpwPuLW2QgpoWtOQNRjlpQ6Cv82tuUbufteiiS9o7jrXj3HsdEm9t245zkVkn77h16x8fXKAJ51a5OmZgw==" saltValue="8xZJX8J0OZ4qZq2/w88PNw==" spinCount="100000" sheet="1" scenarios="1" formatRows="0" insertRows="0" deleteRows="0"/>
  <mergeCells count="20">
    <mergeCell ref="J33:K33"/>
    <mergeCell ref="M4:M6"/>
    <mergeCell ref="B4:B6"/>
    <mergeCell ref="C4:C6"/>
    <mergeCell ref="J32:K32"/>
    <mergeCell ref="D4:D6"/>
    <mergeCell ref="L4:L6"/>
    <mergeCell ref="F4:G5"/>
    <mergeCell ref="H4:I5"/>
    <mergeCell ref="J4:K5"/>
    <mergeCell ref="E4:E6"/>
    <mergeCell ref="J46:K47"/>
    <mergeCell ref="L46:L48"/>
    <mergeCell ref="M46:M48"/>
    <mergeCell ref="B46:B48"/>
    <mergeCell ref="C46:C48"/>
    <mergeCell ref="D46:D48"/>
    <mergeCell ref="F46:G47"/>
    <mergeCell ref="H46:I47"/>
    <mergeCell ref="E46:E48"/>
  </mergeCells>
  <phoneticPr fontId="2"/>
  <conditionalFormatting sqref="B7:M31 L32 B49:M103">
    <cfRule type="expression" dxfId="7" priority="1">
      <formula>$AZ$3=TRUE</formula>
    </cfRule>
  </conditionalFormatting>
  <conditionalFormatting sqref="H7:I21 H49:I103">
    <cfRule type="expression" dxfId="6" priority="120">
      <formula>VLOOKUP($C7,モニタリングポイント,9,FALSE)="デフォルト値"</formula>
    </cfRule>
  </conditionalFormatting>
  <conditionalFormatting sqref="H7:I21">
    <cfRule type="expression" dxfId="5" priority="2">
      <formula>$A7=1</formula>
    </cfRule>
  </conditionalFormatting>
  <conditionalFormatting sqref="J7:K21 J48:K102">
    <cfRule type="expression" dxfId="4" priority="19">
      <formula>" =VLOOKUP($C7,モニタリングポイント,11,FALSE)=""デフォルト値"""</formula>
    </cfRule>
  </conditionalFormatting>
  <dataValidations count="1">
    <dataValidation type="list" allowBlank="1" showInputMessage="1" showErrorMessage="1" sqref="D49:D103 D7:D21" xr:uid="{00000000-0002-0000-0700-000000000000}">
      <formula1>活動の種別※その他除く</formula1>
    </dataValidation>
  </dataValidations>
  <pageMargins left="0.59055118110236227" right="0.59055118110236227" top="0.39370078740157483" bottom="0.39370078740157483" header="0.31496062992125984" footer="0.31496062992125984"/>
  <pageSetup paperSize="9" scale="44" fitToHeight="0" orientation="portrait" r:id="rId1"/>
  <headerFooter>
    <oddFooter>&amp;L&amp;6sf03h9</oddFooter>
  </headerFooter>
  <rowBreaks count="3" manualBreakCount="3">
    <brk id="45" max="30" man="1"/>
    <brk id="88" max="30" man="1"/>
    <brk id="104" max="30" man="1"/>
  </rowBreaks>
  <ignoredErrors>
    <ignoredError sqref="F7:F31 F49:F103" unlockedFormula="1"/>
    <ignoredError sqref="A7:A21 A50:A10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6</xdr:col>
                    <xdr:colOff>251460</xdr:colOff>
                    <xdr:row>1</xdr:row>
                    <xdr:rowOff>22860</xdr:rowOff>
                  </from>
                  <to>
                    <xdr:col>7</xdr:col>
                    <xdr:colOff>1051560</xdr:colOff>
                    <xdr:row>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AO71"/>
  <sheetViews>
    <sheetView showGridLines="0" view="pageBreakPreview" zoomScale="80" zoomScaleNormal="100" zoomScaleSheetLayoutView="80" workbookViewId="0"/>
  </sheetViews>
  <sheetFormatPr defaultColWidth="8.69921875" defaultRowHeight="13.2"/>
  <cols>
    <col min="1" max="7" width="2.19921875" style="55" customWidth="1"/>
    <col min="8" max="8" width="17.5" style="55" customWidth="1"/>
    <col min="9" max="9" width="5.19921875" style="55" customWidth="1"/>
    <col min="10" max="10" width="3.59765625" style="55" customWidth="1"/>
    <col min="11" max="11" width="11.5" style="55" customWidth="1"/>
    <col min="12" max="12" width="2.19921875" style="55" customWidth="1"/>
    <col min="13" max="13" width="3" style="55" customWidth="1"/>
    <col min="14" max="14" width="10" style="55" customWidth="1"/>
    <col min="15" max="15" width="5.3984375" style="55" customWidth="1"/>
    <col min="16" max="16" width="10.5" style="55" customWidth="1"/>
    <col min="17" max="17" width="42.19921875" style="55" customWidth="1"/>
    <col min="18" max="19" width="2.19921875" style="55" customWidth="1"/>
    <col min="20" max="20" width="2.09765625" style="55" customWidth="1"/>
    <col min="21" max="34" width="2.19921875" style="55" customWidth="1"/>
    <col min="35" max="39" width="8.69921875" style="55"/>
    <col min="40" max="40" width="8.69921875" style="55" customWidth="1"/>
    <col min="41" max="41" width="8.69921875" style="55" hidden="1" customWidth="1"/>
    <col min="42" max="42" width="8.69921875" style="55" customWidth="1"/>
    <col min="43" max="16384" width="8.69921875" style="55"/>
  </cols>
  <sheetData>
    <row r="1" spans="2:41" ht="12" customHeight="1"/>
    <row r="2" spans="2:41" ht="15" thickBot="1">
      <c r="B2" s="67" t="str">
        <f ca="1">MID(CELL("filename",C2),FIND("]",CELL("filename",C2))+1,3)&amp;"．"</f>
        <v>6-2．</v>
      </c>
      <c r="C2" s="68"/>
      <c r="D2" s="68" t="s">
        <v>715</v>
      </c>
      <c r="E2" s="68"/>
      <c r="F2" s="25"/>
      <c r="G2" s="25"/>
      <c r="H2" s="25"/>
      <c r="I2" s="25"/>
      <c r="J2" s="5"/>
      <c r="K2" s="5"/>
      <c r="L2" s="5"/>
      <c r="M2" s="5"/>
      <c r="N2" s="5"/>
      <c r="O2" s="5"/>
      <c r="P2" s="5"/>
      <c r="Q2" s="5"/>
      <c r="R2" s="5"/>
      <c r="S2" s="5"/>
      <c r="T2" s="5"/>
      <c r="U2" s="5"/>
      <c r="AO2" s="26" t="s">
        <v>609</v>
      </c>
    </row>
    <row r="3" spans="2:41" ht="12" customHeight="1" thickBot="1">
      <c r="AO3" s="29" t="b">
        <v>0</v>
      </c>
    </row>
    <row r="4" spans="2:41" ht="12" customHeight="1" thickBot="1"/>
    <row r="5" spans="2:41" ht="12" customHeight="1">
      <c r="B5" s="572" t="s">
        <v>608</v>
      </c>
      <c r="C5" s="392"/>
      <c r="D5" s="392"/>
      <c r="E5" s="392"/>
      <c r="F5" s="392"/>
      <c r="G5" s="393"/>
      <c r="H5" s="391" t="s">
        <v>677</v>
      </c>
      <c r="I5" s="392"/>
      <c r="J5" s="393"/>
      <c r="K5" s="562" t="s">
        <v>430</v>
      </c>
      <c r="L5" s="408"/>
      <c r="M5" s="408"/>
      <c r="N5" s="408"/>
      <c r="O5" s="408"/>
      <c r="P5" s="408"/>
      <c r="Q5" s="563"/>
    </row>
    <row r="6" spans="2:41" ht="17.7" customHeight="1">
      <c r="B6" s="573"/>
      <c r="C6" s="452"/>
      <c r="D6" s="452"/>
      <c r="E6" s="452"/>
      <c r="F6" s="452"/>
      <c r="G6" s="453"/>
      <c r="H6" s="451"/>
      <c r="I6" s="452"/>
      <c r="J6" s="453"/>
      <c r="K6" s="564"/>
      <c r="L6" s="565"/>
      <c r="M6" s="565"/>
      <c r="N6" s="565"/>
      <c r="O6" s="565"/>
      <c r="P6" s="565"/>
      <c r="Q6" s="566"/>
    </row>
    <row r="7" spans="2:41" ht="24" customHeight="1" thickBot="1">
      <c r="B7" s="574" t="str">
        <f>'4. 排出源リスト'!F2</f>
        <v>令和6年度</v>
      </c>
      <c r="C7" s="575"/>
      <c r="D7" s="575"/>
      <c r="E7" s="575"/>
      <c r="F7" s="575"/>
      <c r="G7" s="576"/>
      <c r="H7" s="296">
        <f>'6-1. CO2排出量（令和6年度）'!L32</f>
        <v>0</v>
      </c>
      <c r="I7" s="567" t="s">
        <v>678</v>
      </c>
      <c r="J7" s="416"/>
      <c r="K7" s="569"/>
      <c r="L7" s="570"/>
      <c r="M7" s="570"/>
      <c r="N7" s="570"/>
      <c r="O7" s="570"/>
      <c r="P7" s="570"/>
      <c r="Q7" s="571"/>
    </row>
    <row r="8" spans="2:41" ht="12" customHeight="1">
      <c r="B8" s="25"/>
      <c r="C8" s="25"/>
      <c r="D8" s="5"/>
    </row>
    <row r="9" spans="2:41" ht="12" customHeight="1">
      <c r="B9" s="25"/>
      <c r="C9" s="25"/>
      <c r="D9" s="5"/>
    </row>
    <row r="10" spans="2:41" ht="12" customHeight="1">
      <c r="B10" s="25"/>
      <c r="C10" s="297"/>
      <c r="R10" s="5"/>
      <c r="S10" s="5"/>
      <c r="T10" s="5"/>
      <c r="U10" s="5"/>
    </row>
    <row r="11" spans="2:41" ht="24" customHeight="1">
      <c r="J11" s="5"/>
      <c r="K11" s="5"/>
      <c r="L11" s="5"/>
      <c r="M11" s="5"/>
      <c r="N11" s="5"/>
      <c r="O11" s="5"/>
      <c r="P11" s="5"/>
      <c r="Q11" s="5"/>
      <c r="R11" s="30"/>
      <c r="S11" s="30"/>
      <c r="T11" s="5"/>
      <c r="U11" s="5"/>
    </row>
    <row r="12" spans="2:41" ht="12" customHeight="1">
      <c r="B12" s="577"/>
      <c r="C12" s="577"/>
      <c r="D12" s="577"/>
      <c r="E12" s="577"/>
      <c r="F12" s="577"/>
      <c r="G12" s="577"/>
      <c r="H12" s="318"/>
      <c r="I12" s="298"/>
      <c r="J12" s="299"/>
      <c r="K12" s="300"/>
      <c r="L12" s="300"/>
      <c r="M12" s="300"/>
      <c r="N12" s="300"/>
      <c r="O12" s="300"/>
      <c r="P12" s="300"/>
      <c r="Q12" s="300"/>
      <c r="R12" s="5"/>
      <c r="S12" s="5"/>
      <c r="T12" s="5"/>
      <c r="U12" s="5"/>
    </row>
    <row r="13" spans="2:41" ht="12" customHeight="1">
      <c r="B13" s="298"/>
      <c r="C13" s="301"/>
      <c r="D13" s="298"/>
      <c r="E13" s="298"/>
      <c r="F13" s="302"/>
      <c r="G13" s="302"/>
      <c r="H13" s="302"/>
      <c r="I13" s="302"/>
      <c r="J13" s="300"/>
      <c r="K13" s="300"/>
      <c r="L13" s="300"/>
      <c r="M13" s="300"/>
      <c r="N13" s="300"/>
      <c r="O13" s="300"/>
      <c r="P13" s="300"/>
      <c r="Q13" s="300"/>
      <c r="R13" s="5"/>
      <c r="S13" s="5"/>
      <c r="T13" s="5"/>
      <c r="U13" s="5"/>
    </row>
    <row r="14" spans="2:41" ht="12" customHeight="1">
      <c r="B14" s="303"/>
      <c r="C14" s="304"/>
      <c r="D14" s="299"/>
      <c r="E14" s="298"/>
      <c r="F14" s="298"/>
      <c r="G14" s="298"/>
      <c r="H14" s="298"/>
      <c r="I14" s="298"/>
      <c r="J14" s="300"/>
      <c r="K14" s="300"/>
      <c r="L14" s="300"/>
      <c r="M14" s="300"/>
      <c r="N14" s="300"/>
      <c r="O14" s="300"/>
      <c r="P14" s="300"/>
      <c r="Q14" s="300"/>
      <c r="R14" s="5"/>
      <c r="S14" s="5"/>
      <c r="T14" s="5"/>
      <c r="U14" s="5"/>
    </row>
    <row r="15" spans="2:41" ht="12" customHeight="1">
      <c r="B15" s="8" t="s">
        <v>737</v>
      </c>
      <c r="C15" s="25"/>
      <c r="D15" s="25"/>
      <c r="E15" s="25"/>
      <c r="F15" s="25"/>
      <c r="G15" s="25"/>
      <c r="H15" s="208" t="s">
        <v>743</v>
      </c>
      <c r="I15" s="25"/>
      <c r="J15" s="5"/>
      <c r="K15" s="5"/>
      <c r="L15" s="5"/>
      <c r="M15" s="5"/>
      <c r="N15" s="5"/>
      <c r="O15" s="5"/>
      <c r="P15" s="5"/>
      <c r="Q15" s="5"/>
      <c r="R15" s="5"/>
      <c r="S15" s="5"/>
      <c r="T15" s="5"/>
      <c r="U15" s="5"/>
    </row>
    <row r="16" spans="2:41" ht="15" customHeight="1" thickBot="1">
      <c r="C16" s="25"/>
      <c r="D16" s="25"/>
      <c r="E16" s="25"/>
      <c r="F16" s="25"/>
      <c r="G16" s="25"/>
      <c r="H16" s="208" t="s">
        <v>744</v>
      </c>
      <c r="I16" s="25"/>
      <c r="J16" s="5"/>
      <c r="K16" s="5"/>
      <c r="L16" s="5"/>
      <c r="M16" s="5"/>
      <c r="N16" s="5"/>
      <c r="O16" s="5"/>
      <c r="P16" s="5"/>
      <c r="Q16" s="5"/>
      <c r="R16" s="5"/>
      <c r="S16" s="5"/>
      <c r="T16" s="5"/>
      <c r="U16" s="5"/>
    </row>
    <row r="17" spans="2:21" ht="31.2" customHeight="1">
      <c r="B17" s="568" t="s">
        <v>608</v>
      </c>
      <c r="C17" s="369"/>
      <c r="D17" s="369"/>
      <c r="E17" s="369"/>
      <c r="F17" s="369"/>
      <c r="G17" s="369"/>
      <c r="H17" s="562" t="s">
        <v>622</v>
      </c>
      <c r="I17" s="408"/>
      <c r="J17" s="409"/>
      <c r="K17" s="591" t="s">
        <v>679</v>
      </c>
      <c r="L17" s="592"/>
      <c r="M17" s="593"/>
      <c r="N17" s="590" t="s">
        <v>623</v>
      </c>
      <c r="O17" s="594"/>
      <c r="P17" s="5"/>
      <c r="Q17" s="5"/>
      <c r="R17" s="5"/>
      <c r="S17" s="5"/>
      <c r="T17" s="5"/>
      <c r="U17" s="5"/>
    </row>
    <row r="18" spans="2:21" ht="21.6" customHeight="1" thickBot="1">
      <c r="B18" s="559" t="str">
        <f>'4. 排出源リスト'!F2</f>
        <v>令和6年度</v>
      </c>
      <c r="C18" s="560"/>
      <c r="D18" s="560"/>
      <c r="E18" s="560"/>
      <c r="F18" s="560"/>
      <c r="G18" s="561"/>
      <c r="H18" s="595"/>
      <c r="I18" s="596"/>
      <c r="J18" s="597"/>
      <c r="K18" s="598"/>
      <c r="L18" s="599"/>
      <c r="M18" s="600"/>
      <c r="N18" s="601"/>
      <c r="O18" s="602"/>
      <c r="P18" s="5"/>
      <c r="Q18" s="5"/>
      <c r="R18" s="5"/>
      <c r="S18" s="5"/>
      <c r="T18" s="5"/>
      <c r="U18" s="5"/>
    </row>
    <row r="19" spans="2:21" ht="12" customHeight="1">
      <c r="C19" s="25"/>
      <c r="D19" s="25"/>
      <c r="E19" s="25"/>
      <c r="F19" s="25"/>
      <c r="G19" s="25"/>
      <c r="H19" s="25"/>
      <c r="I19" s="25"/>
      <c r="J19" s="5"/>
      <c r="K19" s="5"/>
      <c r="L19" s="5"/>
      <c r="M19" s="5"/>
      <c r="N19" s="5"/>
      <c r="O19" s="5"/>
      <c r="P19" s="5"/>
      <c r="Q19" s="5"/>
      <c r="R19" s="5"/>
      <c r="S19" s="5"/>
      <c r="T19" s="5"/>
      <c r="U19" s="5"/>
    </row>
    <row r="20" spans="2:21" ht="12" customHeight="1">
      <c r="D20" s="25"/>
      <c r="E20" s="25"/>
      <c r="F20" s="25"/>
      <c r="G20" s="25"/>
      <c r="H20" s="25"/>
      <c r="I20" s="25"/>
      <c r="J20" s="5"/>
      <c r="K20" s="5"/>
      <c r="L20" s="5"/>
      <c r="M20" s="5"/>
      <c r="N20" s="5"/>
      <c r="O20" s="5"/>
      <c r="P20" s="5"/>
      <c r="Q20" s="5"/>
      <c r="R20" s="5"/>
      <c r="S20" s="5"/>
      <c r="T20" s="5"/>
      <c r="U20" s="5"/>
    </row>
    <row r="21" spans="2:21" ht="12" customHeight="1">
      <c r="B21" s="9" t="s">
        <v>716</v>
      </c>
      <c r="C21" s="10"/>
      <c r="D21" s="5"/>
    </row>
    <row r="22" spans="2:21" ht="16.95" customHeight="1" thickBot="1">
      <c r="B22" s="5" t="s">
        <v>11</v>
      </c>
      <c r="C22" s="5" t="s">
        <v>696</v>
      </c>
    </row>
    <row r="23" spans="2:21" ht="28.2" customHeight="1">
      <c r="B23" s="584" t="s">
        <v>717</v>
      </c>
      <c r="C23" s="585"/>
      <c r="D23" s="585"/>
      <c r="E23" s="585"/>
      <c r="F23" s="585"/>
      <c r="G23" s="586"/>
      <c r="H23" s="260" t="s">
        <v>704</v>
      </c>
      <c r="I23" s="590" t="s">
        <v>727</v>
      </c>
      <c r="J23" s="586"/>
      <c r="K23" s="286" t="str">
        <f>"排出量
（"&amp;'4. 排出源リスト'!F2&amp;"）"</f>
        <v>排出量
（令和6年度）</v>
      </c>
    </row>
    <row r="24" spans="2:21" ht="15.6" customHeight="1">
      <c r="B24" s="578">
        <v>1</v>
      </c>
      <c r="C24" s="579"/>
      <c r="D24" s="579"/>
      <c r="E24" s="579"/>
      <c r="F24" s="579"/>
      <c r="G24" s="579"/>
      <c r="H24" s="276" t="str">
        <f>IF(VLOOKUP(B24,'1-2. 工場・事業場リスト'!$B$12:$C$16,2,0)&gt;0,VLOOKUP(B24,'1-2. 工場・事業場リスト'!$B$12:$C$16,2,0),"")</f>
        <v/>
      </c>
      <c r="I24" s="587" t="str">
        <f>IF(VLOOKUP(B24,'1-2. 工場・事業場リスト'!$B$12:$D$16,3,0)&gt;0,VLOOKUP(B24,'1-2. 工場・事業場リスト'!$B$12:$D$16,3,0),"")</f>
        <v/>
      </c>
      <c r="J24" s="588"/>
      <c r="K24" s="287" t="str">
        <f>IF(VLOOKUP(B24,'6-1. CO2排出量（令和6年度）'!$Q$7:$R$31,2,FALSE)&gt;0,INT(VLOOKUP(B24,'6-1. CO2排出量（令和6年度）'!$Q$7:$R$31,2,FALSE)),"")</f>
        <v/>
      </c>
    </row>
    <row r="25" spans="2:21" ht="15.6" customHeight="1">
      <c r="B25" s="580">
        <v>2</v>
      </c>
      <c r="C25" s="581"/>
      <c r="D25" s="581"/>
      <c r="E25" s="581"/>
      <c r="F25" s="581"/>
      <c r="G25" s="581"/>
      <c r="H25" s="276" t="str">
        <f>IF(VLOOKUP(B25,'1-2. 工場・事業場リスト'!$B$12:$C$16,2,0)&gt;0,VLOOKUP(B25,'1-2. 工場・事業場リスト'!$B$12:$C$16,2,0),"")</f>
        <v/>
      </c>
      <c r="I25" s="587" t="str">
        <f>IF(VLOOKUP(B25,'1-2. 工場・事業場リスト'!$B$12:$D$16,3,0)&gt;0,VLOOKUP(B25,'1-2. 工場・事業場リスト'!$B$12:$D$16,3,0),"")</f>
        <v/>
      </c>
      <c r="J25" s="588"/>
      <c r="K25" s="287" t="str">
        <f>IF(VLOOKUP(B25,'6-1. CO2排出量（令和6年度）'!$Q$7:$R$31,2,FALSE)&gt;0,INT(VLOOKUP(B25,'6-1. CO2排出量（令和6年度）'!$Q$7:$R$31,2,FALSE)),"")</f>
        <v/>
      </c>
    </row>
    <row r="26" spans="2:21" ht="15.6" customHeight="1">
      <c r="B26" s="578">
        <v>3</v>
      </c>
      <c r="C26" s="579"/>
      <c r="D26" s="579"/>
      <c r="E26" s="579"/>
      <c r="F26" s="579"/>
      <c r="G26" s="579"/>
      <c r="H26" s="276" t="str">
        <f>IF(VLOOKUP(B26,'1-2. 工場・事業場リスト'!$B$12:$C$16,2,0)&gt;0,VLOOKUP(B26,'1-2. 工場・事業場リスト'!$B$12:$C$16,2,0),"")</f>
        <v/>
      </c>
      <c r="I26" s="587" t="str">
        <f>IF(VLOOKUP(B26,'1-2. 工場・事業場リスト'!$B$12:$D$16,3,0)&gt;0,VLOOKUP(B26,'1-2. 工場・事業場リスト'!$B$12:$D$16,3,0),"")</f>
        <v/>
      </c>
      <c r="J26" s="588"/>
      <c r="K26" s="287" t="str">
        <f>IF(VLOOKUP(B26,'6-1. CO2排出量（令和6年度）'!$Q$7:$R$31,2,FALSE)&gt;0,INT(VLOOKUP(B26,'6-1. CO2排出量（令和6年度）'!$Q$7:$R$31,2,FALSE)),"")</f>
        <v/>
      </c>
    </row>
    <row r="27" spans="2:21" ht="15.6" customHeight="1">
      <c r="B27" s="580">
        <v>4</v>
      </c>
      <c r="C27" s="581"/>
      <c r="D27" s="581"/>
      <c r="E27" s="581"/>
      <c r="F27" s="581"/>
      <c r="G27" s="581"/>
      <c r="H27" s="276" t="str">
        <f>IF(VLOOKUP(B27,'1-2. 工場・事業場リスト'!$B$12:$C$16,2,0)&gt;0,VLOOKUP(B27,'1-2. 工場・事業場リスト'!$B$12:$C$16,2,0),"")</f>
        <v/>
      </c>
      <c r="I27" s="587" t="str">
        <f>IF(VLOOKUP(B27,'1-2. 工場・事業場リスト'!$B$12:$D$16,3,0)&gt;0,VLOOKUP(B27,'1-2. 工場・事業場リスト'!$B$12:$D$16,3,0),"")</f>
        <v/>
      </c>
      <c r="J27" s="588"/>
      <c r="K27" s="287" t="str">
        <f>IF(VLOOKUP(B27,'6-1. CO2排出量（令和6年度）'!$Q$7:$R$31,2,FALSE)&gt;0,INT(VLOOKUP(B27,'6-1. CO2排出量（令和6年度）'!$Q$7:$R$31,2,FALSE)),"")</f>
        <v/>
      </c>
    </row>
    <row r="28" spans="2:21" ht="15.6" customHeight="1" thickBot="1">
      <c r="B28" s="582">
        <v>5</v>
      </c>
      <c r="C28" s="583"/>
      <c r="D28" s="583"/>
      <c r="E28" s="583"/>
      <c r="F28" s="583"/>
      <c r="G28" s="583"/>
      <c r="H28" s="277" t="str">
        <f>IF(VLOOKUP(B28,'1-2. 工場・事業場リスト'!$B$12:$C$16,2,0)&gt;0,VLOOKUP(B28,'1-2. 工場・事業場リスト'!$B$12:$C$16,2,0),"")</f>
        <v/>
      </c>
      <c r="I28" s="589" t="str">
        <f>IF(VLOOKUP(B28,'1-2. 工場・事業場リスト'!$B$12:$D$16,3,0)&gt;0,VLOOKUP(B28,'1-2. 工場・事業場リスト'!$B$12:$D$16,3,0),"")</f>
        <v/>
      </c>
      <c r="J28" s="561"/>
      <c r="K28" s="288" t="str">
        <f>IF(VLOOKUP(B28,'6-1. CO2排出量（令和6年度）'!$Q$7:$R$31,2,FALSE)&gt;0,INT(VLOOKUP(B28,'6-1. CO2排出量（令和6年度）'!$Q$7:$R$31,2,FALSE)),"")</f>
        <v/>
      </c>
    </row>
    <row r="29" spans="2:21" ht="12" customHeight="1"/>
    <row r="30" spans="2:21" ht="12" customHeight="1"/>
    <row r="31" spans="2:21" ht="12" customHeight="1"/>
    <row r="32" spans="2:21"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sheetData>
  <sheetProtection algorithmName="SHA-512" hashValue="MzI2LIfYSM+NSmKEJFD/s42YNYoPLnuOK8wyX7kDtv58PGSECFAKmrmb0EZTPK4he9+dP67i0J1zjO1QkCVfbQ==" saltValue="mX6hDXP4efLe7dPidOqVaw==" spinCount="100000" sheet="1" scenarios="1" formatRows="0"/>
  <mergeCells count="27">
    <mergeCell ref="I23:J23"/>
    <mergeCell ref="K17:M17"/>
    <mergeCell ref="N17:O17"/>
    <mergeCell ref="H18:J18"/>
    <mergeCell ref="K18:M18"/>
    <mergeCell ref="N18:O18"/>
    <mergeCell ref="H17:J17"/>
    <mergeCell ref="I26:J26"/>
    <mergeCell ref="I27:J27"/>
    <mergeCell ref="I28:J28"/>
    <mergeCell ref="I24:J24"/>
    <mergeCell ref="I25:J25"/>
    <mergeCell ref="B26:G26"/>
    <mergeCell ref="B27:G27"/>
    <mergeCell ref="B28:G28"/>
    <mergeCell ref="B23:G23"/>
    <mergeCell ref="B24:G24"/>
    <mergeCell ref="B25:G25"/>
    <mergeCell ref="B18:G18"/>
    <mergeCell ref="K5:Q6"/>
    <mergeCell ref="I7:J7"/>
    <mergeCell ref="H5:J6"/>
    <mergeCell ref="B17:G17"/>
    <mergeCell ref="K7:Q7"/>
    <mergeCell ref="B5:G6"/>
    <mergeCell ref="B7:G7"/>
    <mergeCell ref="B12:G12"/>
  </mergeCells>
  <phoneticPr fontId="2"/>
  <conditionalFormatting sqref="B7:H7 B18:O18 K23:K28 H24:I28">
    <cfRule type="expression" dxfId="3" priority="5">
      <formula>$AO$3</formula>
    </cfRule>
  </conditionalFormatting>
  <conditionalFormatting sqref="H12">
    <cfRule type="expression" dxfId="2" priority="1">
      <formula>$AO$3</formula>
    </cfRule>
  </conditionalFormatting>
  <conditionalFormatting sqref="K7">
    <cfRule type="expression" dxfId="1" priority="4">
      <formula>$AO$3</formula>
    </cfRule>
  </conditionalFormatting>
  <dataValidations count="1">
    <dataValidation allowBlank="1" showErrorMessage="1" prompt="整数で記入してください。" sqref="H12" xr:uid="{E186A0C5-55BB-4FD1-9A6F-C4D9C318A3E5}"/>
  </dataValidations>
  <pageMargins left="0.59055118110236227" right="0.59055118110236227" top="0.39370078740157483" bottom="0.39370078740157483" header="0.31496062992125984" footer="0.31496062992125984"/>
  <pageSetup paperSize="9" scale="63" fitToHeight="0" orientation="portrait" r:id="rId1"/>
  <headerFooter>
    <oddFooter>&amp;L&amp;6sf03h9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10</xdr:col>
                    <xdr:colOff>647700</xdr:colOff>
                    <xdr:row>0</xdr:row>
                    <xdr:rowOff>144780</xdr:rowOff>
                  </from>
                  <to>
                    <xdr:col>14</xdr:col>
                    <xdr:colOff>0</xdr:colOff>
                    <xdr:row>2</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B2:Q32"/>
  <sheetViews>
    <sheetView showGridLines="0" view="pageBreakPreview" zoomScale="80" zoomScaleNormal="100" zoomScaleSheetLayoutView="80" workbookViewId="0"/>
  </sheetViews>
  <sheetFormatPr defaultColWidth="8.19921875" defaultRowHeight="12"/>
  <cols>
    <col min="1" max="1" width="1.19921875" style="198" customWidth="1"/>
    <col min="2" max="2" width="82.19921875" style="198" customWidth="1"/>
    <col min="3" max="3" width="1.19921875" style="198" customWidth="1"/>
    <col min="4" max="16" width="8.19921875" style="198"/>
    <col min="17" max="17" width="0" style="198" hidden="1" customWidth="1"/>
    <col min="18" max="16384" width="8.19921875" style="198"/>
  </cols>
  <sheetData>
    <row r="2" spans="2:17" ht="22.5" customHeight="1" thickBot="1">
      <c r="B2" s="198" t="s">
        <v>723</v>
      </c>
      <c r="Q2" s="26" t="s">
        <v>609</v>
      </c>
    </row>
    <row r="3" spans="2:17" ht="26.25" customHeight="1" thickBot="1">
      <c r="B3" s="603"/>
      <c r="Q3" s="29" t="b">
        <v>0</v>
      </c>
    </row>
    <row r="4" spans="2:17" ht="26.25" customHeight="1">
      <c r="B4" s="604"/>
    </row>
    <row r="5" spans="2:17" ht="26.25" customHeight="1">
      <c r="B5" s="604"/>
    </row>
    <row r="6" spans="2:17" ht="26.25" customHeight="1">
      <c r="B6" s="604"/>
    </row>
    <row r="7" spans="2:17" ht="26.25" customHeight="1">
      <c r="B7" s="604"/>
    </row>
    <row r="8" spans="2:17" ht="26.25" customHeight="1">
      <c r="B8" s="604"/>
    </row>
    <row r="9" spans="2:17" ht="26.25" customHeight="1">
      <c r="B9" s="604"/>
    </row>
    <row r="10" spans="2:17" ht="26.25" customHeight="1">
      <c r="B10" s="604"/>
    </row>
    <row r="11" spans="2:17" ht="26.25" customHeight="1">
      <c r="B11" s="604"/>
    </row>
    <row r="12" spans="2:17" ht="26.25" customHeight="1">
      <c r="B12" s="604"/>
    </row>
    <row r="13" spans="2:17" ht="26.25" customHeight="1">
      <c r="B13" s="604"/>
      <c r="E13" s="199"/>
      <c r="F13" s="199"/>
      <c r="G13" s="199"/>
      <c r="H13" s="199"/>
      <c r="I13" s="199"/>
      <c r="J13" s="199"/>
      <c r="K13" s="199"/>
      <c r="L13" s="200"/>
      <c r="M13" s="200"/>
      <c r="N13" s="200"/>
      <c r="O13" s="200"/>
      <c r="P13" s="200"/>
    </row>
    <row r="14" spans="2:17" ht="26.25" customHeight="1">
      <c r="B14" s="604"/>
      <c r="E14" s="199"/>
      <c r="F14" s="201"/>
      <c r="G14" s="201"/>
      <c r="H14" s="199"/>
      <c r="I14" s="199"/>
      <c r="J14" s="199"/>
      <c r="K14" s="199"/>
      <c r="L14" s="200"/>
      <c r="M14" s="200"/>
      <c r="N14" s="200"/>
      <c r="O14" s="200"/>
      <c r="P14" s="200"/>
    </row>
    <row r="15" spans="2:17" ht="26.25" customHeight="1">
      <c r="B15" s="604"/>
      <c r="E15" s="199"/>
      <c r="F15" s="202"/>
      <c r="G15" s="199"/>
      <c r="H15" s="199"/>
      <c r="I15" s="199"/>
      <c r="J15" s="199"/>
      <c r="K15" s="199"/>
      <c r="L15" s="200"/>
      <c r="M15" s="200"/>
      <c r="N15" s="200"/>
      <c r="O15" s="200"/>
      <c r="P15" s="200"/>
    </row>
    <row r="16" spans="2:17" ht="26.25" customHeight="1">
      <c r="B16" s="604"/>
      <c r="E16" s="199"/>
      <c r="F16" s="199"/>
      <c r="G16" s="199"/>
      <c r="H16" s="199"/>
      <c r="I16" s="199"/>
      <c r="J16" s="199"/>
      <c r="K16" s="199"/>
      <c r="L16" s="200"/>
      <c r="M16" s="200"/>
      <c r="N16" s="200"/>
      <c r="O16" s="200"/>
      <c r="P16" s="200"/>
    </row>
    <row r="17" spans="2:16" ht="26.25" customHeight="1">
      <c r="B17" s="604"/>
      <c r="E17" s="199"/>
      <c r="F17" s="199"/>
      <c r="G17" s="199"/>
      <c r="H17" s="199"/>
      <c r="I17" s="199"/>
      <c r="J17" s="199"/>
      <c r="K17" s="199"/>
      <c r="L17" s="200"/>
      <c r="M17" s="200"/>
      <c r="N17" s="200"/>
      <c r="O17" s="200"/>
      <c r="P17" s="200"/>
    </row>
    <row r="18" spans="2:16" ht="26.25" customHeight="1">
      <c r="B18" s="604"/>
      <c r="E18" s="199"/>
      <c r="F18" s="201"/>
      <c r="G18" s="201"/>
      <c r="H18" s="199"/>
      <c r="I18" s="199"/>
      <c r="J18" s="199"/>
      <c r="K18" s="199"/>
      <c r="L18" s="200"/>
      <c r="M18" s="200"/>
      <c r="N18" s="200"/>
      <c r="O18" s="200"/>
      <c r="P18" s="200"/>
    </row>
    <row r="19" spans="2:16" ht="26.25" customHeight="1">
      <c r="B19" s="604"/>
      <c r="E19" s="199"/>
      <c r="F19" s="202"/>
      <c r="G19" s="199"/>
      <c r="H19" s="199"/>
      <c r="I19" s="199"/>
      <c r="J19" s="199"/>
      <c r="K19" s="199"/>
      <c r="L19" s="200"/>
      <c r="M19" s="200"/>
      <c r="N19" s="200"/>
      <c r="O19" s="200"/>
      <c r="P19" s="200"/>
    </row>
    <row r="20" spans="2:16" ht="26.25" customHeight="1">
      <c r="B20" s="604"/>
      <c r="E20" s="199"/>
      <c r="F20" s="199"/>
      <c r="G20" s="199"/>
      <c r="H20" s="199"/>
      <c r="I20" s="199"/>
      <c r="J20" s="199"/>
      <c r="K20" s="199"/>
      <c r="L20" s="200"/>
      <c r="M20" s="200"/>
      <c r="N20" s="200"/>
      <c r="O20" s="200"/>
      <c r="P20" s="200"/>
    </row>
    <row r="21" spans="2:16" ht="26.25" customHeight="1">
      <c r="B21" s="604"/>
      <c r="E21" s="199"/>
      <c r="F21" s="199"/>
      <c r="G21" s="199"/>
      <c r="H21" s="199"/>
      <c r="I21" s="199"/>
      <c r="J21" s="199"/>
      <c r="K21" s="199"/>
      <c r="L21" s="200"/>
      <c r="M21" s="200"/>
      <c r="N21" s="200"/>
      <c r="O21" s="200"/>
      <c r="P21" s="200"/>
    </row>
    <row r="22" spans="2:16" ht="26.25" customHeight="1">
      <c r="B22" s="604"/>
      <c r="E22" s="199"/>
      <c r="F22" s="199"/>
      <c r="G22" s="199"/>
      <c r="H22" s="199"/>
      <c r="I22" s="199"/>
      <c r="J22" s="199"/>
      <c r="K22" s="199"/>
      <c r="L22" s="200"/>
      <c r="M22" s="200"/>
      <c r="N22" s="200"/>
      <c r="O22" s="200"/>
      <c r="P22" s="200"/>
    </row>
    <row r="23" spans="2:16" ht="26.25" customHeight="1">
      <c r="B23" s="604"/>
      <c r="E23" s="199"/>
      <c r="F23" s="201"/>
      <c r="G23" s="201"/>
      <c r="H23" s="201"/>
      <c r="I23" s="199"/>
      <c r="J23" s="199"/>
      <c r="K23" s="199"/>
      <c r="L23" s="200"/>
      <c r="M23" s="200"/>
      <c r="N23" s="200"/>
      <c r="O23" s="200"/>
      <c r="P23" s="200"/>
    </row>
    <row r="24" spans="2:16" ht="26.25" customHeight="1">
      <c r="B24" s="604"/>
      <c r="E24" s="199"/>
      <c r="F24" s="201"/>
      <c r="G24" s="199"/>
      <c r="H24" s="201"/>
      <c r="I24" s="199"/>
      <c r="J24" s="199"/>
      <c r="K24" s="199"/>
      <c r="L24" s="200"/>
      <c r="M24" s="200"/>
      <c r="N24" s="200"/>
      <c r="O24" s="200"/>
      <c r="P24" s="200"/>
    </row>
    <row r="25" spans="2:16" ht="26.25" customHeight="1">
      <c r="B25" s="604"/>
    </row>
    <row r="26" spans="2:16" ht="26.25" customHeight="1">
      <c r="B26" s="604"/>
    </row>
    <row r="27" spans="2:16" ht="26.25" customHeight="1">
      <c r="B27" s="604"/>
    </row>
    <row r="28" spans="2:16" ht="26.25" customHeight="1">
      <c r="B28" s="604"/>
    </row>
    <row r="29" spans="2:16" ht="26.25" customHeight="1" thickBot="1">
      <c r="B29" s="605"/>
    </row>
    <row r="30" spans="2:16" ht="3.75" customHeight="1">
      <c r="B30" s="203"/>
    </row>
    <row r="31" spans="2:16">
      <c r="B31" s="198" t="s">
        <v>690</v>
      </c>
    </row>
    <row r="32" spans="2:16" ht="9" customHeight="1"/>
  </sheetData>
  <sheetProtection algorithmName="SHA-512" hashValue="8qXyN9wtAuEFZom1BGEAUwSN+3pxCdc9IKAaFxHv0OkPkd/O00AtliOzi9ErvilDWcw1O2y9kvZlgngnms8MlA==" saltValue="giKJf1/S+/Vy8Kp1UmSoqw==" spinCount="100000" sheet="1" scenarios="1" formatRows="0" insertRows="0" deleteRows="0"/>
  <mergeCells count="1">
    <mergeCell ref="B3:B29"/>
  </mergeCells>
  <phoneticPr fontId="2"/>
  <conditionalFormatting sqref="B3">
    <cfRule type="expression" dxfId="0" priority="1">
      <formula>$Q$3=TRUE</formula>
    </cfRule>
  </conditionalFormatting>
  <pageMargins left="0.78740157480314965" right="0.78740157480314965" top="0.78740157480314965" bottom="0.78740157480314965" header="0.51181102362204722" footer="0.51181102362204722"/>
  <pageSetup paperSize="9" scale="92" orientation="portrait" r:id="rId1"/>
  <headerFooter alignWithMargins="0">
    <oddFooter>&amp;L&amp;A&amp;R&amp;F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locked="0" defaultSize="0" autoFill="0" autoLine="0" autoPict="0">
                <anchor moveWithCells="1">
                  <from>
                    <xdr:col>1</xdr:col>
                    <xdr:colOff>632460</xdr:colOff>
                    <xdr:row>1</xdr:row>
                    <xdr:rowOff>22860</xdr:rowOff>
                  </from>
                  <to>
                    <xdr:col>1</xdr:col>
                    <xdr:colOff>2011680</xdr:colOff>
                    <xdr:row>1</xdr:row>
                    <xdr:rowOff>251460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E5FDC-02F5-4290-95BE-24F038FD2CE1}">
  <sheetPr codeName="Sheet8">
    <tabColor rgb="FFFFFF00"/>
  </sheetPr>
  <dimension ref="A1:I19"/>
  <sheetViews>
    <sheetView view="pageBreakPreview" zoomScale="80" zoomScaleNormal="100" zoomScaleSheetLayoutView="80" workbookViewId="0"/>
  </sheetViews>
  <sheetFormatPr defaultColWidth="8.09765625" defaultRowHeight="13.2"/>
  <cols>
    <col min="1" max="1" width="31.8984375" style="19" customWidth="1"/>
    <col min="2" max="2" width="19.59765625" style="19" customWidth="1"/>
    <col min="3" max="4" width="17.59765625" style="19" customWidth="1"/>
    <col min="5" max="16384" width="8.09765625" style="19"/>
  </cols>
  <sheetData>
    <row r="1" spans="1:9">
      <c r="A1" s="18" t="s">
        <v>632</v>
      </c>
      <c r="B1" s="18" t="s">
        <v>633</v>
      </c>
    </row>
    <row r="2" spans="1:9">
      <c r="A2" s="20" t="s">
        <v>608</v>
      </c>
      <c r="B2" s="20" t="s">
        <v>733</v>
      </c>
    </row>
    <row r="3" spans="1:9">
      <c r="A3" s="289"/>
      <c r="B3" s="289"/>
    </row>
    <row r="4" spans="1:9">
      <c r="A4" s="23" t="s">
        <v>634</v>
      </c>
      <c r="B4" s="23" t="s">
        <v>695</v>
      </c>
    </row>
    <row r="5" spans="1:9">
      <c r="A5" s="18" t="s">
        <v>635</v>
      </c>
      <c r="B5" s="20">
        <v>3</v>
      </c>
    </row>
    <row r="6" spans="1:9">
      <c r="A6" s="21" t="s">
        <v>636</v>
      </c>
      <c r="B6" s="290"/>
    </row>
    <row r="7" spans="1:9" ht="13.8" thickBot="1">
      <c r="A7" s="21" t="s">
        <v>637</v>
      </c>
      <c r="B7" s="291"/>
    </row>
    <row r="8" spans="1:9" ht="13.8" thickBot="1">
      <c r="A8" s="18" t="s">
        <v>638</v>
      </c>
      <c r="B8" s="292">
        <f>'6-2．CO2排出量_総括'!H7</f>
        <v>0</v>
      </c>
    </row>
    <row r="9" spans="1:9">
      <c r="A9" s="18" t="s">
        <v>639</v>
      </c>
      <c r="B9" s="24"/>
    </row>
    <row r="10" spans="1:9" ht="13.5" customHeight="1">
      <c r="H10" s="261"/>
      <c r="I10" s="262"/>
    </row>
    <row r="11" spans="1:9" ht="13.5" customHeight="1" thickBot="1">
      <c r="A11" s="263" t="s">
        <v>728</v>
      </c>
      <c r="B11" s="264" t="s">
        <v>724</v>
      </c>
      <c r="C11" s="264" t="s">
        <v>725</v>
      </c>
      <c r="D11" s="265" t="s">
        <v>563</v>
      </c>
      <c r="H11" s="261"/>
      <c r="I11" s="262"/>
    </row>
    <row r="12" spans="1:9" ht="13.5" customHeight="1" thickBot="1">
      <c r="A12" s="271" t="str">
        <f>'6-2．CO2排出量_総括'!B18</f>
        <v>令和6年度</v>
      </c>
      <c r="B12" s="267">
        <f>'6-2．CO2排出量_総括'!H18</f>
        <v>0</v>
      </c>
      <c r="C12" s="22">
        <f>'6-2．CO2排出量_総括'!K18</f>
        <v>0</v>
      </c>
      <c r="D12" s="22">
        <f>'6-2．CO2排出量_総括'!N18</f>
        <v>0</v>
      </c>
      <c r="H12" s="261"/>
      <c r="I12" s="266"/>
    </row>
    <row r="13" spans="1:9" ht="13.8" thickBot="1">
      <c r="H13" s="261"/>
      <c r="I13" s="266"/>
    </row>
    <row r="14" spans="1:9" ht="13.8" thickBot="1">
      <c r="A14" s="263" t="s">
        <v>734</v>
      </c>
      <c r="B14" s="293" t="s">
        <v>735</v>
      </c>
      <c r="C14" s="294" t="s">
        <v>727</v>
      </c>
      <c r="D14" s="269" t="str">
        <f>"排出量"&amp;"（"&amp;'6-2．CO2排出量_総括'!B18&amp;"）"</f>
        <v>排出量（令和6年度）</v>
      </c>
      <c r="H14" s="261"/>
      <c r="I14" s="262"/>
    </row>
    <row r="15" spans="1:9" ht="13.8" thickBot="1">
      <c r="A15" s="263">
        <v>1</v>
      </c>
      <c r="B15" s="268" t="str">
        <f>'6-2．CO2排出量_総括'!H24</f>
        <v/>
      </c>
      <c r="C15" s="268" t="str">
        <f>'6-2．CO2排出量_総括'!I24</f>
        <v/>
      </c>
      <c r="D15" s="269" t="str">
        <f>'6-2．CO2排出量_総括'!K24</f>
        <v/>
      </c>
      <c r="H15" s="261"/>
      <c r="I15" s="262"/>
    </row>
    <row r="16" spans="1:9" ht="13.8" thickBot="1">
      <c r="A16" s="263">
        <v>2</v>
      </c>
      <c r="B16" s="268" t="str">
        <f>'6-2．CO2排出量_総括'!H25</f>
        <v/>
      </c>
      <c r="C16" s="268" t="str">
        <f>'6-2．CO2排出量_総括'!I25</f>
        <v/>
      </c>
      <c r="D16" s="269" t="str">
        <f>'6-2．CO2排出量_総括'!K25</f>
        <v/>
      </c>
      <c r="H16" s="261"/>
      <c r="I16" s="266"/>
    </row>
    <row r="17" spans="1:9" ht="13.8" thickBot="1">
      <c r="A17" s="263">
        <v>3</v>
      </c>
      <c r="B17" s="268" t="str">
        <f>'6-2．CO2排出量_総括'!H26</f>
        <v/>
      </c>
      <c r="C17" s="268" t="str">
        <f>'6-2．CO2排出量_総括'!I26</f>
        <v/>
      </c>
      <c r="D17" s="269" t="str">
        <f>'6-2．CO2排出量_総括'!K26</f>
        <v/>
      </c>
      <c r="I17" s="270"/>
    </row>
    <row r="18" spans="1:9" ht="13.8" thickBot="1">
      <c r="A18" s="263">
        <v>4</v>
      </c>
      <c r="B18" s="268" t="str">
        <f>'6-2．CO2排出量_総括'!H27</f>
        <v/>
      </c>
      <c r="C18" s="268" t="str">
        <f>'6-2．CO2排出量_総括'!I27</f>
        <v/>
      </c>
      <c r="D18" s="269" t="str">
        <f>'6-2．CO2排出量_総括'!K27</f>
        <v/>
      </c>
      <c r="I18" s="270"/>
    </row>
    <row r="19" spans="1:9">
      <c r="A19" s="263">
        <v>5</v>
      </c>
      <c r="B19" s="268" t="str">
        <f>'6-2．CO2排出量_総括'!H28</f>
        <v/>
      </c>
      <c r="C19" s="268" t="str">
        <f>'6-2．CO2排出量_総括'!I28</f>
        <v/>
      </c>
      <c r="D19" s="269" t="str">
        <f>'6-2．CO2排出量_総括'!K28</f>
        <v/>
      </c>
      <c r="I19" s="270"/>
    </row>
  </sheetData>
  <sheetProtection algorithmName="SHA-512" hashValue="rsbp8U/qW3O6ZkI59QMC/KNrhO40YvejwCNVTHAJxqb/NIjxSc/IhmX5jBkC7e7MEoEAg/6akkvMMg8aMzQMUA==" saltValue="1UVNEXSEVqdcS6w4LybAvg==" spinCount="100000" sheet="1" scenarios="1" formatRows="0" insertRows="0" deleteRows="0"/>
  <phoneticPr fontId="2"/>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FF00"/>
  </sheetPr>
  <dimension ref="B4:K75"/>
  <sheetViews>
    <sheetView zoomScale="80" zoomScaleNormal="80" workbookViewId="0"/>
  </sheetViews>
  <sheetFormatPr defaultColWidth="8.69921875" defaultRowHeight="18"/>
  <cols>
    <col min="1" max="1" width="8.69921875" style="135"/>
    <col min="2" max="2" width="8.69921875" style="133"/>
    <col min="3" max="3" width="8.69921875" style="134"/>
    <col min="4" max="4" width="25.5" style="135" customWidth="1"/>
    <col min="5" max="5" width="8.69921875" style="135"/>
    <col min="6" max="6" width="16.69921875" style="135" customWidth="1"/>
    <col min="7" max="8" width="8.69921875" style="135"/>
    <col min="9" max="9" width="17.19921875" style="135" customWidth="1"/>
    <col min="10" max="16384" width="8.69921875" style="135"/>
  </cols>
  <sheetData>
    <row r="4" spans="2:10">
      <c r="D4" s="135" t="s">
        <v>620</v>
      </c>
    </row>
    <row r="6" spans="2:10">
      <c r="B6" s="133" t="s">
        <v>581</v>
      </c>
    </row>
    <row r="7" spans="2:10" ht="18.600000000000001" thickBot="1">
      <c r="B7" s="133" t="s">
        <v>582</v>
      </c>
      <c r="C7" s="134" t="s">
        <v>583</v>
      </c>
      <c r="D7" s="136" t="s">
        <v>512</v>
      </c>
      <c r="E7" s="136" t="s">
        <v>536</v>
      </c>
      <c r="F7" s="136" t="s">
        <v>565</v>
      </c>
      <c r="G7" s="136" t="s">
        <v>564</v>
      </c>
      <c r="H7" s="136" t="s">
        <v>540</v>
      </c>
      <c r="I7" s="136" t="s">
        <v>542</v>
      </c>
      <c r="J7" s="136" t="s">
        <v>617</v>
      </c>
    </row>
    <row r="8" spans="2:10">
      <c r="B8" s="133">
        <v>1.2</v>
      </c>
      <c r="C8" s="134" t="s">
        <v>585</v>
      </c>
      <c r="D8" s="137" t="s">
        <v>460</v>
      </c>
      <c r="E8" s="138">
        <v>1</v>
      </c>
      <c r="F8" s="139" t="s">
        <v>566</v>
      </c>
      <c r="G8" s="139" t="s">
        <v>538</v>
      </c>
      <c r="H8" s="140" t="s">
        <v>544</v>
      </c>
      <c r="I8" s="139" t="s">
        <v>558</v>
      </c>
      <c r="J8" s="141" t="s">
        <v>618</v>
      </c>
    </row>
    <row r="9" spans="2:10">
      <c r="B9" s="133">
        <v>1.1000000000000001</v>
      </c>
      <c r="C9" s="134" t="s">
        <v>584</v>
      </c>
      <c r="D9" s="142" t="s">
        <v>461</v>
      </c>
      <c r="E9" s="143">
        <v>0</v>
      </c>
      <c r="F9" s="136" t="s">
        <v>566</v>
      </c>
      <c r="G9" s="136" t="s">
        <v>539</v>
      </c>
      <c r="H9" s="136" t="s">
        <v>559</v>
      </c>
      <c r="I9" s="136" t="s">
        <v>543</v>
      </c>
      <c r="J9" s="144" t="s">
        <v>618</v>
      </c>
    </row>
    <row r="10" spans="2:10">
      <c r="B10" s="133">
        <v>1.1000000000000001</v>
      </c>
      <c r="C10" s="134" t="s">
        <v>584</v>
      </c>
      <c r="D10" s="142" t="s">
        <v>462</v>
      </c>
      <c r="E10" s="143">
        <v>0</v>
      </c>
      <c r="F10" s="136" t="s">
        <v>566</v>
      </c>
      <c r="G10" s="136" t="s">
        <v>539</v>
      </c>
      <c r="H10" s="136" t="s">
        <v>559</v>
      </c>
      <c r="I10" s="136" t="s">
        <v>543</v>
      </c>
      <c r="J10" s="144" t="s">
        <v>618</v>
      </c>
    </row>
    <row r="11" spans="2:10">
      <c r="B11" s="133">
        <v>1.1000000000000001</v>
      </c>
      <c r="C11" s="134" t="s">
        <v>584</v>
      </c>
      <c r="D11" s="142" t="s">
        <v>463</v>
      </c>
      <c r="E11" s="143">
        <v>0</v>
      </c>
      <c r="F11" s="136" t="s">
        <v>566</v>
      </c>
      <c r="G11" s="136" t="s">
        <v>539</v>
      </c>
      <c r="H11" s="136" t="s">
        <v>559</v>
      </c>
      <c r="I11" s="136" t="s">
        <v>543</v>
      </c>
      <c r="J11" s="144" t="s">
        <v>618</v>
      </c>
    </row>
    <row r="12" spans="2:10">
      <c r="B12" s="133">
        <v>1.1000000000000001</v>
      </c>
      <c r="C12" s="134" t="s">
        <v>584</v>
      </c>
      <c r="D12" s="142" t="s">
        <v>464</v>
      </c>
      <c r="E12" s="143">
        <v>0</v>
      </c>
      <c r="F12" s="136" t="s">
        <v>566</v>
      </c>
      <c r="G12" s="136" t="s">
        <v>539</v>
      </c>
      <c r="H12" s="136" t="s">
        <v>559</v>
      </c>
      <c r="I12" s="136" t="s">
        <v>543</v>
      </c>
      <c r="J12" s="144" t="s">
        <v>618</v>
      </c>
    </row>
    <row r="13" spans="2:10">
      <c r="B13" s="133">
        <v>1.1000000000000001</v>
      </c>
      <c r="C13" s="134" t="s">
        <v>584</v>
      </c>
      <c r="D13" s="142" t="s">
        <v>465</v>
      </c>
      <c r="E13" s="143">
        <v>0</v>
      </c>
      <c r="F13" s="136" t="s">
        <v>566</v>
      </c>
      <c r="G13" s="136" t="s">
        <v>539</v>
      </c>
      <c r="H13" s="136" t="s">
        <v>559</v>
      </c>
      <c r="I13" s="136" t="s">
        <v>543</v>
      </c>
      <c r="J13" s="144" t="s">
        <v>618</v>
      </c>
    </row>
    <row r="14" spans="2:10">
      <c r="B14" s="133">
        <v>1.1000000000000001</v>
      </c>
      <c r="C14" s="134" t="s">
        <v>584</v>
      </c>
      <c r="D14" s="142" t="s">
        <v>466</v>
      </c>
      <c r="E14" s="143">
        <v>0</v>
      </c>
      <c r="F14" s="136" t="s">
        <v>566</v>
      </c>
      <c r="G14" s="136" t="s">
        <v>533</v>
      </c>
      <c r="H14" s="136" t="s">
        <v>560</v>
      </c>
      <c r="I14" s="136" t="s">
        <v>543</v>
      </c>
      <c r="J14" s="144" t="s">
        <v>618</v>
      </c>
    </row>
    <row r="15" spans="2:10">
      <c r="B15" s="133">
        <v>1.1000000000000001</v>
      </c>
      <c r="C15" s="134" t="s">
        <v>584</v>
      </c>
      <c r="D15" s="142" t="s">
        <v>467</v>
      </c>
      <c r="E15" s="143">
        <v>0</v>
      </c>
      <c r="F15" s="136" t="s">
        <v>566</v>
      </c>
      <c r="G15" s="136" t="s">
        <v>533</v>
      </c>
      <c r="H15" s="136" t="s">
        <v>560</v>
      </c>
      <c r="I15" s="136" t="s">
        <v>543</v>
      </c>
      <c r="J15" s="144" t="s">
        <v>618</v>
      </c>
    </row>
    <row r="16" spans="2:10">
      <c r="B16" s="133">
        <v>1.1000000000000001</v>
      </c>
      <c r="C16" s="134" t="s">
        <v>584</v>
      </c>
      <c r="D16" s="142" t="s">
        <v>468</v>
      </c>
      <c r="E16" s="143">
        <v>0</v>
      </c>
      <c r="F16" s="136" t="s">
        <v>566</v>
      </c>
      <c r="G16" s="136" t="s">
        <v>533</v>
      </c>
      <c r="H16" s="136" t="s">
        <v>560</v>
      </c>
      <c r="I16" s="136" t="s">
        <v>543</v>
      </c>
      <c r="J16" s="144" t="s">
        <v>618</v>
      </c>
    </row>
    <row r="17" spans="2:10">
      <c r="B17" s="133">
        <v>1.1000000000000001</v>
      </c>
      <c r="C17" s="134" t="s">
        <v>584</v>
      </c>
      <c r="D17" s="142" t="s">
        <v>469</v>
      </c>
      <c r="E17" s="143">
        <v>0</v>
      </c>
      <c r="F17" s="136" t="s">
        <v>566</v>
      </c>
      <c r="G17" s="136" t="s">
        <v>533</v>
      </c>
      <c r="H17" s="136" t="s">
        <v>560</v>
      </c>
      <c r="I17" s="136" t="s">
        <v>543</v>
      </c>
      <c r="J17" s="144" t="s">
        <v>618</v>
      </c>
    </row>
    <row r="18" spans="2:10">
      <c r="B18" s="133">
        <v>1.1000000000000001</v>
      </c>
      <c r="C18" s="134" t="s">
        <v>584</v>
      </c>
      <c r="D18" s="142" t="s">
        <v>470</v>
      </c>
      <c r="E18" s="143">
        <v>0</v>
      </c>
      <c r="F18" s="136" t="s">
        <v>566</v>
      </c>
      <c r="G18" s="136" t="s">
        <v>533</v>
      </c>
      <c r="H18" s="136" t="s">
        <v>560</v>
      </c>
      <c r="I18" s="136" t="s">
        <v>543</v>
      </c>
      <c r="J18" s="144" t="s">
        <v>618</v>
      </c>
    </row>
    <row r="19" spans="2:10">
      <c r="B19" s="133">
        <v>1.1000000000000001</v>
      </c>
      <c r="C19" s="134" t="s">
        <v>584</v>
      </c>
      <c r="D19" s="142" t="s">
        <v>471</v>
      </c>
      <c r="E19" s="143">
        <v>0</v>
      </c>
      <c r="F19" s="136" t="s">
        <v>566</v>
      </c>
      <c r="G19" s="136" t="s">
        <v>533</v>
      </c>
      <c r="H19" s="136" t="s">
        <v>560</v>
      </c>
      <c r="I19" s="136" t="s">
        <v>543</v>
      </c>
      <c r="J19" s="144" t="s">
        <v>618</v>
      </c>
    </row>
    <row r="20" spans="2:10">
      <c r="B20" s="133">
        <v>1.1000000000000001</v>
      </c>
      <c r="C20" s="134" t="s">
        <v>584</v>
      </c>
      <c r="D20" s="142" t="s">
        <v>472</v>
      </c>
      <c r="E20" s="143">
        <v>0</v>
      </c>
      <c r="F20" s="136" t="s">
        <v>566</v>
      </c>
      <c r="G20" s="136" t="s">
        <v>533</v>
      </c>
      <c r="H20" s="136" t="s">
        <v>560</v>
      </c>
      <c r="I20" s="136" t="s">
        <v>543</v>
      </c>
      <c r="J20" s="144" t="s">
        <v>618</v>
      </c>
    </row>
    <row r="21" spans="2:10">
      <c r="B21" s="133">
        <v>1.1000000000000001</v>
      </c>
      <c r="C21" s="134" t="s">
        <v>584</v>
      </c>
      <c r="D21" s="142" t="s">
        <v>473</v>
      </c>
      <c r="E21" s="143">
        <v>0</v>
      </c>
      <c r="F21" s="136" t="s">
        <v>566</v>
      </c>
      <c r="G21" s="136" t="s">
        <v>533</v>
      </c>
      <c r="H21" s="136" t="s">
        <v>560</v>
      </c>
      <c r="I21" s="136" t="s">
        <v>543</v>
      </c>
      <c r="J21" s="144" t="s">
        <v>618</v>
      </c>
    </row>
    <row r="22" spans="2:10">
      <c r="B22" s="133">
        <v>1.1000000000000001</v>
      </c>
      <c r="C22" s="134" t="s">
        <v>584</v>
      </c>
      <c r="D22" s="142" t="s">
        <v>474</v>
      </c>
      <c r="E22" s="143">
        <v>0</v>
      </c>
      <c r="F22" s="136" t="s">
        <v>566</v>
      </c>
      <c r="G22" s="136" t="s">
        <v>533</v>
      </c>
      <c r="H22" s="136" t="s">
        <v>560</v>
      </c>
      <c r="I22" s="136" t="s">
        <v>543</v>
      </c>
      <c r="J22" s="144" t="s">
        <v>618</v>
      </c>
    </row>
    <row r="23" spans="2:10">
      <c r="B23" s="133">
        <v>1.1000000000000001</v>
      </c>
      <c r="C23" s="134" t="s">
        <v>584</v>
      </c>
      <c r="D23" s="142" t="s">
        <v>475</v>
      </c>
      <c r="E23" s="143">
        <v>0</v>
      </c>
      <c r="F23" s="136" t="s">
        <v>566</v>
      </c>
      <c r="G23" s="136" t="s">
        <v>533</v>
      </c>
      <c r="H23" s="136" t="s">
        <v>560</v>
      </c>
      <c r="I23" s="136" t="s">
        <v>543</v>
      </c>
      <c r="J23" s="144" t="s">
        <v>618</v>
      </c>
    </row>
    <row r="24" spans="2:10">
      <c r="B24" s="133">
        <v>1.1000000000000001</v>
      </c>
      <c r="C24" s="134" t="s">
        <v>584</v>
      </c>
      <c r="D24" s="142" t="s">
        <v>476</v>
      </c>
      <c r="E24" s="143">
        <v>0</v>
      </c>
      <c r="F24" s="136" t="s">
        <v>566</v>
      </c>
      <c r="G24" s="136" t="s">
        <v>539</v>
      </c>
      <c r="H24" s="136" t="s">
        <v>559</v>
      </c>
      <c r="I24" s="136" t="s">
        <v>543</v>
      </c>
      <c r="J24" s="144" t="s">
        <v>618</v>
      </c>
    </row>
    <row r="25" spans="2:10">
      <c r="B25" s="133">
        <v>1.1000000000000001</v>
      </c>
      <c r="C25" s="134" t="s">
        <v>584</v>
      </c>
      <c r="D25" s="142" t="s">
        <v>477</v>
      </c>
      <c r="E25" s="143">
        <v>0</v>
      </c>
      <c r="F25" s="136" t="s">
        <v>566</v>
      </c>
      <c r="G25" s="136" t="s">
        <v>539</v>
      </c>
      <c r="H25" s="136" t="s">
        <v>559</v>
      </c>
      <c r="I25" s="136" t="s">
        <v>543</v>
      </c>
      <c r="J25" s="144" t="s">
        <v>618</v>
      </c>
    </row>
    <row r="26" spans="2:10">
      <c r="B26" s="133">
        <v>1.1000000000000001</v>
      </c>
      <c r="C26" s="134" t="s">
        <v>584</v>
      </c>
      <c r="D26" s="142" t="s">
        <v>478</v>
      </c>
      <c r="E26" s="143">
        <v>0</v>
      </c>
      <c r="F26" s="136" t="s">
        <v>566</v>
      </c>
      <c r="G26" s="136" t="s">
        <v>537</v>
      </c>
      <c r="H26" s="136" t="s">
        <v>561</v>
      </c>
      <c r="I26" s="136" t="s">
        <v>543</v>
      </c>
      <c r="J26" s="144" t="s">
        <v>618</v>
      </c>
    </row>
    <row r="27" spans="2:10">
      <c r="B27" s="133">
        <v>1.1000000000000001</v>
      </c>
      <c r="C27" s="134" t="s">
        <v>584</v>
      </c>
      <c r="D27" s="142" t="s">
        <v>479</v>
      </c>
      <c r="E27" s="143">
        <v>0</v>
      </c>
      <c r="F27" s="136" t="s">
        <v>566</v>
      </c>
      <c r="G27" s="136" t="s">
        <v>539</v>
      </c>
      <c r="H27" s="136" t="s">
        <v>559</v>
      </c>
      <c r="I27" s="136" t="s">
        <v>543</v>
      </c>
      <c r="J27" s="144" t="s">
        <v>618</v>
      </c>
    </row>
    <row r="28" spans="2:10">
      <c r="B28" s="133">
        <v>1.1000000000000001</v>
      </c>
      <c r="C28" s="134" t="s">
        <v>584</v>
      </c>
      <c r="D28" s="142" t="s">
        <v>680</v>
      </c>
      <c r="E28" s="143">
        <v>0</v>
      </c>
      <c r="F28" s="136" t="s">
        <v>566</v>
      </c>
      <c r="G28" s="136" t="s">
        <v>537</v>
      </c>
      <c r="H28" s="136" t="s">
        <v>561</v>
      </c>
      <c r="I28" s="136" t="s">
        <v>543</v>
      </c>
      <c r="J28" s="144" t="s">
        <v>618</v>
      </c>
    </row>
    <row r="29" spans="2:10">
      <c r="B29" s="133">
        <v>1.1000000000000001</v>
      </c>
      <c r="C29" s="134" t="s">
        <v>584</v>
      </c>
      <c r="D29" s="142" t="s">
        <v>481</v>
      </c>
      <c r="E29" s="143">
        <v>0</v>
      </c>
      <c r="F29" s="136" t="s">
        <v>566</v>
      </c>
      <c r="G29" s="136" t="s">
        <v>539</v>
      </c>
      <c r="H29" s="136" t="s">
        <v>559</v>
      </c>
      <c r="I29" s="136" t="s">
        <v>543</v>
      </c>
      <c r="J29" s="144" t="s">
        <v>618</v>
      </c>
    </row>
    <row r="30" spans="2:10">
      <c r="B30" s="133">
        <v>1.1000000000000001</v>
      </c>
      <c r="C30" s="134" t="s">
        <v>584</v>
      </c>
      <c r="D30" s="142" t="s">
        <v>482</v>
      </c>
      <c r="E30" s="143">
        <v>0</v>
      </c>
      <c r="F30" s="136" t="s">
        <v>566</v>
      </c>
      <c r="G30" s="136" t="s">
        <v>539</v>
      </c>
      <c r="H30" s="136" t="s">
        <v>559</v>
      </c>
      <c r="I30" s="136" t="s">
        <v>543</v>
      </c>
      <c r="J30" s="144" t="s">
        <v>618</v>
      </c>
    </row>
    <row r="31" spans="2:10">
      <c r="B31" s="133">
        <v>1.1000000000000001</v>
      </c>
      <c r="C31" s="134" t="s">
        <v>584</v>
      </c>
      <c r="D31" s="142" t="s">
        <v>483</v>
      </c>
      <c r="E31" s="143">
        <v>0</v>
      </c>
      <c r="F31" s="136" t="s">
        <v>566</v>
      </c>
      <c r="G31" s="136" t="s">
        <v>533</v>
      </c>
      <c r="H31" s="136" t="s">
        <v>560</v>
      </c>
      <c r="I31" s="136" t="s">
        <v>543</v>
      </c>
      <c r="J31" s="144" t="s">
        <v>618</v>
      </c>
    </row>
    <row r="32" spans="2:10">
      <c r="B32" s="133">
        <v>1.1000000000000001</v>
      </c>
      <c r="C32" s="134" t="s">
        <v>584</v>
      </c>
      <c r="D32" s="142" t="s">
        <v>484</v>
      </c>
      <c r="E32" s="143">
        <v>0</v>
      </c>
      <c r="F32" s="136" t="s">
        <v>566</v>
      </c>
      <c r="G32" s="136" t="s">
        <v>537</v>
      </c>
      <c r="H32" s="136" t="s">
        <v>561</v>
      </c>
      <c r="I32" s="136" t="s">
        <v>543</v>
      </c>
      <c r="J32" s="144" t="s">
        <v>618</v>
      </c>
    </row>
    <row r="33" spans="2:11">
      <c r="B33" s="133">
        <v>1.1000000000000001</v>
      </c>
      <c r="C33" s="134" t="s">
        <v>584</v>
      </c>
      <c r="D33" s="142" t="s">
        <v>485</v>
      </c>
      <c r="E33" s="143">
        <v>0</v>
      </c>
      <c r="F33" s="136" t="s">
        <v>566</v>
      </c>
      <c r="G33" s="136" t="s">
        <v>537</v>
      </c>
      <c r="H33" s="136" t="s">
        <v>561</v>
      </c>
      <c r="I33" s="136" t="s">
        <v>543</v>
      </c>
      <c r="J33" s="144" t="s">
        <v>618</v>
      </c>
    </row>
    <row r="34" spans="2:11">
      <c r="B34" s="133">
        <v>1.1000000000000001</v>
      </c>
      <c r="C34" s="134" t="s">
        <v>584</v>
      </c>
      <c r="D34" s="142" t="s">
        <v>486</v>
      </c>
      <c r="E34" s="143">
        <v>0</v>
      </c>
      <c r="F34" s="136" t="s">
        <v>566</v>
      </c>
      <c r="G34" s="136" t="s">
        <v>537</v>
      </c>
      <c r="H34" s="136" t="s">
        <v>561</v>
      </c>
      <c r="I34" s="136" t="s">
        <v>543</v>
      </c>
      <c r="J34" s="144" t="s">
        <v>618</v>
      </c>
    </row>
    <row r="35" spans="2:11">
      <c r="B35" s="133">
        <v>1.1000000000000001</v>
      </c>
      <c r="C35" s="134" t="s">
        <v>584</v>
      </c>
      <c r="D35" s="142" t="s">
        <v>487</v>
      </c>
      <c r="E35" s="143">
        <v>0</v>
      </c>
      <c r="F35" s="136" t="s">
        <v>566</v>
      </c>
      <c r="G35" s="136" t="s">
        <v>537</v>
      </c>
      <c r="H35" s="136" t="s">
        <v>561</v>
      </c>
      <c r="I35" s="136" t="s">
        <v>543</v>
      </c>
      <c r="J35" s="144" t="s">
        <v>618</v>
      </c>
    </row>
    <row r="36" spans="2:11">
      <c r="B36" s="133">
        <v>1.3</v>
      </c>
      <c r="C36" s="134" t="s">
        <v>586</v>
      </c>
      <c r="D36" s="142" t="s">
        <v>488</v>
      </c>
      <c r="E36" s="143">
        <v>1</v>
      </c>
      <c r="F36" s="136" t="s">
        <v>566</v>
      </c>
      <c r="G36" s="136" t="s">
        <v>541</v>
      </c>
      <c r="H36" s="145" t="s">
        <v>544</v>
      </c>
      <c r="I36" s="136" t="s">
        <v>543</v>
      </c>
      <c r="J36" s="144" t="s">
        <v>618</v>
      </c>
    </row>
    <row r="37" spans="2:11">
      <c r="B37" s="133">
        <v>1.3</v>
      </c>
      <c r="C37" s="134" t="s">
        <v>586</v>
      </c>
      <c r="D37" s="142" t="s">
        <v>489</v>
      </c>
      <c r="E37" s="143">
        <v>1</v>
      </c>
      <c r="F37" s="136" t="s">
        <v>566</v>
      </c>
      <c r="G37" s="136" t="s">
        <v>541</v>
      </c>
      <c r="H37" s="145" t="s">
        <v>544</v>
      </c>
      <c r="I37" s="136" t="s">
        <v>543</v>
      </c>
      <c r="J37" s="144" t="s">
        <v>618</v>
      </c>
    </row>
    <row r="38" spans="2:11">
      <c r="B38" s="133">
        <v>1.3</v>
      </c>
      <c r="C38" s="134" t="s">
        <v>586</v>
      </c>
      <c r="D38" s="142" t="s">
        <v>490</v>
      </c>
      <c r="E38" s="143">
        <v>1</v>
      </c>
      <c r="F38" s="136" t="s">
        <v>566</v>
      </c>
      <c r="G38" s="136" t="s">
        <v>541</v>
      </c>
      <c r="H38" s="145" t="s">
        <v>544</v>
      </c>
      <c r="I38" s="136" t="s">
        <v>543</v>
      </c>
      <c r="J38" s="144" t="s">
        <v>618</v>
      </c>
    </row>
    <row r="39" spans="2:11">
      <c r="B39" s="133">
        <v>1.3</v>
      </c>
      <c r="C39" s="134" t="s">
        <v>586</v>
      </c>
      <c r="D39" s="142" t="s">
        <v>491</v>
      </c>
      <c r="E39" s="143">
        <v>1</v>
      </c>
      <c r="F39" s="136" t="s">
        <v>566</v>
      </c>
      <c r="G39" s="136" t="s">
        <v>541</v>
      </c>
      <c r="H39" s="145" t="s">
        <v>544</v>
      </c>
      <c r="I39" s="136" t="s">
        <v>543</v>
      </c>
      <c r="J39" s="144" t="s">
        <v>618</v>
      </c>
    </row>
    <row r="40" spans="2:11">
      <c r="B40" s="146">
        <v>1.4</v>
      </c>
      <c r="C40" s="147" t="s">
        <v>587</v>
      </c>
      <c r="D40" s="148" t="s">
        <v>492</v>
      </c>
      <c r="E40" s="149">
        <v>1</v>
      </c>
      <c r="F40" s="150" t="s">
        <v>567</v>
      </c>
      <c r="G40" s="150" t="s">
        <v>538</v>
      </c>
      <c r="H40" s="151" t="s">
        <v>544</v>
      </c>
      <c r="I40" s="150" t="s">
        <v>558</v>
      </c>
      <c r="J40" s="152" t="s">
        <v>544</v>
      </c>
      <c r="K40" s="148" t="s">
        <v>612</v>
      </c>
    </row>
    <row r="41" spans="2:11">
      <c r="B41" s="146">
        <v>1.4</v>
      </c>
      <c r="C41" s="147" t="s">
        <v>587</v>
      </c>
      <c r="D41" s="148" t="s">
        <v>493</v>
      </c>
      <c r="E41" s="149">
        <v>1</v>
      </c>
      <c r="F41" s="150" t="s">
        <v>568</v>
      </c>
      <c r="G41" s="150" t="s">
        <v>538</v>
      </c>
      <c r="H41" s="151" t="s">
        <v>544</v>
      </c>
      <c r="I41" s="150" t="s">
        <v>558</v>
      </c>
      <c r="J41" s="152" t="s">
        <v>544</v>
      </c>
      <c r="K41" s="148" t="s">
        <v>613</v>
      </c>
    </row>
    <row r="42" spans="2:11">
      <c r="B42" s="146">
        <v>1.4</v>
      </c>
      <c r="C42" s="147" t="s">
        <v>587</v>
      </c>
      <c r="D42" s="148" t="s">
        <v>494</v>
      </c>
      <c r="E42" s="149">
        <v>1</v>
      </c>
      <c r="F42" s="150" t="s">
        <v>567</v>
      </c>
      <c r="G42" s="150" t="s">
        <v>541</v>
      </c>
      <c r="H42" s="151" t="s">
        <v>544</v>
      </c>
      <c r="I42" s="150" t="s">
        <v>543</v>
      </c>
      <c r="J42" s="152" t="s">
        <v>544</v>
      </c>
      <c r="K42" s="148" t="s">
        <v>614</v>
      </c>
    </row>
    <row r="43" spans="2:11">
      <c r="B43" s="146">
        <v>1.4</v>
      </c>
      <c r="C43" s="147" t="s">
        <v>587</v>
      </c>
      <c r="D43" s="148" t="s">
        <v>495</v>
      </c>
      <c r="E43" s="149">
        <v>1</v>
      </c>
      <c r="F43" s="150" t="s">
        <v>568</v>
      </c>
      <c r="G43" s="150" t="s">
        <v>541</v>
      </c>
      <c r="H43" s="151" t="s">
        <v>544</v>
      </c>
      <c r="I43" s="150" t="s">
        <v>543</v>
      </c>
      <c r="J43" s="152" t="s">
        <v>544</v>
      </c>
      <c r="K43" s="148" t="s">
        <v>615</v>
      </c>
    </row>
    <row r="44" spans="2:11">
      <c r="B44" s="133">
        <v>2</v>
      </c>
      <c r="C44" s="134" t="s">
        <v>588</v>
      </c>
      <c r="D44" s="142" t="s">
        <v>496</v>
      </c>
      <c r="E44" s="143">
        <v>1</v>
      </c>
      <c r="F44" s="136" t="s">
        <v>569</v>
      </c>
      <c r="G44" s="136" t="s">
        <v>539</v>
      </c>
      <c r="H44" s="145" t="s">
        <v>544</v>
      </c>
      <c r="I44" s="136" t="s">
        <v>546</v>
      </c>
      <c r="J44" s="152" t="s">
        <v>544</v>
      </c>
    </row>
    <row r="45" spans="2:11">
      <c r="B45" s="133">
        <v>2</v>
      </c>
      <c r="C45" s="134" t="s">
        <v>588</v>
      </c>
      <c r="D45" s="142" t="s">
        <v>497</v>
      </c>
      <c r="E45" s="143">
        <v>1</v>
      </c>
      <c r="F45" s="136" t="s">
        <v>569</v>
      </c>
      <c r="G45" s="136" t="s">
        <v>539</v>
      </c>
      <c r="H45" s="145" t="s">
        <v>544</v>
      </c>
      <c r="I45" s="136" t="s">
        <v>546</v>
      </c>
      <c r="J45" s="152" t="s">
        <v>544</v>
      </c>
    </row>
    <row r="46" spans="2:11">
      <c r="B46" s="133">
        <v>2</v>
      </c>
      <c r="C46" s="134" t="s">
        <v>588</v>
      </c>
      <c r="D46" s="142" t="s">
        <v>498</v>
      </c>
      <c r="E46" s="143">
        <v>1</v>
      </c>
      <c r="F46" s="136" t="s">
        <v>569</v>
      </c>
      <c r="G46" s="136" t="s">
        <v>539</v>
      </c>
      <c r="H46" s="145" t="s">
        <v>544</v>
      </c>
      <c r="I46" s="136" t="s">
        <v>546</v>
      </c>
      <c r="J46" s="152" t="s">
        <v>544</v>
      </c>
    </row>
    <row r="47" spans="2:11">
      <c r="B47" s="133">
        <v>2</v>
      </c>
      <c r="C47" s="134" t="s">
        <v>588</v>
      </c>
      <c r="D47" s="142" t="s">
        <v>499</v>
      </c>
      <c r="E47" s="143">
        <v>1</v>
      </c>
      <c r="F47" s="136" t="s">
        <v>569</v>
      </c>
      <c r="G47" s="136" t="s">
        <v>539</v>
      </c>
      <c r="H47" s="145" t="s">
        <v>544</v>
      </c>
      <c r="I47" s="136" t="s">
        <v>546</v>
      </c>
      <c r="J47" s="152" t="s">
        <v>544</v>
      </c>
    </row>
    <row r="48" spans="2:11">
      <c r="B48" s="133">
        <v>2</v>
      </c>
      <c r="C48" s="134" t="s">
        <v>588</v>
      </c>
      <c r="D48" s="142" t="s">
        <v>500</v>
      </c>
      <c r="E48" s="143">
        <v>1</v>
      </c>
      <c r="F48" s="136" t="s">
        <v>569</v>
      </c>
      <c r="G48" s="136" t="s">
        <v>539</v>
      </c>
      <c r="H48" s="145" t="s">
        <v>544</v>
      </c>
      <c r="I48" s="136" t="s">
        <v>546</v>
      </c>
      <c r="J48" s="152" t="s">
        <v>544</v>
      </c>
    </row>
    <row r="49" spans="2:10">
      <c r="B49" s="133">
        <v>2</v>
      </c>
      <c r="C49" s="134" t="s">
        <v>588</v>
      </c>
      <c r="D49" s="142" t="s">
        <v>501</v>
      </c>
      <c r="E49" s="143">
        <v>1</v>
      </c>
      <c r="F49" s="136" t="s">
        <v>569</v>
      </c>
      <c r="G49" s="136" t="s">
        <v>545</v>
      </c>
      <c r="H49" s="145" t="s">
        <v>544</v>
      </c>
      <c r="I49" s="136" t="s">
        <v>547</v>
      </c>
      <c r="J49" s="152" t="s">
        <v>544</v>
      </c>
    </row>
    <row r="50" spans="2:10">
      <c r="B50" s="133">
        <v>2</v>
      </c>
      <c r="C50" s="134" t="s">
        <v>588</v>
      </c>
      <c r="D50" s="142" t="s">
        <v>502</v>
      </c>
      <c r="E50" s="143">
        <v>1</v>
      </c>
      <c r="F50" s="136" t="s">
        <v>569</v>
      </c>
      <c r="G50" s="136" t="s">
        <v>545</v>
      </c>
      <c r="H50" s="145" t="s">
        <v>544</v>
      </c>
      <c r="I50" s="136" t="s">
        <v>547</v>
      </c>
      <c r="J50" s="152" t="s">
        <v>544</v>
      </c>
    </row>
    <row r="51" spans="2:10">
      <c r="B51" s="133">
        <v>2</v>
      </c>
      <c r="C51" s="134" t="s">
        <v>588</v>
      </c>
      <c r="D51" s="142" t="s">
        <v>503</v>
      </c>
      <c r="E51" s="143">
        <v>1</v>
      </c>
      <c r="F51" s="136" t="s">
        <v>569</v>
      </c>
      <c r="G51" s="136" t="s">
        <v>539</v>
      </c>
      <c r="H51" s="145" t="s">
        <v>544</v>
      </c>
      <c r="I51" s="136" t="s">
        <v>546</v>
      </c>
      <c r="J51" s="152" t="s">
        <v>544</v>
      </c>
    </row>
    <row r="52" spans="2:10">
      <c r="B52" s="133">
        <v>2</v>
      </c>
      <c r="C52" s="134" t="s">
        <v>588</v>
      </c>
      <c r="D52" s="142" t="s">
        <v>504</v>
      </c>
      <c r="E52" s="143">
        <v>1</v>
      </c>
      <c r="F52" s="136" t="s">
        <v>569</v>
      </c>
      <c r="G52" s="136" t="s">
        <v>539</v>
      </c>
      <c r="H52" s="145" t="s">
        <v>544</v>
      </c>
      <c r="I52" s="136" t="s">
        <v>546</v>
      </c>
      <c r="J52" s="152" t="s">
        <v>544</v>
      </c>
    </row>
    <row r="53" spans="2:10">
      <c r="B53" s="133">
        <v>3.1</v>
      </c>
      <c r="C53" s="134" t="s">
        <v>589</v>
      </c>
      <c r="D53" s="142" t="s">
        <v>505</v>
      </c>
      <c r="E53" s="143">
        <v>1</v>
      </c>
      <c r="F53" s="136" t="s">
        <v>571</v>
      </c>
      <c r="G53" s="136" t="s">
        <v>539</v>
      </c>
      <c r="H53" s="145" t="s">
        <v>544</v>
      </c>
      <c r="I53" s="136" t="s">
        <v>546</v>
      </c>
      <c r="J53" s="152" t="s">
        <v>544</v>
      </c>
    </row>
    <row r="54" spans="2:10">
      <c r="B54" s="133">
        <v>3.2</v>
      </c>
      <c r="C54" s="134" t="s">
        <v>590</v>
      </c>
      <c r="D54" s="142" t="s">
        <v>577</v>
      </c>
      <c r="E54" s="143">
        <v>1</v>
      </c>
      <c r="F54" s="136" t="s">
        <v>572</v>
      </c>
      <c r="G54" s="136" t="s">
        <v>539</v>
      </c>
      <c r="H54" s="145" t="s">
        <v>544</v>
      </c>
      <c r="I54" s="136" t="s">
        <v>546</v>
      </c>
      <c r="J54" s="152" t="s">
        <v>544</v>
      </c>
    </row>
    <row r="55" spans="2:10">
      <c r="B55" s="133">
        <v>3.2</v>
      </c>
      <c r="C55" s="134" t="s">
        <v>590</v>
      </c>
      <c r="D55" s="142" t="s">
        <v>578</v>
      </c>
      <c r="E55" s="143">
        <v>1</v>
      </c>
      <c r="F55" s="136" t="s">
        <v>572</v>
      </c>
      <c r="G55" s="136" t="s">
        <v>539</v>
      </c>
      <c r="H55" s="145" t="s">
        <v>544</v>
      </c>
      <c r="I55" s="136" t="s">
        <v>546</v>
      </c>
      <c r="J55" s="152" t="s">
        <v>544</v>
      </c>
    </row>
    <row r="56" spans="2:10">
      <c r="B56" s="133">
        <v>3.3</v>
      </c>
      <c r="C56" s="134" t="s">
        <v>591</v>
      </c>
      <c r="D56" s="142" t="s">
        <v>579</v>
      </c>
      <c r="E56" s="143">
        <v>1</v>
      </c>
      <c r="F56" s="136" t="s">
        <v>566</v>
      </c>
      <c r="G56" s="136" t="s">
        <v>539</v>
      </c>
      <c r="H56" s="145" t="s">
        <v>544</v>
      </c>
      <c r="I56" s="136" t="s">
        <v>546</v>
      </c>
      <c r="J56" s="152" t="s">
        <v>544</v>
      </c>
    </row>
    <row r="57" spans="2:10">
      <c r="B57" s="133">
        <v>3.3</v>
      </c>
      <c r="C57" s="134" t="s">
        <v>591</v>
      </c>
      <c r="D57" s="142" t="s">
        <v>580</v>
      </c>
      <c r="E57" s="143">
        <v>1</v>
      </c>
      <c r="F57" s="136" t="s">
        <v>566</v>
      </c>
      <c r="G57" s="136" t="s">
        <v>539</v>
      </c>
      <c r="H57" s="145" t="s">
        <v>544</v>
      </c>
      <c r="I57" s="136" t="s">
        <v>546</v>
      </c>
      <c r="J57" s="152" t="s">
        <v>544</v>
      </c>
    </row>
    <row r="58" spans="2:10">
      <c r="B58" s="133">
        <v>3.4</v>
      </c>
      <c r="C58" s="134" t="s">
        <v>592</v>
      </c>
      <c r="D58" s="142" t="s">
        <v>506</v>
      </c>
      <c r="E58" s="143">
        <v>1</v>
      </c>
      <c r="F58" s="136" t="s">
        <v>573</v>
      </c>
      <c r="G58" s="136" t="s">
        <v>539</v>
      </c>
      <c r="H58" s="145" t="s">
        <v>544</v>
      </c>
      <c r="I58" s="136" t="s">
        <v>546</v>
      </c>
      <c r="J58" s="152" t="s">
        <v>544</v>
      </c>
    </row>
    <row r="59" spans="2:10">
      <c r="B59" s="133">
        <v>3.5</v>
      </c>
      <c r="C59" s="134" t="s">
        <v>593</v>
      </c>
      <c r="D59" s="142" t="s">
        <v>507</v>
      </c>
      <c r="E59" s="143">
        <v>1</v>
      </c>
      <c r="F59" s="136" t="s">
        <v>566</v>
      </c>
      <c r="G59" s="136" t="s">
        <v>539</v>
      </c>
      <c r="H59" s="145" t="s">
        <v>544</v>
      </c>
      <c r="I59" s="136" t="s">
        <v>546</v>
      </c>
      <c r="J59" s="152" t="s">
        <v>544</v>
      </c>
    </row>
    <row r="60" spans="2:10">
      <c r="B60" s="133">
        <v>3.6</v>
      </c>
      <c r="C60" s="134" t="s">
        <v>594</v>
      </c>
      <c r="D60" s="142" t="s">
        <v>548</v>
      </c>
      <c r="E60" s="143">
        <v>1</v>
      </c>
      <c r="F60" s="136" t="s">
        <v>572</v>
      </c>
      <c r="G60" s="136" t="s">
        <v>539</v>
      </c>
      <c r="H60" s="145" t="s">
        <v>544</v>
      </c>
      <c r="I60" s="136" t="s">
        <v>546</v>
      </c>
      <c r="J60" s="152" t="s">
        <v>544</v>
      </c>
    </row>
    <row r="61" spans="2:10">
      <c r="B61" s="133">
        <v>3.6</v>
      </c>
      <c r="C61" s="134" t="s">
        <v>594</v>
      </c>
      <c r="D61" s="142" t="s">
        <v>549</v>
      </c>
      <c r="E61" s="143">
        <v>1</v>
      </c>
      <c r="F61" s="136" t="s">
        <v>572</v>
      </c>
      <c r="G61" s="136" t="s">
        <v>545</v>
      </c>
      <c r="H61" s="145" t="s">
        <v>544</v>
      </c>
      <c r="I61" s="136" t="s">
        <v>547</v>
      </c>
      <c r="J61" s="152" t="s">
        <v>544</v>
      </c>
    </row>
    <row r="62" spans="2:10">
      <c r="B62" s="133">
        <v>3.6</v>
      </c>
      <c r="C62" s="134" t="s">
        <v>594</v>
      </c>
      <c r="D62" s="142" t="s">
        <v>550</v>
      </c>
      <c r="E62" s="143">
        <v>1</v>
      </c>
      <c r="F62" s="136" t="s">
        <v>572</v>
      </c>
      <c r="G62" s="136" t="s">
        <v>539</v>
      </c>
      <c r="H62" s="145" t="s">
        <v>544</v>
      </c>
      <c r="I62" s="136" t="s">
        <v>546</v>
      </c>
      <c r="J62" s="152" t="s">
        <v>544</v>
      </c>
    </row>
    <row r="63" spans="2:10">
      <c r="B63" s="133">
        <v>3.6</v>
      </c>
      <c r="C63" s="134" t="s">
        <v>594</v>
      </c>
      <c r="D63" s="142" t="s">
        <v>551</v>
      </c>
      <c r="E63" s="143">
        <v>1</v>
      </c>
      <c r="F63" s="136" t="s">
        <v>572</v>
      </c>
      <c r="G63" s="136" t="s">
        <v>539</v>
      </c>
      <c r="H63" s="145" t="s">
        <v>544</v>
      </c>
      <c r="I63" s="136" t="s">
        <v>546</v>
      </c>
      <c r="J63" s="152" t="s">
        <v>544</v>
      </c>
    </row>
    <row r="64" spans="2:10">
      <c r="B64" s="133">
        <v>3.6</v>
      </c>
      <c r="C64" s="134" t="s">
        <v>594</v>
      </c>
      <c r="D64" s="142" t="s">
        <v>552</v>
      </c>
      <c r="E64" s="143">
        <v>1</v>
      </c>
      <c r="F64" s="136" t="s">
        <v>572</v>
      </c>
      <c r="G64" s="136" t="s">
        <v>539</v>
      </c>
      <c r="H64" s="145" t="s">
        <v>544</v>
      </c>
      <c r="I64" s="136" t="s">
        <v>546</v>
      </c>
      <c r="J64" s="152" t="s">
        <v>544</v>
      </c>
    </row>
    <row r="65" spans="2:11">
      <c r="B65" s="133">
        <v>3.6</v>
      </c>
      <c r="C65" s="134" t="s">
        <v>594</v>
      </c>
      <c r="D65" s="142" t="s">
        <v>553</v>
      </c>
      <c r="E65" s="143">
        <v>1</v>
      </c>
      <c r="F65" s="136" t="s">
        <v>572</v>
      </c>
      <c r="G65" s="136" t="s">
        <v>537</v>
      </c>
      <c r="H65" s="145" t="s">
        <v>544</v>
      </c>
      <c r="I65" s="136" t="s">
        <v>556</v>
      </c>
      <c r="J65" s="152" t="s">
        <v>544</v>
      </c>
    </row>
    <row r="66" spans="2:11">
      <c r="B66" s="133">
        <v>3.6</v>
      </c>
      <c r="C66" s="134" t="s">
        <v>594</v>
      </c>
      <c r="D66" s="142" t="s">
        <v>554</v>
      </c>
      <c r="E66" s="143">
        <v>1</v>
      </c>
      <c r="F66" s="136" t="s">
        <v>572</v>
      </c>
      <c r="G66" s="136" t="s">
        <v>537</v>
      </c>
      <c r="H66" s="145" t="s">
        <v>544</v>
      </c>
      <c r="I66" s="136" t="s">
        <v>556</v>
      </c>
      <c r="J66" s="152" t="s">
        <v>544</v>
      </c>
    </row>
    <row r="67" spans="2:11">
      <c r="B67" s="133">
        <v>3.6</v>
      </c>
      <c r="C67" s="134" t="s">
        <v>594</v>
      </c>
      <c r="D67" s="142" t="s">
        <v>555</v>
      </c>
      <c r="E67" s="143">
        <v>1</v>
      </c>
      <c r="F67" s="136" t="s">
        <v>572</v>
      </c>
      <c r="G67" s="136" t="s">
        <v>537</v>
      </c>
      <c r="H67" s="145" t="s">
        <v>544</v>
      </c>
      <c r="I67" s="136" t="s">
        <v>556</v>
      </c>
      <c r="J67" s="152" t="s">
        <v>544</v>
      </c>
    </row>
    <row r="68" spans="2:11">
      <c r="B68" s="133">
        <v>3.7</v>
      </c>
      <c r="C68" s="134" t="s">
        <v>595</v>
      </c>
      <c r="D68" s="142" t="s">
        <v>557</v>
      </c>
      <c r="E68" s="143">
        <v>1</v>
      </c>
      <c r="F68" s="136" t="s">
        <v>574</v>
      </c>
      <c r="G68" s="136" t="s">
        <v>539</v>
      </c>
      <c r="H68" s="145" t="s">
        <v>544</v>
      </c>
      <c r="I68" s="136" t="s">
        <v>546</v>
      </c>
      <c r="J68" s="152" t="s">
        <v>544</v>
      </c>
    </row>
    <row r="69" spans="2:11">
      <c r="B69" s="133">
        <v>3.8</v>
      </c>
      <c r="C69" s="134" t="s">
        <v>596</v>
      </c>
      <c r="D69" s="142" t="s">
        <v>575</v>
      </c>
      <c r="E69" s="143">
        <v>1</v>
      </c>
      <c r="F69" s="136" t="s">
        <v>570</v>
      </c>
      <c r="G69" s="136" t="s">
        <v>539</v>
      </c>
      <c r="H69" s="145" t="s">
        <v>544</v>
      </c>
      <c r="I69" s="136" t="s">
        <v>546</v>
      </c>
      <c r="J69" s="152" t="s">
        <v>544</v>
      </c>
    </row>
    <row r="70" spans="2:11">
      <c r="B70" s="133">
        <v>3.8</v>
      </c>
      <c r="C70" s="134" t="s">
        <v>596</v>
      </c>
      <c r="D70" s="142" t="s">
        <v>576</v>
      </c>
      <c r="E70" s="143">
        <v>1</v>
      </c>
      <c r="F70" s="136" t="s">
        <v>570</v>
      </c>
      <c r="G70" s="136" t="s">
        <v>539</v>
      </c>
      <c r="H70" s="145" t="s">
        <v>544</v>
      </c>
      <c r="I70" s="136" t="s">
        <v>546</v>
      </c>
      <c r="J70" s="152" t="s">
        <v>544</v>
      </c>
    </row>
    <row r="71" spans="2:11">
      <c r="B71" s="133">
        <v>3.9</v>
      </c>
      <c r="C71" s="134" t="s">
        <v>597</v>
      </c>
      <c r="D71" s="142" t="s">
        <v>508</v>
      </c>
      <c r="E71" s="143">
        <v>1</v>
      </c>
      <c r="F71" s="136" t="s">
        <v>570</v>
      </c>
      <c r="G71" s="136" t="s">
        <v>539</v>
      </c>
      <c r="H71" s="145" t="s">
        <v>544</v>
      </c>
      <c r="I71" s="136" t="s">
        <v>546</v>
      </c>
      <c r="J71" s="152" t="s">
        <v>544</v>
      </c>
    </row>
    <row r="72" spans="2:11">
      <c r="B72" s="133" t="s">
        <v>599</v>
      </c>
      <c r="C72" s="134" t="s">
        <v>598</v>
      </c>
      <c r="D72" s="142" t="s">
        <v>509</v>
      </c>
      <c r="E72" s="143">
        <v>1</v>
      </c>
      <c r="F72" s="136" t="s">
        <v>566</v>
      </c>
      <c r="G72" s="136" t="s">
        <v>539</v>
      </c>
      <c r="H72" s="145" t="s">
        <v>544</v>
      </c>
      <c r="I72" s="136" t="s">
        <v>546</v>
      </c>
      <c r="J72" s="152" t="s">
        <v>544</v>
      </c>
    </row>
    <row r="73" spans="2:11">
      <c r="B73" s="133" t="s">
        <v>600</v>
      </c>
      <c r="C73" s="134" t="s">
        <v>601</v>
      </c>
      <c r="D73" s="142" t="s">
        <v>510</v>
      </c>
      <c r="E73" s="143">
        <v>1</v>
      </c>
      <c r="F73" s="136" t="s">
        <v>570</v>
      </c>
      <c r="G73" s="136" t="s">
        <v>539</v>
      </c>
      <c r="H73" s="145" t="s">
        <v>544</v>
      </c>
      <c r="I73" s="136" t="s">
        <v>546</v>
      </c>
      <c r="J73" s="152" t="s">
        <v>544</v>
      </c>
    </row>
    <row r="74" spans="2:11">
      <c r="B74" s="133" t="s">
        <v>603</v>
      </c>
      <c r="C74" s="134" t="s">
        <v>604</v>
      </c>
      <c r="D74" s="142" t="s">
        <v>602</v>
      </c>
      <c r="E74" s="143">
        <v>1</v>
      </c>
      <c r="F74" s="136" t="s">
        <v>566</v>
      </c>
      <c r="G74" s="136" t="s">
        <v>539</v>
      </c>
      <c r="H74" s="145" t="s">
        <v>544</v>
      </c>
      <c r="I74" s="136" t="s">
        <v>546</v>
      </c>
      <c r="J74" s="152" t="s">
        <v>619</v>
      </c>
    </row>
    <row r="75" spans="2:11" ht="18.600000000000001" thickBot="1">
      <c r="D75" s="153" t="s">
        <v>511</v>
      </c>
      <c r="E75" s="154"/>
      <c r="F75" s="155"/>
      <c r="G75" s="155"/>
      <c r="H75" s="155"/>
      <c r="I75" s="155"/>
      <c r="J75" s="156" t="s">
        <v>619</v>
      </c>
      <c r="K75" s="157" t="s">
        <v>616</v>
      </c>
    </row>
  </sheetData>
  <sheetProtection algorithmName="SHA-512" hashValue="akNQw2gJAESpjT7ThIW896R6+MwpNBWEAEacJ+iyE2JvUrgWAMbchzhqE76PK88z55pzuCHWgIRbbvhdUAAo7g==" saltValue="THp5H5lMKgBoXb/1rEiRkg==" spinCount="100000" sheet="1" scenarios="1" formatRows="0" insertRows="0" deleteRows="0"/>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FFFF00"/>
  </sheetPr>
  <dimension ref="C3:H539"/>
  <sheetViews>
    <sheetView zoomScale="80" zoomScaleNormal="80" workbookViewId="0"/>
  </sheetViews>
  <sheetFormatPr defaultRowHeight="18"/>
  <cols>
    <col min="3" max="3" width="84.19921875" bestFit="1" customWidth="1"/>
    <col min="8" max="8" width="9.19921875" bestFit="1" customWidth="1"/>
  </cols>
  <sheetData>
    <row r="3" spans="3:3" ht="18.600000000000001" thickBot="1">
      <c r="C3" t="s">
        <v>631</v>
      </c>
    </row>
    <row r="4" spans="3:3">
      <c r="C4" s="3" t="s">
        <v>769</v>
      </c>
    </row>
    <row r="5" spans="3:3">
      <c r="C5" s="2" t="s">
        <v>23</v>
      </c>
    </row>
    <row r="6" spans="3:3">
      <c r="C6" s="2" t="s">
        <v>24</v>
      </c>
    </row>
    <row r="7" spans="3:3">
      <c r="C7" s="2" t="s">
        <v>25</v>
      </c>
    </row>
    <row r="8" spans="3:3">
      <c r="C8" s="2" t="s">
        <v>26</v>
      </c>
    </row>
    <row r="9" spans="3:3">
      <c r="C9" s="2" t="s">
        <v>770</v>
      </c>
    </row>
    <row r="10" spans="3:3">
      <c r="C10" s="2" t="s">
        <v>27</v>
      </c>
    </row>
    <row r="11" spans="3:3">
      <c r="C11" s="2" t="s">
        <v>28</v>
      </c>
    </row>
    <row r="12" spans="3:3">
      <c r="C12" s="2" t="s">
        <v>29</v>
      </c>
    </row>
    <row r="13" spans="3:3">
      <c r="C13" s="2" t="s">
        <v>30</v>
      </c>
    </row>
    <row r="14" spans="3:3">
      <c r="C14" s="2" t="s">
        <v>31</v>
      </c>
    </row>
    <row r="15" spans="3:3">
      <c r="C15" s="2" t="s">
        <v>771</v>
      </c>
    </row>
    <row r="16" spans="3:3">
      <c r="C16" s="2" t="s">
        <v>32</v>
      </c>
    </row>
    <row r="17" spans="3:3">
      <c r="C17" s="2" t="s">
        <v>33</v>
      </c>
    </row>
    <row r="18" spans="3:3">
      <c r="C18" s="2" t="s">
        <v>772</v>
      </c>
    </row>
    <row r="19" spans="3:3">
      <c r="C19" s="2" t="s">
        <v>34</v>
      </c>
    </row>
    <row r="20" spans="3:3">
      <c r="C20" s="2" t="s">
        <v>35</v>
      </c>
    </row>
    <row r="21" spans="3:3">
      <c r="C21" s="2" t="s">
        <v>773</v>
      </c>
    </row>
    <row r="22" spans="3:3">
      <c r="C22" s="2" t="s">
        <v>36</v>
      </c>
    </row>
    <row r="23" spans="3:3">
      <c r="C23" s="2" t="s">
        <v>37</v>
      </c>
    </row>
    <row r="24" spans="3:3">
      <c r="C24" s="2" t="s">
        <v>38</v>
      </c>
    </row>
    <row r="25" spans="3:3">
      <c r="C25" s="2" t="s">
        <v>774</v>
      </c>
    </row>
    <row r="26" spans="3:3">
      <c r="C26" s="2" t="s">
        <v>775</v>
      </c>
    </row>
    <row r="27" spans="3:3">
      <c r="C27" s="2" t="s">
        <v>39</v>
      </c>
    </row>
    <row r="28" spans="3:3">
      <c r="C28" s="2" t="s">
        <v>776</v>
      </c>
    </row>
    <row r="29" spans="3:3">
      <c r="C29" s="2" t="s">
        <v>40</v>
      </c>
    </row>
    <row r="30" spans="3:3">
      <c r="C30" s="2" t="s">
        <v>41</v>
      </c>
    </row>
    <row r="31" spans="3:3">
      <c r="C31" s="2" t="s">
        <v>42</v>
      </c>
    </row>
    <row r="32" spans="3:3">
      <c r="C32" s="2" t="s">
        <v>777</v>
      </c>
    </row>
    <row r="33" spans="3:3">
      <c r="C33" s="2" t="s">
        <v>43</v>
      </c>
    </row>
    <row r="34" spans="3:3">
      <c r="C34" s="2" t="s">
        <v>44</v>
      </c>
    </row>
    <row r="35" spans="3:3">
      <c r="C35" s="2" t="s">
        <v>778</v>
      </c>
    </row>
    <row r="36" spans="3:3">
      <c r="C36" s="2" t="s">
        <v>45</v>
      </c>
    </row>
    <row r="37" spans="3:3">
      <c r="C37" s="2" t="s">
        <v>779</v>
      </c>
    </row>
    <row r="38" spans="3:3">
      <c r="C38" s="2" t="s">
        <v>780</v>
      </c>
    </row>
    <row r="39" spans="3:3">
      <c r="C39" s="2" t="s">
        <v>781</v>
      </c>
    </row>
    <row r="40" spans="3:3">
      <c r="C40" s="2" t="s">
        <v>46</v>
      </c>
    </row>
    <row r="41" spans="3:3">
      <c r="C41" s="2" t="s">
        <v>47</v>
      </c>
    </row>
    <row r="42" spans="3:3">
      <c r="C42" s="2" t="s">
        <v>782</v>
      </c>
    </row>
    <row r="43" spans="3:3">
      <c r="C43" s="2" t="s">
        <v>49</v>
      </c>
    </row>
    <row r="44" spans="3:3">
      <c r="C44" s="2" t="s">
        <v>48</v>
      </c>
    </row>
    <row r="45" spans="3:3">
      <c r="C45" s="2" t="s">
        <v>783</v>
      </c>
    </row>
    <row r="46" spans="3:3">
      <c r="C46" s="2" t="s">
        <v>50</v>
      </c>
    </row>
    <row r="47" spans="3:3">
      <c r="C47" s="2" t="s">
        <v>51</v>
      </c>
    </row>
    <row r="48" spans="3:3">
      <c r="C48" s="2" t="s">
        <v>52</v>
      </c>
    </row>
    <row r="49" spans="3:3">
      <c r="C49" s="2" t="s">
        <v>53</v>
      </c>
    </row>
    <row r="50" spans="3:3">
      <c r="C50" s="2" t="s">
        <v>54</v>
      </c>
    </row>
    <row r="51" spans="3:3">
      <c r="C51" s="2" t="s">
        <v>784</v>
      </c>
    </row>
    <row r="52" spans="3:3">
      <c r="C52" s="2" t="s">
        <v>55</v>
      </c>
    </row>
    <row r="53" spans="3:3">
      <c r="C53" s="2" t="s">
        <v>56</v>
      </c>
    </row>
    <row r="54" spans="3:3">
      <c r="C54" s="2" t="s">
        <v>57</v>
      </c>
    </row>
    <row r="55" spans="3:3">
      <c r="C55" s="2" t="s">
        <v>58</v>
      </c>
    </row>
    <row r="56" spans="3:3">
      <c r="C56" s="2" t="s">
        <v>785</v>
      </c>
    </row>
    <row r="57" spans="3:3">
      <c r="C57" s="2" t="s">
        <v>59</v>
      </c>
    </row>
    <row r="58" spans="3:3">
      <c r="C58" s="2" t="s">
        <v>60</v>
      </c>
    </row>
    <row r="59" spans="3:3">
      <c r="C59" s="2" t="s">
        <v>61</v>
      </c>
    </row>
    <row r="60" spans="3:3">
      <c r="C60" s="2" t="s">
        <v>62</v>
      </c>
    </row>
    <row r="61" spans="3:3">
      <c r="C61" s="2" t="s">
        <v>786</v>
      </c>
    </row>
    <row r="62" spans="3:3">
      <c r="C62" s="2" t="s">
        <v>63</v>
      </c>
    </row>
    <row r="63" spans="3:3">
      <c r="C63" s="2" t="s">
        <v>64</v>
      </c>
    </row>
    <row r="64" spans="3:3">
      <c r="C64" s="2" t="s">
        <v>65</v>
      </c>
    </row>
    <row r="65" spans="3:3">
      <c r="C65" s="2" t="s">
        <v>66</v>
      </c>
    </row>
    <row r="66" spans="3:3">
      <c r="C66" s="2" t="s">
        <v>67</v>
      </c>
    </row>
    <row r="67" spans="3:3">
      <c r="C67" s="2" t="s">
        <v>68</v>
      </c>
    </row>
    <row r="68" spans="3:3">
      <c r="C68" s="2" t="s">
        <v>787</v>
      </c>
    </row>
    <row r="69" spans="3:3">
      <c r="C69" s="2" t="s">
        <v>788</v>
      </c>
    </row>
    <row r="70" spans="3:3">
      <c r="C70" s="2" t="s">
        <v>69</v>
      </c>
    </row>
    <row r="71" spans="3:3">
      <c r="C71" s="2" t="s">
        <v>70</v>
      </c>
    </row>
    <row r="72" spans="3:3">
      <c r="C72" s="2" t="s">
        <v>71</v>
      </c>
    </row>
    <row r="73" spans="3:3">
      <c r="C73" s="2" t="s">
        <v>72</v>
      </c>
    </row>
    <row r="74" spans="3:3">
      <c r="C74" s="2" t="s">
        <v>73</v>
      </c>
    </row>
    <row r="75" spans="3:3">
      <c r="C75" s="2" t="s">
        <v>74</v>
      </c>
    </row>
    <row r="76" spans="3:3">
      <c r="C76" s="2" t="s">
        <v>75</v>
      </c>
    </row>
    <row r="77" spans="3:3">
      <c r="C77" s="2" t="s">
        <v>76</v>
      </c>
    </row>
    <row r="78" spans="3:3">
      <c r="C78" s="2" t="s">
        <v>789</v>
      </c>
    </row>
    <row r="79" spans="3:3">
      <c r="C79" s="2" t="s">
        <v>790</v>
      </c>
    </row>
    <row r="80" spans="3:3">
      <c r="C80" s="2" t="s">
        <v>77</v>
      </c>
    </row>
    <row r="81" spans="3:3">
      <c r="C81" s="2" t="s">
        <v>791</v>
      </c>
    </row>
    <row r="82" spans="3:3">
      <c r="C82" s="2" t="s">
        <v>792</v>
      </c>
    </row>
    <row r="83" spans="3:3">
      <c r="C83" s="2" t="s">
        <v>793</v>
      </c>
    </row>
    <row r="84" spans="3:3">
      <c r="C84" s="2" t="s">
        <v>78</v>
      </c>
    </row>
    <row r="85" spans="3:3">
      <c r="C85" s="2" t="s">
        <v>79</v>
      </c>
    </row>
    <row r="86" spans="3:3">
      <c r="C86" s="2" t="s">
        <v>80</v>
      </c>
    </row>
    <row r="87" spans="3:3">
      <c r="C87" s="2" t="s">
        <v>81</v>
      </c>
    </row>
    <row r="88" spans="3:3">
      <c r="C88" s="2" t="s">
        <v>794</v>
      </c>
    </row>
    <row r="89" spans="3:3">
      <c r="C89" s="2" t="s">
        <v>82</v>
      </c>
    </row>
    <row r="90" spans="3:3">
      <c r="C90" s="2" t="s">
        <v>83</v>
      </c>
    </row>
    <row r="91" spans="3:3">
      <c r="C91" s="2" t="s">
        <v>84</v>
      </c>
    </row>
    <row r="92" spans="3:3">
      <c r="C92" s="2" t="s">
        <v>85</v>
      </c>
    </row>
    <row r="93" spans="3:3">
      <c r="C93" s="2" t="s">
        <v>86</v>
      </c>
    </row>
    <row r="94" spans="3:3">
      <c r="C94" s="2" t="s">
        <v>87</v>
      </c>
    </row>
    <row r="95" spans="3:3">
      <c r="C95" s="2" t="s">
        <v>795</v>
      </c>
    </row>
    <row r="96" spans="3:3">
      <c r="C96" s="2" t="s">
        <v>88</v>
      </c>
    </row>
    <row r="97" spans="3:3">
      <c r="C97" s="2" t="s">
        <v>89</v>
      </c>
    </row>
    <row r="98" spans="3:3">
      <c r="C98" s="2" t="s">
        <v>796</v>
      </c>
    </row>
    <row r="99" spans="3:3">
      <c r="C99" s="2" t="s">
        <v>90</v>
      </c>
    </row>
    <row r="100" spans="3:3">
      <c r="C100" s="2" t="s">
        <v>797</v>
      </c>
    </row>
    <row r="101" spans="3:3">
      <c r="C101" s="2" t="s">
        <v>91</v>
      </c>
    </row>
    <row r="102" spans="3:3">
      <c r="C102" s="2" t="s">
        <v>92</v>
      </c>
    </row>
    <row r="103" spans="3:3">
      <c r="C103" s="2" t="s">
        <v>93</v>
      </c>
    </row>
    <row r="104" spans="3:3">
      <c r="C104" s="2" t="s">
        <v>94</v>
      </c>
    </row>
    <row r="105" spans="3:3">
      <c r="C105" s="2" t="s">
        <v>95</v>
      </c>
    </row>
    <row r="106" spans="3:3">
      <c r="C106" s="2" t="s">
        <v>96</v>
      </c>
    </row>
    <row r="107" spans="3:3">
      <c r="C107" s="2" t="s">
        <v>97</v>
      </c>
    </row>
    <row r="108" spans="3:3">
      <c r="C108" s="2" t="s">
        <v>798</v>
      </c>
    </row>
    <row r="109" spans="3:3">
      <c r="C109" s="2" t="s">
        <v>98</v>
      </c>
    </row>
    <row r="110" spans="3:3">
      <c r="C110" s="2" t="s">
        <v>799</v>
      </c>
    </row>
    <row r="111" spans="3:3">
      <c r="C111" s="2" t="s">
        <v>99</v>
      </c>
    </row>
    <row r="112" spans="3:3">
      <c r="C112" s="2" t="s">
        <v>100</v>
      </c>
    </row>
    <row r="113" spans="3:3">
      <c r="C113" s="2" t="s">
        <v>101</v>
      </c>
    </row>
    <row r="114" spans="3:3">
      <c r="C114" s="2" t="s">
        <v>800</v>
      </c>
    </row>
    <row r="115" spans="3:3">
      <c r="C115" s="2" t="s">
        <v>102</v>
      </c>
    </row>
    <row r="116" spans="3:3">
      <c r="C116" s="2" t="s">
        <v>103</v>
      </c>
    </row>
    <row r="117" spans="3:3">
      <c r="C117" s="2" t="s">
        <v>104</v>
      </c>
    </row>
    <row r="118" spans="3:3">
      <c r="C118" s="2" t="s">
        <v>105</v>
      </c>
    </row>
    <row r="119" spans="3:3">
      <c r="C119" s="2" t="s">
        <v>106</v>
      </c>
    </row>
    <row r="120" spans="3:3">
      <c r="C120" s="2" t="s">
        <v>107</v>
      </c>
    </row>
    <row r="121" spans="3:3">
      <c r="C121" s="2" t="s">
        <v>801</v>
      </c>
    </row>
    <row r="122" spans="3:3">
      <c r="C122" s="2" t="s">
        <v>108</v>
      </c>
    </row>
    <row r="123" spans="3:3">
      <c r="C123" s="2" t="s">
        <v>109</v>
      </c>
    </row>
    <row r="124" spans="3:3">
      <c r="C124" s="2" t="s">
        <v>110</v>
      </c>
    </row>
    <row r="125" spans="3:3">
      <c r="C125" s="2" t="s">
        <v>111</v>
      </c>
    </row>
    <row r="126" spans="3:3">
      <c r="C126" s="2" t="s">
        <v>802</v>
      </c>
    </row>
    <row r="127" spans="3:3">
      <c r="C127" s="2" t="s">
        <v>112</v>
      </c>
    </row>
    <row r="128" spans="3:3">
      <c r="C128" s="2" t="s">
        <v>113</v>
      </c>
    </row>
    <row r="129" spans="3:3">
      <c r="C129" s="2" t="s">
        <v>114</v>
      </c>
    </row>
    <row r="130" spans="3:3">
      <c r="C130" s="2" t="s">
        <v>115</v>
      </c>
    </row>
    <row r="131" spans="3:3">
      <c r="C131" s="2" t="s">
        <v>116</v>
      </c>
    </row>
    <row r="132" spans="3:3">
      <c r="C132" s="2" t="s">
        <v>117</v>
      </c>
    </row>
    <row r="133" spans="3:3">
      <c r="C133" s="2" t="s">
        <v>118</v>
      </c>
    </row>
    <row r="134" spans="3:3">
      <c r="C134" s="2" t="s">
        <v>119</v>
      </c>
    </row>
    <row r="135" spans="3:3">
      <c r="C135" s="2" t="s">
        <v>120</v>
      </c>
    </row>
    <row r="136" spans="3:3">
      <c r="C136" s="2" t="s">
        <v>803</v>
      </c>
    </row>
    <row r="137" spans="3:3">
      <c r="C137" s="2" t="s">
        <v>121</v>
      </c>
    </row>
    <row r="138" spans="3:3">
      <c r="C138" s="2" t="s">
        <v>122</v>
      </c>
    </row>
    <row r="139" spans="3:3">
      <c r="C139" s="2" t="s">
        <v>804</v>
      </c>
    </row>
    <row r="140" spans="3:3">
      <c r="C140" s="2" t="s">
        <v>123</v>
      </c>
    </row>
    <row r="141" spans="3:3">
      <c r="C141" s="2" t="s">
        <v>124</v>
      </c>
    </row>
    <row r="142" spans="3:3">
      <c r="C142" s="2" t="s">
        <v>125</v>
      </c>
    </row>
    <row r="143" spans="3:3">
      <c r="C143" s="2" t="s">
        <v>126</v>
      </c>
    </row>
    <row r="144" spans="3:3">
      <c r="C144" s="2" t="s">
        <v>127</v>
      </c>
    </row>
    <row r="145" spans="3:3">
      <c r="C145" s="2" t="s">
        <v>128</v>
      </c>
    </row>
    <row r="146" spans="3:3">
      <c r="C146" s="2" t="s">
        <v>805</v>
      </c>
    </row>
    <row r="147" spans="3:3">
      <c r="C147" s="2" t="s">
        <v>129</v>
      </c>
    </row>
    <row r="148" spans="3:3">
      <c r="C148" s="2" t="s">
        <v>130</v>
      </c>
    </row>
    <row r="149" spans="3:3">
      <c r="C149" s="2" t="s">
        <v>131</v>
      </c>
    </row>
    <row r="150" spans="3:3">
      <c r="C150" s="2" t="s">
        <v>132</v>
      </c>
    </row>
    <row r="151" spans="3:3">
      <c r="C151" s="2" t="s">
        <v>133</v>
      </c>
    </row>
    <row r="152" spans="3:3">
      <c r="C152" s="2" t="s">
        <v>134</v>
      </c>
    </row>
    <row r="153" spans="3:3">
      <c r="C153" s="2" t="s">
        <v>806</v>
      </c>
    </row>
    <row r="154" spans="3:3">
      <c r="C154" s="2" t="s">
        <v>135</v>
      </c>
    </row>
    <row r="155" spans="3:3">
      <c r="C155" s="2" t="s">
        <v>136</v>
      </c>
    </row>
    <row r="156" spans="3:3">
      <c r="C156" s="2" t="s">
        <v>807</v>
      </c>
    </row>
    <row r="157" spans="3:3">
      <c r="C157" s="2" t="s">
        <v>137</v>
      </c>
    </row>
    <row r="158" spans="3:3">
      <c r="C158" s="2" t="s">
        <v>138</v>
      </c>
    </row>
    <row r="159" spans="3:3">
      <c r="C159" s="2" t="s">
        <v>139</v>
      </c>
    </row>
    <row r="160" spans="3:3">
      <c r="C160" s="2" t="s">
        <v>808</v>
      </c>
    </row>
    <row r="161" spans="3:3">
      <c r="C161" s="2" t="s">
        <v>140</v>
      </c>
    </row>
    <row r="162" spans="3:3">
      <c r="C162" s="2" t="s">
        <v>141</v>
      </c>
    </row>
    <row r="163" spans="3:3">
      <c r="C163" s="2" t="s">
        <v>809</v>
      </c>
    </row>
    <row r="164" spans="3:3">
      <c r="C164" s="2" t="s">
        <v>810</v>
      </c>
    </row>
    <row r="165" spans="3:3">
      <c r="C165" s="2" t="s">
        <v>142</v>
      </c>
    </row>
    <row r="166" spans="3:3">
      <c r="C166" s="2" t="s">
        <v>811</v>
      </c>
    </row>
    <row r="167" spans="3:3">
      <c r="C167" s="2" t="s">
        <v>812</v>
      </c>
    </row>
    <row r="168" spans="3:3">
      <c r="C168" s="2" t="s">
        <v>143</v>
      </c>
    </row>
    <row r="169" spans="3:3">
      <c r="C169" s="2" t="s">
        <v>144</v>
      </c>
    </row>
    <row r="170" spans="3:3">
      <c r="C170" s="2" t="s">
        <v>813</v>
      </c>
    </row>
    <row r="171" spans="3:3">
      <c r="C171" s="2" t="s">
        <v>145</v>
      </c>
    </row>
    <row r="172" spans="3:3">
      <c r="C172" s="2" t="s">
        <v>814</v>
      </c>
    </row>
    <row r="173" spans="3:3">
      <c r="C173" s="2" t="s">
        <v>146</v>
      </c>
    </row>
    <row r="174" spans="3:3">
      <c r="C174" s="2" t="s">
        <v>147</v>
      </c>
    </row>
    <row r="175" spans="3:3">
      <c r="C175" s="2" t="s">
        <v>815</v>
      </c>
    </row>
    <row r="176" spans="3:3">
      <c r="C176" s="2" t="s">
        <v>148</v>
      </c>
    </row>
    <row r="177" spans="3:3">
      <c r="C177" s="2" t="s">
        <v>149</v>
      </c>
    </row>
    <row r="178" spans="3:3">
      <c r="C178" s="2" t="s">
        <v>150</v>
      </c>
    </row>
    <row r="179" spans="3:3">
      <c r="C179" s="2" t="s">
        <v>151</v>
      </c>
    </row>
    <row r="180" spans="3:3">
      <c r="C180" s="2" t="s">
        <v>152</v>
      </c>
    </row>
    <row r="181" spans="3:3">
      <c r="C181" s="2" t="s">
        <v>153</v>
      </c>
    </row>
    <row r="182" spans="3:3">
      <c r="C182" s="2" t="s">
        <v>154</v>
      </c>
    </row>
    <row r="183" spans="3:3">
      <c r="C183" s="2" t="s">
        <v>155</v>
      </c>
    </row>
    <row r="184" spans="3:3">
      <c r="C184" s="2" t="s">
        <v>816</v>
      </c>
    </row>
    <row r="185" spans="3:3">
      <c r="C185" s="2" t="s">
        <v>156</v>
      </c>
    </row>
    <row r="186" spans="3:3">
      <c r="C186" s="2" t="s">
        <v>157</v>
      </c>
    </row>
    <row r="187" spans="3:3">
      <c r="C187" s="2" t="s">
        <v>158</v>
      </c>
    </row>
    <row r="188" spans="3:3">
      <c r="C188" s="2" t="s">
        <v>159</v>
      </c>
    </row>
    <row r="189" spans="3:3">
      <c r="C189" s="2" t="s">
        <v>160</v>
      </c>
    </row>
    <row r="190" spans="3:3">
      <c r="C190" s="2" t="s">
        <v>161</v>
      </c>
    </row>
    <row r="191" spans="3:3">
      <c r="C191" s="2" t="s">
        <v>817</v>
      </c>
    </row>
    <row r="192" spans="3:3">
      <c r="C192" s="2" t="s">
        <v>162</v>
      </c>
    </row>
    <row r="193" spans="3:3">
      <c r="C193" s="2" t="s">
        <v>163</v>
      </c>
    </row>
    <row r="194" spans="3:3">
      <c r="C194" s="2" t="s">
        <v>164</v>
      </c>
    </row>
    <row r="195" spans="3:3">
      <c r="C195" s="2" t="s">
        <v>165</v>
      </c>
    </row>
    <row r="196" spans="3:3">
      <c r="C196" s="2" t="s">
        <v>166</v>
      </c>
    </row>
    <row r="197" spans="3:3">
      <c r="C197" s="2" t="s">
        <v>167</v>
      </c>
    </row>
    <row r="198" spans="3:3">
      <c r="C198" s="2" t="s">
        <v>818</v>
      </c>
    </row>
    <row r="199" spans="3:3">
      <c r="C199" s="2" t="s">
        <v>168</v>
      </c>
    </row>
    <row r="200" spans="3:3">
      <c r="C200" s="2" t="s">
        <v>169</v>
      </c>
    </row>
    <row r="201" spans="3:3">
      <c r="C201" s="2" t="s">
        <v>170</v>
      </c>
    </row>
    <row r="202" spans="3:3">
      <c r="C202" s="2" t="s">
        <v>171</v>
      </c>
    </row>
    <row r="203" spans="3:3">
      <c r="C203" s="2" t="s">
        <v>172</v>
      </c>
    </row>
    <row r="204" spans="3:3">
      <c r="C204" s="2" t="s">
        <v>173</v>
      </c>
    </row>
    <row r="205" spans="3:3">
      <c r="C205" s="2" t="s">
        <v>174</v>
      </c>
    </row>
    <row r="206" spans="3:3">
      <c r="C206" s="2" t="s">
        <v>175</v>
      </c>
    </row>
    <row r="207" spans="3:3">
      <c r="C207" s="2" t="s">
        <v>819</v>
      </c>
    </row>
    <row r="208" spans="3:3">
      <c r="C208" s="2" t="s">
        <v>176</v>
      </c>
    </row>
    <row r="209" spans="3:3">
      <c r="C209" s="2" t="s">
        <v>177</v>
      </c>
    </row>
    <row r="210" spans="3:3">
      <c r="C210" s="2" t="s">
        <v>178</v>
      </c>
    </row>
    <row r="211" spans="3:3">
      <c r="C211" s="2" t="s">
        <v>820</v>
      </c>
    </row>
    <row r="212" spans="3:3">
      <c r="C212" s="2" t="s">
        <v>179</v>
      </c>
    </row>
    <row r="213" spans="3:3">
      <c r="C213" s="2" t="s">
        <v>180</v>
      </c>
    </row>
    <row r="214" spans="3:3">
      <c r="C214" s="2" t="s">
        <v>821</v>
      </c>
    </row>
    <row r="215" spans="3:3">
      <c r="C215" s="2" t="s">
        <v>181</v>
      </c>
    </row>
    <row r="216" spans="3:3">
      <c r="C216" s="2" t="s">
        <v>182</v>
      </c>
    </row>
    <row r="217" spans="3:3">
      <c r="C217" s="2" t="s">
        <v>183</v>
      </c>
    </row>
    <row r="218" spans="3:3">
      <c r="C218" s="2" t="s">
        <v>822</v>
      </c>
    </row>
    <row r="219" spans="3:3">
      <c r="C219" s="2" t="s">
        <v>184</v>
      </c>
    </row>
    <row r="220" spans="3:3">
      <c r="C220" s="2" t="s">
        <v>185</v>
      </c>
    </row>
    <row r="221" spans="3:3">
      <c r="C221" s="2" t="s">
        <v>186</v>
      </c>
    </row>
    <row r="222" spans="3:3">
      <c r="C222" s="2" t="s">
        <v>187</v>
      </c>
    </row>
    <row r="223" spans="3:3">
      <c r="C223" s="2" t="s">
        <v>188</v>
      </c>
    </row>
    <row r="224" spans="3:3">
      <c r="C224" s="2" t="s">
        <v>189</v>
      </c>
    </row>
    <row r="225" spans="3:3">
      <c r="C225" s="2" t="s">
        <v>190</v>
      </c>
    </row>
    <row r="226" spans="3:3">
      <c r="C226" s="2" t="s">
        <v>191</v>
      </c>
    </row>
    <row r="227" spans="3:3">
      <c r="C227" s="2" t="s">
        <v>192</v>
      </c>
    </row>
    <row r="228" spans="3:3">
      <c r="C228" s="2" t="s">
        <v>823</v>
      </c>
    </row>
    <row r="229" spans="3:3">
      <c r="C229" s="2" t="s">
        <v>193</v>
      </c>
    </row>
    <row r="230" spans="3:3">
      <c r="C230" s="2" t="s">
        <v>824</v>
      </c>
    </row>
    <row r="231" spans="3:3">
      <c r="C231" s="2" t="s">
        <v>194</v>
      </c>
    </row>
    <row r="232" spans="3:3">
      <c r="C232" s="2" t="s">
        <v>825</v>
      </c>
    </row>
    <row r="233" spans="3:3">
      <c r="C233" s="2" t="s">
        <v>195</v>
      </c>
    </row>
    <row r="234" spans="3:3">
      <c r="C234" s="2" t="s">
        <v>826</v>
      </c>
    </row>
    <row r="235" spans="3:3">
      <c r="C235" s="2" t="s">
        <v>196</v>
      </c>
    </row>
    <row r="236" spans="3:3">
      <c r="C236" s="2" t="s">
        <v>197</v>
      </c>
    </row>
    <row r="237" spans="3:3">
      <c r="C237" s="2" t="s">
        <v>198</v>
      </c>
    </row>
    <row r="238" spans="3:3">
      <c r="C238" s="2" t="s">
        <v>827</v>
      </c>
    </row>
    <row r="239" spans="3:3">
      <c r="C239" s="2" t="s">
        <v>199</v>
      </c>
    </row>
    <row r="240" spans="3:3">
      <c r="C240" s="2" t="s">
        <v>200</v>
      </c>
    </row>
    <row r="241" spans="3:3">
      <c r="C241" s="2" t="s">
        <v>201</v>
      </c>
    </row>
    <row r="242" spans="3:3">
      <c r="C242" s="2" t="s">
        <v>828</v>
      </c>
    </row>
    <row r="243" spans="3:3">
      <c r="C243" s="2" t="s">
        <v>202</v>
      </c>
    </row>
    <row r="244" spans="3:3">
      <c r="C244" s="2" t="s">
        <v>203</v>
      </c>
    </row>
    <row r="245" spans="3:3">
      <c r="C245" s="2" t="s">
        <v>204</v>
      </c>
    </row>
    <row r="246" spans="3:3">
      <c r="C246" s="2" t="s">
        <v>829</v>
      </c>
    </row>
    <row r="247" spans="3:3">
      <c r="C247" s="2" t="s">
        <v>205</v>
      </c>
    </row>
    <row r="248" spans="3:3">
      <c r="C248" s="2" t="s">
        <v>206</v>
      </c>
    </row>
    <row r="249" spans="3:3">
      <c r="C249" s="2" t="s">
        <v>830</v>
      </c>
    </row>
    <row r="250" spans="3:3">
      <c r="C250" s="2" t="s">
        <v>207</v>
      </c>
    </row>
    <row r="251" spans="3:3">
      <c r="C251" s="2" t="s">
        <v>831</v>
      </c>
    </row>
    <row r="252" spans="3:3">
      <c r="C252" s="2" t="s">
        <v>208</v>
      </c>
    </row>
    <row r="253" spans="3:3">
      <c r="C253" s="2" t="s">
        <v>209</v>
      </c>
    </row>
    <row r="254" spans="3:3">
      <c r="C254" s="2" t="s">
        <v>210</v>
      </c>
    </row>
    <row r="255" spans="3:3">
      <c r="C255" s="2" t="s">
        <v>211</v>
      </c>
    </row>
    <row r="256" spans="3:3">
      <c r="C256" s="2" t="s">
        <v>212</v>
      </c>
    </row>
    <row r="257" spans="3:3">
      <c r="C257" s="2" t="s">
        <v>213</v>
      </c>
    </row>
    <row r="258" spans="3:3">
      <c r="C258" s="2" t="s">
        <v>832</v>
      </c>
    </row>
    <row r="259" spans="3:3">
      <c r="C259" s="2" t="s">
        <v>214</v>
      </c>
    </row>
    <row r="260" spans="3:3">
      <c r="C260" s="2" t="s">
        <v>833</v>
      </c>
    </row>
    <row r="261" spans="3:3">
      <c r="C261" s="2" t="s">
        <v>215</v>
      </c>
    </row>
    <row r="262" spans="3:3">
      <c r="C262" s="2" t="s">
        <v>216</v>
      </c>
    </row>
    <row r="263" spans="3:3">
      <c r="C263" s="2" t="s">
        <v>217</v>
      </c>
    </row>
    <row r="264" spans="3:3">
      <c r="C264" s="2" t="s">
        <v>218</v>
      </c>
    </row>
    <row r="265" spans="3:3">
      <c r="C265" s="2" t="s">
        <v>834</v>
      </c>
    </row>
    <row r="266" spans="3:3">
      <c r="C266" s="2" t="s">
        <v>219</v>
      </c>
    </row>
    <row r="267" spans="3:3">
      <c r="C267" s="2" t="s">
        <v>220</v>
      </c>
    </row>
    <row r="268" spans="3:3">
      <c r="C268" s="2" t="s">
        <v>221</v>
      </c>
    </row>
    <row r="269" spans="3:3">
      <c r="C269" s="2" t="s">
        <v>222</v>
      </c>
    </row>
    <row r="270" spans="3:3">
      <c r="C270" s="2" t="s">
        <v>223</v>
      </c>
    </row>
    <row r="271" spans="3:3">
      <c r="C271" s="2" t="s">
        <v>835</v>
      </c>
    </row>
    <row r="272" spans="3:3">
      <c r="C272" s="2" t="s">
        <v>224</v>
      </c>
    </row>
    <row r="273" spans="3:3">
      <c r="C273" s="2" t="s">
        <v>225</v>
      </c>
    </row>
    <row r="274" spans="3:3">
      <c r="C274" s="2" t="s">
        <v>226</v>
      </c>
    </row>
    <row r="275" spans="3:3">
      <c r="C275" s="2" t="s">
        <v>227</v>
      </c>
    </row>
    <row r="276" spans="3:3">
      <c r="C276" s="2" t="s">
        <v>836</v>
      </c>
    </row>
    <row r="277" spans="3:3">
      <c r="C277" s="2" t="s">
        <v>228</v>
      </c>
    </row>
    <row r="278" spans="3:3">
      <c r="C278" s="2" t="s">
        <v>229</v>
      </c>
    </row>
    <row r="279" spans="3:3">
      <c r="C279" s="2" t="s">
        <v>837</v>
      </c>
    </row>
    <row r="280" spans="3:3">
      <c r="C280" s="2" t="s">
        <v>230</v>
      </c>
    </row>
    <row r="281" spans="3:3">
      <c r="C281" s="2" t="s">
        <v>231</v>
      </c>
    </row>
    <row r="282" spans="3:3">
      <c r="C282" s="2" t="s">
        <v>838</v>
      </c>
    </row>
    <row r="283" spans="3:3">
      <c r="C283" s="2" t="s">
        <v>232</v>
      </c>
    </row>
    <row r="284" spans="3:3">
      <c r="C284" s="2" t="s">
        <v>233</v>
      </c>
    </row>
    <row r="285" spans="3:3">
      <c r="C285" s="2" t="s">
        <v>234</v>
      </c>
    </row>
    <row r="286" spans="3:3">
      <c r="C286" s="2" t="s">
        <v>235</v>
      </c>
    </row>
    <row r="287" spans="3:3">
      <c r="C287" s="2" t="s">
        <v>236</v>
      </c>
    </row>
    <row r="288" spans="3:3">
      <c r="C288" s="2" t="s">
        <v>237</v>
      </c>
    </row>
    <row r="289" spans="3:3">
      <c r="C289" s="2" t="s">
        <v>839</v>
      </c>
    </row>
    <row r="290" spans="3:3">
      <c r="C290" s="2" t="s">
        <v>238</v>
      </c>
    </row>
    <row r="291" spans="3:3">
      <c r="C291" s="2" t="s">
        <v>840</v>
      </c>
    </row>
    <row r="292" spans="3:3">
      <c r="C292" s="2" t="s">
        <v>239</v>
      </c>
    </row>
    <row r="293" spans="3:3">
      <c r="C293" s="2" t="s">
        <v>841</v>
      </c>
    </row>
    <row r="294" spans="3:3">
      <c r="C294" s="2" t="s">
        <v>842</v>
      </c>
    </row>
    <row r="295" spans="3:3">
      <c r="C295" s="2" t="s">
        <v>240</v>
      </c>
    </row>
    <row r="296" spans="3:3">
      <c r="C296" s="2" t="s">
        <v>241</v>
      </c>
    </row>
    <row r="297" spans="3:3">
      <c r="C297" s="2" t="s">
        <v>843</v>
      </c>
    </row>
    <row r="298" spans="3:3">
      <c r="C298" s="2" t="s">
        <v>242</v>
      </c>
    </row>
    <row r="299" spans="3:3">
      <c r="C299" s="2" t="s">
        <v>243</v>
      </c>
    </row>
    <row r="300" spans="3:3">
      <c r="C300" s="2" t="s">
        <v>844</v>
      </c>
    </row>
    <row r="301" spans="3:3">
      <c r="C301" s="2" t="s">
        <v>244</v>
      </c>
    </row>
    <row r="302" spans="3:3">
      <c r="C302" s="2" t="s">
        <v>245</v>
      </c>
    </row>
    <row r="303" spans="3:3">
      <c r="C303" s="2" t="s">
        <v>246</v>
      </c>
    </row>
    <row r="304" spans="3:3">
      <c r="C304" s="2" t="s">
        <v>247</v>
      </c>
    </row>
    <row r="305" spans="3:3">
      <c r="C305" s="2" t="s">
        <v>248</v>
      </c>
    </row>
    <row r="306" spans="3:3">
      <c r="C306" s="2" t="s">
        <v>249</v>
      </c>
    </row>
    <row r="307" spans="3:3">
      <c r="C307" s="2" t="s">
        <v>845</v>
      </c>
    </row>
    <row r="308" spans="3:3">
      <c r="C308" s="2" t="s">
        <v>250</v>
      </c>
    </row>
    <row r="309" spans="3:3">
      <c r="C309" s="2" t="s">
        <v>251</v>
      </c>
    </row>
    <row r="310" spans="3:3">
      <c r="C310" s="2" t="s">
        <v>252</v>
      </c>
    </row>
    <row r="311" spans="3:3">
      <c r="C311" s="2" t="s">
        <v>253</v>
      </c>
    </row>
    <row r="312" spans="3:3">
      <c r="C312" s="2" t="s">
        <v>846</v>
      </c>
    </row>
    <row r="313" spans="3:3">
      <c r="C313" s="2" t="s">
        <v>254</v>
      </c>
    </row>
    <row r="314" spans="3:3">
      <c r="C314" s="2" t="s">
        <v>255</v>
      </c>
    </row>
    <row r="315" spans="3:3">
      <c r="C315" s="2" t="s">
        <v>256</v>
      </c>
    </row>
    <row r="316" spans="3:3">
      <c r="C316" s="2" t="s">
        <v>257</v>
      </c>
    </row>
    <row r="317" spans="3:3">
      <c r="C317" s="2" t="s">
        <v>847</v>
      </c>
    </row>
    <row r="318" spans="3:3">
      <c r="C318" s="2" t="s">
        <v>848</v>
      </c>
    </row>
    <row r="319" spans="3:3">
      <c r="C319" s="2" t="s">
        <v>849</v>
      </c>
    </row>
    <row r="320" spans="3:3">
      <c r="C320" s="2" t="s">
        <v>850</v>
      </c>
    </row>
    <row r="321" spans="3:3">
      <c r="C321" s="2" t="s">
        <v>851</v>
      </c>
    </row>
    <row r="322" spans="3:3">
      <c r="C322" s="2" t="s">
        <v>852</v>
      </c>
    </row>
    <row r="323" spans="3:3">
      <c r="C323" s="2" t="s">
        <v>853</v>
      </c>
    </row>
    <row r="324" spans="3:3">
      <c r="C324" s="2" t="s">
        <v>854</v>
      </c>
    </row>
    <row r="325" spans="3:3">
      <c r="C325" s="2" t="s">
        <v>855</v>
      </c>
    </row>
    <row r="326" spans="3:3">
      <c r="C326" s="2" t="s">
        <v>258</v>
      </c>
    </row>
    <row r="327" spans="3:3">
      <c r="C327" s="2" t="s">
        <v>259</v>
      </c>
    </row>
    <row r="328" spans="3:3">
      <c r="C328" s="2" t="s">
        <v>260</v>
      </c>
    </row>
    <row r="329" spans="3:3">
      <c r="C329" s="2" t="s">
        <v>261</v>
      </c>
    </row>
    <row r="330" spans="3:3">
      <c r="C330" s="2" t="s">
        <v>262</v>
      </c>
    </row>
    <row r="331" spans="3:3">
      <c r="C331" s="2" t="s">
        <v>856</v>
      </c>
    </row>
    <row r="332" spans="3:3">
      <c r="C332" s="2" t="s">
        <v>263</v>
      </c>
    </row>
    <row r="333" spans="3:3">
      <c r="C333" s="2" t="s">
        <v>264</v>
      </c>
    </row>
    <row r="334" spans="3:3">
      <c r="C334" s="2" t="s">
        <v>265</v>
      </c>
    </row>
    <row r="335" spans="3:3">
      <c r="C335" s="2" t="s">
        <v>266</v>
      </c>
    </row>
    <row r="336" spans="3:3">
      <c r="C336" s="2" t="s">
        <v>267</v>
      </c>
    </row>
    <row r="337" spans="3:3">
      <c r="C337" s="2" t="s">
        <v>268</v>
      </c>
    </row>
    <row r="338" spans="3:3">
      <c r="C338" s="2" t="s">
        <v>269</v>
      </c>
    </row>
    <row r="339" spans="3:3">
      <c r="C339" s="2" t="s">
        <v>857</v>
      </c>
    </row>
    <row r="340" spans="3:3">
      <c r="C340" s="2" t="s">
        <v>270</v>
      </c>
    </row>
    <row r="341" spans="3:3">
      <c r="C341" s="2" t="s">
        <v>271</v>
      </c>
    </row>
    <row r="342" spans="3:3">
      <c r="C342" s="2" t="s">
        <v>858</v>
      </c>
    </row>
    <row r="343" spans="3:3">
      <c r="C343" s="2" t="s">
        <v>859</v>
      </c>
    </row>
    <row r="344" spans="3:3">
      <c r="C344" s="2" t="s">
        <v>272</v>
      </c>
    </row>
    <row r="345" spans="3:3">
      <c r="C345" s="2" t="s">
        <v>273</v>
      </c>
    </row>
    <row r="346" spans="3:3">
      <c r="C346" s="2" t="s">
        <v>274</v>
      </c>
    </row>
    <row r="347" spans="3:3">
      <c r="C347" s="2" t="s">
        <v>275</v>
      </c>
    </row>
    <row r="348" spans="3:3">
      <c r="C348" s="2" t="s">
        <v>276</v>
      </c>
    </row>
    <row r="349" spans="3:3">
      <c r="C349" s="2" t="s">
        <v>277</v>
      </c>
    </row>
    <row r="350" spans="3:3">
      <c r="C350" s="2" t="s">
        <v>278</v>
      </c>
    </row>
    <row r="351" spans="3:3">
      <c r="C351" s="2" t="s">
        <v>279</v>
      </c>
    </row>
    <row r="352" spans="3:3">
      <c r="C352" s="2" t="s">
        <v>280</v>
      </c>
    </row>
    <row r="353" spans="3:3">
      <c r="C353" s="2" t="s">
        <v>860</v>
      </c>
    </row>
    <row r="354" spans="3:3">
      <c r="C354" s="2" t="s">
        <v>281</v>
      </c>
    </row>
    <row r="355" spans="3:3">
      <c r="C355" s="2" t="s">
        <v>282</v>
      </c>
    </row>
    <row r="356" spans="3:3">
      <c r="C356" s="2" t="s">
        <v>283</v>
      </c>
    </row>
    <row r="357" spans="3:3">
      <c r="C357" s="2" t="s">
        <v>861</v>
      </c>
    </row>
    <row r="358" spans="3:3">
      <c r="C358" s="2" t="s">
        <v>284</v>
      </c>
    </row>
    <row r="359" spans="3:3">
      <c r="C359" s="2" t="s">
        <v>285</v>
      </c>
    </row>
    <row r="360" spans="3:3">
      <c r="C360" s="2" t="s">
        <v>862</v>
      </c>
    </row>
    <row r="361" spans="3:3">
      <c r="C361" s="2" t="s">
        <v>286</v>
      </c>
    </row>
    <row r="362" spans="3:3">
      <c r="C362" s="2" t="s">
        <v>287</v>
      </c>
    </row>
    <row r="363" spans="3:3">
      <c r="C363" s="2" t="s">
        <v>863</v>
      </c>
    </row>
    <row r="364" spans="3:3">
      <c r="C364" s="2" t="s">
        <v>288</v>
      </c>
    </row>
    <row r="365" spans="3:3">
      <c r="C365" s="2" t="s">
        <v>289</v>
      </c>
    </row>
    <row r="366" spans="3:3">
      <c r="C366" s="2" t="s">
        <v>864</v>
      </c>
    </row>
    <row r="367" spans="3:3">
      <c r="C367" s="2" t="s">
        <v>290</v>
      </c>
    </row>
    <row r="368" spans="3:3">
      <c r="C368" s="2" t="s">
        <v>865</v>
      </c>
    </row>
    <row r="369" spans="3:3">
      <c r="C369" s="2" t="s">
        <v>291</v>
      </c>
    </row>
    <row r="370" spans="3:3">
      <c r="C370" s="2" t="s">
        <v>866</v>
      </c>
    </row>
    <row r="371" spans="3:3">
      <c r="C371" s="2" t="s">
        <v>867</v>
      </c>
    </row>
    <row r="372" spans="3:3">
      <c r="C372" s="2" t="s">
        <v>868</v>
      </c>
    </row>
    <row r="373" spans="3:3">
      <c r="C373" s="2" t="s">
        <v>292</v>
      </c>
    </row>
    <row r="374" spans="3:3">
      <c r="C374" s="2" t="s">
        <v>293</v>
      </c>
    </row>
    <row r="375" spans="3:3">
      <c r="C375" s="2" t="s">
        <v>869</v>
      </c>
    </row>
    <row r="376" spans="3:3">
      <c r="C376" s="2" t="s">
        <v>294</v>
      </c>
    </row>
    <row r="377" spans="3:3">
      <c r="C377" s="2" t="s">
        <v>295</v>
      </c>
    </row>
    <row r="378" spans="3:3">
      <c r="C378" s="2" t="s">
        <v>870</v>
      </c>
    </row>
    <row r="379" spans="3:3">
      <c r="C379" s="2" t="s">
        <v>296</v>
      </c>
    </row>
    <row r="380" spans="3:3">
      <c r="C380" s="2" t="s">
        <v>297</v>
      </c>
    </row>
    <row r="381" spans="3:3">
      <c r="C381" s="2" t="s">
        <v>871</v>
      </c>
    </row>
    <row r="382" spans="3:3">
      <c r="C382" s="2" t="s">
        <v>872</v>
      </c>
    </row>
    <row r="383" spans="3:3">
      <c r="C383" s="2" t="s">
        <v>298</v>
      </c>
    </row>
    <row r="384" spans="3:3">
      <c r="C384" s="2" t="s">
        <v>873</v>
      </c>
    </row>
    <row r="385" spans="3:3">
      <c r="C385" s="2" t="s">
        <v>874</v>
      </c>
    </row>
    <row r="386" spans="3:3">
      <c r="C386" s="2" t="s">
        <v>875</v>
      </c>
    </row>
    <row r="387" spans="3:3">
      <c r="C387" s="2" t="s">
        <v>299</v>
      </c>
    </row>
    <row r="388" spans="3:3">
      <c r="C388" s="2" t="s">
        <v>300</v>
      </c>
    </row>
    <row r="389" spans="3:3">
      <c r="C389" s="2" t="s">
        <v>876</v>
      </c>
    </row>
    <row r="390" spans="3:3">
      <c r="C390" s="2" t="s">
        <v>301</v>
      </c>
    </row>
    <row r="391" spans="3:3">
      <c r="C391" s="2" t="s">
        <v>302</v>
      </c>
    </row>
    <row r="392" spans="3:3">
      <c r="C392" s="2" t="s">
        <v>303</v>
      </c>
    </row>
    <row r="393" spans="3:3">
      <c r="C393" s="2" t="s">
        <v>304</v>
      </c>
    </row>
    <row r="394" spans="3:3">
      <c r="C394" s="2" t="s">
        <v>305</v>
      </c>
    </row>
    <row r="395" spans="3:3">
      <c r="C395" s="2" t="s">
        <v>306</v>
      </c>
    </row>
    <row r="396" spans="3:3">
      <c r="C396" s="2" t="s">
        <v>877</v>
      </c>
    </row>
    <row r="397" spans="3:3">
      <c r="C397" s="2" t="s">
        <v>307</v>
      </c>
    </row>
    <row r="398" spans="3:3">
      <c r="C398" s="2" t="s">
        <v>308</v>
      </c>
    </row>
    <row r="399" spans="3:3">
      <c r="C399" s="2" t="s">
        <v>878</v>
      </c>
    </row>
    <row r="400" spans="3:3">
      <c r="C400" s="2" t="s">
        <v>879</v>
      </c>
    </row>
    <row r="401" spans="3:3">
      <c r="C401" s="2" t="s">
        <v>880</v>
      </c>
    </row>
    <row r="402" spans="3:3">
      <c r="C402" s="2" t="s">
        <v>309</v>
      </c>
    </row>
    <row r="403" spans="3:3">
      <c r="C403" s="2" t="s">
        <v>881</v>
      </c>
    </row>
    <row r="404" spans="3:3">
      <c r="C404" s="2" t="s">
        <v>310</v>
      </c>
    </row>
    <row r="405" spans="3:3">
      <c r="C405" s="2" t="s">
        <v>311</v>
      </c>
    </row>
    <row r="406" spans="3:3">
      <c r="C406" s="2" t="s">
        <v>312</v>
      </c>
    </row>
    <row r="407" spans="3:3">
      <c r="C407" s="2" t="s">
        <v>882</v>
      </c>
    </row>
    <row r="408" spans="3:3">
      <c r="C408" s="2" t="s">
        <v>313</v>
      </c>
    </row>
    <row r="409" spans="3:3">
      <c r="C409" s="2" t="s">
        <v>883</v>
      </c>
    </row>
    <row r="410" spans="3:3">
      <c r="C410" s="2" t="s">
        <v>314</v>
      </c>
    </row>
    <row r="411" spans="3:3">
      <c r="C411" s="2" t="s">
        <v>884</v>
      </c>
    </row>
    <row r="412" spans="3:3">
      <c r="C412" s="2" t="s">
        <v>315</v>
      </c>
    </row>
    <row r="413" spans="3:3">
      <c r="C413" s="2" t="s">
        <v>316</v>
      </c>
    </row>
    <row r="414" spans="3:3">
      <c r="C414" s="2" t="s">
        <v>317</v>
      </c>
    </row>
    <row r="415" spans="3:3">
      <c r="C415" s="2" t="s">
        <v>318</v>
      </c>
    </row>
    <row r="416" spans="3:3">
      <c r="C416" s="2" t="s">
        <v>319</v>
      </c>
    </row>
    <row r="417" spans="3:3">
      <c r="C417" s="2" t="s">
        <v>320</v>
      </c>
    </row>
    <row r="418" spans="3:3">
      <c r="C418" s="2" t="s">
        <v>321</v>
      </c>
    </row>
    <row r="419" spans="3:3">
      <c r="C419" s="2" t="s">
        <v>885</v>
      </c>
    </row>
    <row r="420" spans="3:3">
      <c r="C420" s="2" t="s">
        <v>886</v>
      </c>
    </row>
    <row r="421" spans="3:3">
      <c r="C421" s="2" t="s">
        <v>322</v>
      </c>
    </row>
    <row r="422" spans="3:3">
      <c r="C422" s="2" t="s">
        <v>323</v>
      </c>
    </row>
    <row r="423" spans="3:3">
      <c r="C423" s="2" t="s">
        <v>324</v>
      </c>
    </row>
    <row r="424" spans="3:3">
      <c r="C424" s="2" t="s">
        <v>887</v>
      </c>
    </row>
    <row r="425" spans="3:3">
      <c r="C425" s="2" t="s">
        <v>888</v>
      </c>
    </row>
    <row r="426" spans="3:3">
      <c r="C426" s="2" t="s">
        <v>325</v>
      </c>
    </row>
    <row r="427" spans="3:3">
      <c r="C427" s="2" t="s">
        <v>326</v>
      </c>
    </row>
    <row r="428" spans="3:3">
      <c r="C428" s="2" t="s">
        <v>327</v>
      </c>
    </row>
    <row r="429" spans="3:3">
      <c r="C429" s="2" t="s">
        <v>889</v>
      </c>
    </row>
    <row r="430" spans="3:3">
      <c r="C430" s="2" t="s">
        <v>890</v>
      </c>
    </row>
    <row r="431" spans="3:3">
      <c r="C431" s="2" t="s">
        <v>328</v>
      </c>
    </row>
    <row r="432" spans="3:3">
      <c r="C432" s="2" t="s">
        <v>329</v>
      </c>
    </row>
    <row r="433" spans="3:3">
      <c r="C433" s="2" t="s">
        <v>891</v>
      </c>
    </row>
    <row r="434" spans="3:3">
      <c r="C434" s="2" t="s">
        <v>330</v>
      </c>
    </row>
    <row r="435" spans="3:3">
      <c r="C435" s="2" t="s">
        <v>331</v>
      </c>
    </row>
    <row r="436" spans="3:3">
      <c r="C436" s="2" t="s">
        <v>892</v>
      </c>
    </row>
    <row r="437" spans="3:3">
      <c r="C437" s="2" t="s">
        <v>893</v>
      </c>
    </row>
    <row r="438" spans="3:3">
      <c r="C438" s="2" t="s">
        <v>332</v>
      </c>
    </row>
    <row r="439" spans="3:3">
      <c r="C439" s="2" t="s">
        <v>333</v>
      </c>
    </row>
    <row r="440" spans="3:3">
      <c r="C440" s="2" t="s">
        <v>334</v>
      </c>
    </row>
    <row r="441" spans="3:3">
      <c r="C441" s="2" t="s">
        <v>335</v>
      </c>
    </row>
    <row r="442" spans="3:3">
      <c r="C442" s="2" t="s">
        <v>336</v>
      </c>
    </row>
    <row r="443" spans="3:3">
      <c r="C443" s="2" t="s">
        <v>337</v>
      </c>
    </row>
    <row r="444" spans="3:3">
      <c r="C444" s="2" t="s">
        <v>894</v>
      </c>
    </row>
    <row r="445" spans="3:3">
      <c r="C445" s="2" t="s">
        <v>338</v>
      </c>
    </row>
    <row r="446" spans="3:3">
      <c r="C446" s="2" t="s">
        <v>339</v>
      </c>
    </row>
    <row r="447" spans="3:3">
      <c r="C447" s="2" t="s">
        <v>340</v>
      </c>
    </row>
    <row r="448" spans="3:3">
      <c r="C448" s="2" t="s">
        <v>341</v>
      </c>
    </row>
    <row r="449" spans="3:3">
      <c r="C449" s="2" t="s">
        <v>342</v>
      </c>
    </row>
    <row r="450" spans="3:3">
      <c r="C450" s="2" t="s">
        <v>343</v>
      </c>
    </row>
    <row r="451" spans="3:3">
      <c r="C451" s="2" t="s">
        <v>344</v>
      </c>
    </row>
    <row r="452" spans="3:3">
      <c r="C452" s="2" t="s">
        <v>895</v>
      </c>
    </row>
    <row r="453" spans="3:3">
      <c r="C453" s="2" t="s">
        <v>345</v>
      </c>
    </row>
    <row r="454" spans="3:3">
      <c r="C454" s="2" t="s">
        <v>896</v>
      </c>
    </row>
    <row r="455" spans="3:3">
      <c r="C455" s="2" t="s">
        <v>897</v>
      </c>
    </row>
    <row r="456" spans="3:3">
      <c r="C456" s="2" t="s">
        <v>346</v>
      </c>
    </row>
    <row r="457" spans="3:3">
      <c r="C457" s="2" t="s">
        <v>898</v>
      </c>
    </row>
    <row r="458" spans="3:3">
      <c r="C458" s="2" t="s">
        <v>347</v>
      </c>
    </row>
    <row r="459" spans="3:3">
      <c r="C459" s="2" t="s">
        <v>348</v>
      </c>
    </row>
    <row r="460" spans="3:3">
      <c r="C460" s="2" t="s">
        <v>899</v>
      </c>
    </row>
    <row r="461" spans="3:3">
      <c r="C461" s="2" t="s">
        <v>349</v>
      </c>
    </row>
    <row r="462" spans="3:3">
      <c r="C462" s="2" t="s">
        <v>350</v>
      </c>
    </row>
    <row r="463" spans="3:3">
      <c r="C463" s="2" t="s">
        <v>900</v>
      </c>
    </row>
    <row r="464" spans="3:3">
      <c r="C464" s="2" t="s">
        <v>901</v>
      </c>
    </row>
    <row r="465" spans="3:8">
      <c r="C465" s="2" t="s">
        <v>351</v>
      </c>
    </row>
    <row r="466" spans="3:8">
      <c r="C466" s="2" t="s">
        <v>352</v>
      </c>
    </row>
    <row r="467" spans="3:8">
      <c r="C467" s="2" t="s">
        <v>902</v>
      </c>
    </row>
    <row r="468" spans="3:8">
      <c r="C468" s="2" t="s">
        <v>353</v>
      </c>
    </row>
    <row r="469" spans="3:8">
      <c r="C469" s="2" t="s">
        <v>354</v>
      </c>
    </row>
    <row r="470" spans="3:8">
      <c r="C470" s="2" t="s">
        <v>903</v>
      </c>
    </row>
    <row r="471" spans="3:8">
      <c r="C471" s="2" t="s">
        <v>355</v>
      </c>
    </row>
    <row r="472" spans="3:8">
      <c r="C472" s="2" t="s">
        <v>356</v>
      </c>
    </row>
    <row r="473" spans="3:8">
      <c r="C473" s="2" t="s">
        <v>357</v>
      </c>
    </row>
    <row r="474" spans="3:8">
      <c r="C474" s="2" t="s">
        <v>358</v>
      </c>
    </row>
    <row r="475" spans="3:8">
      <c r="C475" s="2" t="s">
        <v>904</v>
      </c>
    </row>
    <row r="476" spans="3:8">
      <c r="C476" s="2" t="s">
        <v>905</v>
      </c>
    </row>
    <row r="477" spans="3:8">
      <c r="C477" s="2" t="s">
        <v>359</v>
      </c>
    </row>
    <row r="478" spans="3:8">
      <c r="C478" s="2" t="s">
        <v>360</v>
      </c>
      <c r="H478" s="1"/>
    </row>
    <row r="479" spans="3:8">
      <c r="C479" s="2" t="s">
        <v>361</v>
      </c>
      <c r="H479" s="1"/>
    </row>
    <row r="480" spans="3:8">
      <c r="C480" s="2" t="s">
        <v>362</v>
      </c>
      <c r="H480" s="1"/>
    </row>
    <row r="481" spans="3:8">
      <c r="C481" s="2" t="s">
        <v>906</v>
      </c>
      <c r="H481" s="1"/>
    </row>
    <row r="482" spans="3:8">
      <c r="C482" s="2" t="s">
        <v>363</v>
      </c>
      <c r="H482" s="1"/>
    </row>
    <row r="483" spans="3:8">
      <c r="C483" s="2" t="s">
        <v>907</v>
      </c>
      <c r="H483" s="1"/>
    </row>
    <row r="484" spans="3:8">
      <c r="C484" s="2" t="s">
        <v>364</v>
      </c>
      <c r="H484" s="1"/>
    </row>
    <row r="485" spans="3:8">
      <c r="C485" s="2" t="s">
        <v>365</v>
      </c>
      <c r="H485" s="1"/>
    </row>
    <row r="486" spans="3:8">
      <c r="C486" s="2" t="s">
        <v>366</v>
      </c>
      <c r="H486" s="1"/>
    </row>
    <row r="487" spans="3:8">
      <c r="C487" s="2" t="s">
        <v>908</v>
      </c>
      <c r="H487" s="1"/>
    </row>
    <row r="488" spans="3:8">
      <c r="C488" s="2" t="s">
        <v>367</v>
      </c>
      <c r="H488" s="1"/>
    </row>
    <row r="489" spans="3:8">
      <c r="C489" s="2" t="s">
        <v>368</v>
      </c>
      <c r="H489" s="1"/>
    </row>
    <row r="490" spans="3:8">
      <c r="C490" s="2" t="s">
        <v>369</v>
      </c>
      <c r="H490" s="1"/>
    </row>
    <row r="491" spans="3:8">
      <c r="C491" s="2" t="s">
        <v>370</v>
      </c>
      <c r="H491" s="1"/>
    </row>
    <row r="492" spans="3:8">
      <c r="C492" s="2" t="s">
        <v>371</v>
      </c>
      <c r="H492" s="1"/>
    </row>
    <row r="493" spans="3:8">
      <c r="C493" s="2" t="s">
        <v>372</v>
      </c>
      <c r="H493" s="1"/>
    </row>
    <row r="494" spans="3:8">
      <c r="C494" s="2" t="s">
        <v>909</v>
      </c>
      <c r="H494" s="1"/>
    </row>
    <row r="495" spans="3:8">
      <c r="C495" s="2" t="s">
        <v>373</v>
      </c>
      <c r="H495" s="1"/>
    </row>
    <row r="496" spans="3:8">
      <c r="C496" s="2" t="s">
        <v>374</v>
      </c>
      <c r="H496" s="1"/>
    </row>
    <row r="497" spans="3:8">
      <c r="C497" s="2" t="s">
        <v>910</v>
      </c>
      <c r="H497" s="1"/>
    </row>
    <row r="498" spans="3:8">
      <c r="C498" s="2" t="s">
        <v>375</v>
      </c>
      <c r="H498" s="1"/>
    </row>
    <row r="499" spans="3:8">
      <c r="C499" s="2" t="s">
        <v>376</v>
      </c>
      <c r="H499" s="1"/>
    </row>
    <row r="500" spans="3:8">
      <c r="C500" s="2" t="s">
        <v>911</v>
      </c>
      <c r="H500" s="1"/>
    </row>
    <row r="501" spans="3:8">
      <c r="C501" s="2" t="s">
        <v>377</v>
      </c>
      <c r="H501" s="1"/>
    </row>
    <row r="502" spans="3:8">
      <c r="C502" s="2" t="s">
        <v>378</v>
      </c>
      <c r="H502" s="1"/>
    </row>
    <row r="503" spans="3:8">
      <c r="C503" s="2" t="s">
        <v>379</v>
      </c>
      <c r="H503" s="1"/>
    </row>
    <row r="504" spans="3:8">
      <c r="C504" s="2" t="s">
        <v>912</v>
      </c>
      <c r="H504" s="1"/>
    </row>
    <row r="505" spans="3:8">
      <c r="C505" s="2" t="s">
        <v>380</v>
      </c>
      <c r="H505" s="1"/>
    </row>
    <row r="506" spans="3:8">
      <c r="C506" s="2" t="s">
        <v>913</v>
      </c>
      <c r="H506" s="1"/>
    </row>
    <row r="507" spans="3:8">
      <c r="C507" s="2" t="s">
        <v>381</v>
      </c>
      <c r="H507" s="1"/>
    </row>
    <row r="508" spans="3:8">
      <c r="C508" s="2" t="s">
        <v>382</v>
      </c>
      <c r="H508" s="1"/>
    </row>
    <row r="509" spans="3:8">
      <c r="C509" s="2" t="s">
        <v>383</v>
      </c>
      <c r="H509" s="1"/>
    </row>
    <row r="510" spans="3:8">
      <c r="C510" s="2" t="s">
        <v>384</v>
      </c>
      <c r="H510" s="1"/>
    </row>
    <row r="511" spans="3:8">
      <c r="C511" s="2" t="s">
        <v>914</v>
      </c>
      <c r="H511" s="1"/>
    </row>
    <row r="512" spans="3:8">
      <c r="C512" s="2" t="s">
        <v>385</v>
      </c>
      <c r="H512" s="1"/>
    </row>
    <row r="513" spans="3:8">
      <c r="C513" s="2" t="s">
        <v>386</v>
      </c>
      <c r="H513" s="1"/>
    </row>
    <row r="514" spans="3:8">
      <c r="C514" s="2" t="s">
        <v>915</v>
      </c>
    </row>
    <row r="515" spans="3:8">
      <c r="C515" s="2" t="s">
        <v>916</v>
      </c>
    </row>
    <row r="516" spans="3:8">
      <c r="C516" s="2" t="s">
        <v>917</v>
      </c>
    </row>
    <row r="517" spans="3:8">
      <c r="C517" s="2" t="s">
        <v>387</v>
      </c>
    </row>
    <row r="518" spans="3:8">
      <c r="C518" s="2" t="s">
        <v>388</v>
      </c>
    </row>
    <row r="519" spans="3:8">
      <c r="C519" s="2" t="s">
        <v>389</v>
      </c>
    </row>
    <row r="520" spans="3:8">
      <c r="C520" s="2" t="s">
        <v>390</v>
      </c>
    </row>
    <row r="521" spans="3:8">
      <c r="C521" s="2" t="s">
        <v>391</v>
      </c>
    </row>
    <row r="522" spans="3:8">
      <c r="C522" s="2" t="s">
        <v>392</v>
      </c>
    </row>
    <row r="523" spans="3:8">
      <c r="C523" s="2" t="s">
        <v>393</v>
      </c>
    </row>
    <row r="524" spans="3:8">
      <c r="C524" s="2" t="s">
        <v>394</v>
      </c>
    </row>
    <row r="525" spans="3:8">
      <c r="C525" s="2" t="s">
        <v>395</v>
      </c>
    </row>
    <row r="526" spans="3:8">
      <c r="C526" s="2" t="s">
        <v>396</v>
      </c>
    </row>
    <row r="527" spans="3:8">
      <c r="C527" s="2" t="s">
        <v>397</v>
      </c>
    </row>
    <row r="528" spans="3:8">
      <c r="C528" s="2" t="s">
        <v>918</v>
      </c>
    </row>
    <row r="529" spans="3:3">
      <c r="C529" s="2" t="s">
        <v>398</v>
      </c>
    </row>
    <row r="530" spans="3:3">
      <c r="C530" s="2" t="s">
        <v>399</v>
      </c>
    </row>
    <row r="531" spans="3:3">
      <c r="C531" s="2" t="s">
        <v>400</v>
      </c>
    </row>
    <row r="532" spans="3:3">
      <c r="C532" s="2" t="s">
        <v>401</v>
      </c>
    </row>
    <row r="533" spans="3:3">
      <c r="C533" s="2" t="s">
        <v>402</v>
      </c>
    </row>
    <row r="534" spans="3:3">
      <c r="C534" s="2" t="s">
        <v>403</v>
      </c>
    </row>
    <row r="535" spans="3:3">
      <c r="C535" s="2" t="s">
        <v>404</v>
      </c>
    </row>
    <row r="536" spans="3:3">
      <c r="C536" s="2" t="s">
        <v>405</v>
      </c>
    </row>
    <row r="537" spans="3:3">
      <c r="C537" s="2" t="s">
        <v>919</v>
      </c>
    </row>
    <row r="538" spans="3:3">
      <c r="C538" s="2" t="s">
        <v>920</v>
      </c>
    </row>
    <row r="539" spans="3:3" ht="18.600000000000001" thickBot="1">
      <c r="C539" s="4" t="s">
        <v>406</v>
      </c>
    </row>
  </sheetData>
  <sheetProtection algorithmName="SHA-512" hashValue="qd+HGtIRLCOV1Kj5DYUtd6yLqE/2VWEv+ojmiX/bSvM05mNGdZTiLTefyv6vXw5sBptIH0FJ1DA3f+SN06NjrQ==" saltValue="2F1y0VCvl0VBAXbXCRbm8g==" spinCount="100000" sheet="1" scenarios="1" formatRows="0" insertRows="0" deleteRows="0"/>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FFBA3-E9A3-44B6-8E1A-0A88BD472721}">
  <sheetPr codeName="Sheet9">
    <tabColor rgb="FFFFFF00"/>
  </sheetPr>
  <dimension ref="A1:G71"/>
  <sheetViews>
    <sheetView zoomScale="80" zoomScaleNormal="80" workbookViewId="0"/>
  </sheetViews>
  <sheetFormatPr defaultRowHeight="18"/>
  <sheetData>
    <row r="1" spans="1:7">
      <c r="A1" s="329" t="s">
        <v>921</v>
      </c>
      <c r="B1" s="135"/>
      <c r="C1" s="135"/>
      <c r="D1" s="135"/>
      <c r="E1" s="135"/>
      <c r="F1" s="135"/>
      <c r="G1" s="135"/>
    </row>
    <row r="2" spans="1:7">
      <c r="A2" s="329" t="s">
        <v>745</v>
      </c>
      <c r="B2" s="330" t="s">
        <v>746</v>
      </c>
      <c r="C2" s="330" t="s">
        <v>747</v>
      </c>
      <c r="D2" s="330" t="s">
        <v>748</v>
      </c>
      <c r="E2" s="331" t="s">
        <v>749</v>
      </c>
      <c r="F2" s="328"/>
      <c r="G2" s="135"/>
    </row>
    <row r="3" spans="1:7">
      <c r="A3" s="332" t="s">
        <v>460</v>
      </c>
      <c r="B3" s="333"/>
      <c r="C3" s="333"/>
      <c r="D3" s="334" t="s">
        <v>619</v>
      </c>
      <c r="E3" s="335">
        <v>4.3600000000000003E-4</v>
      </c>
      <c r="F3" s="328"/>
      <c r="G3" s="135"/>
    </row>
    <row r="4" spans="1:7">
      <c r="A4" s="321" t="s">
        <v>750</v>
      </c>
      <c r="B4" s="135" t="s">
        <v>751</v>
      </c>
      <c r="C4" s="135" t="s">
        <v>531</v>
      </c>
      <c r="D4" s="135">
        <v>28.7</v>
      </c>
      <c r="E4" s="336">
        <v>8.9099999999999999E-2</v>
      </c>
      <c r="F4" s="135"/>
      <c r="G4" s="135"/>
    </row>
    <row r="5" spans="1:7">
      <c r="A5" s="321" t="s">
        <v>752</v>
      </c>
      <c r="B5" s="135" t="s">
        <v>751</v>
      </c>
      <c r="C5" s="135" t="s">
        <v>531</v>
      </c>
      <c r="D5" s="135">
        <v>24.2</v>
      </c>
      <c r="E5" s="336">
        <v>8.8700000000000001E-2</v>
      </c>
      <c r="F5" s="135"/>
      <c r="G5" s="135"/>
    </row>
    <row r="6" spans="1:7">
      <c r="A6" s="321" t="s">
        <v>753</v>
      </c>
      <c r="B6" s="135" t="s">
        <v>751</v>
      </c>
      <c r="C6" s="135" t="s">
        <v>531</v>
      </c>
      <c r="D6" s="135">
        <v>26.1</v>
      </c>
      <c r="E6" s="336">
        <v>8.9099999999999999E-2</v>
      </c>
      <c r="F6" s="135"/>
      <c r="G6" s="135"/>
    </row>
    <row r="7" spans="1:7">
      <c r="A7" s="321" t="s">
        <v>754</v>
      </c>
      <c r="B7" s="135" t="s">
        <v>751</v>
      </c>
      <c r="C7" s="135" t="s">
        <v>531</v>
      </c>
      <c r="D7" s="135">
        <v>27.8</v>
      </c>
      <c r="E7" s="336">
        <v>9.5000000000000001E-2</v>
      </c>
      <c r="F7" s="135"/>
      <c r="G7" s="135"/>
    </row>
    <row r="8" spans="1:7">
      <c r="A8" s="321" t="s">
        <v>465</v>
      </c>
      <c r="B8" s="135" t="s">
        <v>751</v>
      </c>
      <c r="C8" s="135" t="s">
        <v>531</v>
      </c>
      <c r="D8" s="135">
        <v>29</v>
      </c>
      <c r="E8" s="336">
        <v>0.11</v>
      </c>
      <c r="F8" s="135"/>
      <c r="G8" s="135"/>
    </row>
    <row r="9" spans="1:7">
      <c r="A9" s="321" t="s">
        <v>466</v>
      </c>
      <c r="B9" s="135" t="s">
        <v>755</v>
      </c>
      <c r="C9" s="135" t="s">
        <v>533</v>
      </c>
      <c r="D9" s="135">
        <v>38.299999999999997</v>
      </c>
      <c r="E9" s="336">
        <v>6.9699999999999998E-2</v>
      </c>
      <c r="F9" s="135"/>
      <c r="G9" s="135"/>
    </row>
    <row r="10" spans="1:7">
      <c r="A10" s="321" t="s">
        <v>467</v>
      </c>
      <c r="B10" s="135" t="s">
        <v>755</v>
      </c>
      <c r="C10" s="135" t="s">
        <v>533</v>
      </c>
      <c r="D10" s="135">
        <v>33.4</v>
      </c>
      <c r="E10" s="336">
        <v>6.8599999999999994E-2</v>
      </c>
      <c r="F10" s="135"/>
    </row>
    <row r="11" spans="1:7">
      <c r="A11" s="321" t="s">
        <v>468</v>
      </c>
      <c r="B11" s="135" t="s">
        <v>755</v>
      </c>
      <c r="C11" s="135" t="s">
        <v>533</v>
      </c>
      <c r="D11" s="135">
        <v>33.299999999999997</v>
      </c>
      <c r="E11" s="336">
        <v>6.8199999999999997E-2</v>
      </c>
      <c r="F11" s="135"/>
    </row>
    <row r="12" spans="1:7">
      <c r="A12" s="322" t="s">
        <v>469</v>
      </c>
      <c r="B12" s="135" t="s">
        <v>755</v>
      </c>
      <c r="C12" s="135" t="s">
        <v>533</v>
      </c>
      <c r="D12" s="135">
        <v>36.299999999999997</v>
      </c>
      <c r="E12" s="336">
        <v>6.8199999999999997E-2</v>
      </c>
      <c r="F12" s="135"/>
    </row>
    <row r="13" spans="1:7">
      <c r="A13" s="321" t="s">
        <v>470</v>
      </c>
      <c r="B13" s="135" t="s">
        <v>755</v>
      </c>
      <c r="C13" s="135" t="s">
        <v>533</v>
      </c>
      <c r="D13" s="135">
        <v>36.5</v>
      </c>
      <c r="E13" s="336">
        <v>6.8599999999999994E-2</v>
      </c>
      <c r="F13" s="135"/>
    </row>
    <row r="14" spans="1:7">
      <c r="A14" s="321" t="s">
        <v>471</v>
      </c>
      <c r="B14" s="135" t="s">
        <v>755</v>
      </c>
      <c r="C14" s="135" t="s">
        <v>533</v>
      </c>
      <c r="D14" s="135">
        <v>38</v>
      </c>
      <c r="E14" s="336">
        <v>6.8900000000000003E-2</v>
      </c>
      <c r="F14" s="135"/>
    </row>
    <row r="15" spans="1:7">
      <c r="A15" s="321" t="s">
        <v>472</v>
      </c>
      <c r="B15" s="135" t="s">
        <v>755</v>
      </c>
      <c r="C15" s="135" t="s">
        <v>533</v>
      </c>
      <c r="D15" s="135">
        <v>38.9</v>
      </c>
      <c r="E15" s="336">
        <v>7.0800000000000002E-2</v>
      </c>
      <c r="F15" s="135"/>
    </row>
    <row r="16" spans="1:7">
      <c r="A16" s="321" t="s">
        <v>473</v>
      </c>
      <c r="B16" s="135" t="s">
        <v>755</v>
      </c>
      <c r="C16" s="135" t="s">
        <v>533</v>
      </c>
      <c r="D16" s="135">
        <v>40.4</v>
      </c>
      <c r="E16" s="336">
        <v>7.3300000000000004E-2</v>
      </c>
      <c r="F16" s="135"/>
    </row>
    <row r="17" spans="1:6">
      <c r="A17" s="321" t="s">
        <v>474</v>
      </c>
      <c r="B17" s="135" t="s">
        <v>755</v>
      </c>
      <c r="C17" s="135" t="s">
        <v>533</v>
      </c>
      <c r="D17" s="135">
        <v>41.8</v>
      </c>
      <c r="E17" s="336">
        <v>7.4099999999999999E-2</v>
      </c>
      <c r="F17" s="135"/>
    </row>
    <row r="18" spans="1:6">
      <c r="A18" s="321" t="s">
        <v>756</v>
      </c>
      <c r="B18" s="135" t="s">
        <v>755</v>
      </c>
      <c r="C18" s="135" t="s">
        <v>533</v>
      </c>
      <c r="D18" s="135">
        <v>40.200000000000003</v>
      </c>
      <c r="E18" s="336">
        <v>7.2999999999999995E-2</v>
      </c>
      <c r="F18" s="135"/>
    </row>
    <row r="19" spans="1:6">
      <c r="A19" s="321" t="s">
        <v>476</v>
      </c>
      <c r="B19" s="135" t="s">
        <v>751</v>
      </c>
      <c r="C19" s="135" t="s">
        <v>531</v>
      </c>
      <c r="D19" s="135">
        <v>33.299999999999997</v>
      </c>
      <c r="E19" s="336">
        <v>8.9800000000000005E-2</v>
      </c>
      <c r="F19" s="135"/>
    </row>
    <row r="20" spans="1:6">
      <c r="A20" s="321" t="s">
        <v>477</v>
      </c>
      <c r="B20" s="135" t="s">
        <v>757</v>
      </c>
      <c r="C20" s="135" t="s">
        <v>531</v>
      </c>
      <c r="D20" s="135">
        <v>50.1</v>
      </c>
      <c r="E20" s="336">
        <v>6.0100000000000001E-2</v>
      </c>
      <c r="F20" s="135"/>
    </row>
    <row r="21" spans="1:6">
      <c r="A21" s="321" t="s">
        <v>478</v>
      </c>
      <c r="B21" s="135" t="s">
        <v>757</v>
      </c>
      <c r="C21" s="135" t="s">
        <v>758</v>
      </c>
      <c r="D21" s="135">
        <v>42.4</v>
      </c>
      <c r="E21" s="336">
        <v>5.0999999999999997E-2</v>
      </c>
      <c r="F21" s="135"/>
    </row>
    <row r="22" spans="1:6">
      <c r="A22" s="321" t="s">
        <v>479</v>
      </c>
      <c r="B22" s="135" t="s">
        <v>757</v>
      </c>
      <c r="C22" s="135" t="s">
        <v>531</v>
      </c>
      <c r="D22" s="135">
        <v>54.7</v>
      </c>
      <c r="E22" s="336">
        <v>5.0999999999999997E-2</v>
      </c>
      <c r="F22" s="135"/>
    </row>
    <row r="23" spans="1:6">
      <c r="A23" s="321" t="s">
        <v>480</v>
      </c>
      <c r="B23" s="135" t="s">
        <v>757</v>
      </c>
      <c r="C23" s="135" t="s">
        <v>758</v>
      </c>
      <c r="D23" s="135" t="s">
        <v>759</v>
      </c>
      <c r="E23" s="336">
        <v>5.1299999999999998E-2</v>
      </c>
      <c r="F23" s="135"/>
    </row>
    <row r="24" spans="1:6">
      <c r="A24" s="321" t="s">
        <v>481</v>
      </c>
      <c r="B24" s="135" t="s">
        <v>751</v>
      </c>
      <c r="C24" s="135" t="s">
        <v>531</v>
      </c>
      <c r="D24" s="135">
        <v>37.299999999999997</v>
      </c>
      <c r="E24" s="336">
        <v>7.6600000000000001E-2</v>
      </c>
      <c r="F24" s="135"/>
    </row>
    <row r="25" spans="1:6">
      <c r="A25" s="321" t="s">
        <v>482</v>
      </c>
      <c r="B25" s="135" t="s">
        <v>751</v>
      </c>
      <c r="C25" s="135" t="s">
        <v>531</v>
      </c>
      <c r="D25" s="135">
        <v>40</v>
      </c>
      <c r="E25" s="336">
        <v>7.6300000000000007E-2</v>
      </c>
      <c r="F25" s="135"/>
    </row>
    <row r="26" spans="1:6">
      <c r="A26" s="321" t="s">
        <v>483</v>
      </c>
      <c r="B26" s="135" t="s">
        <v>755</v>
      </c>
      <c r="C26" s="135" t="s">
        <v>533</v>
      </c>
      <c r="D26" s="135">
        <v>34.799999999999997</v>
      </c>
      <c r="E26" s="336">
        <v>6.6699999999999995E-2</v>
      </c>
      <c r="F26" s="135"/>
    </row>
    <row r="27" spans="1:6">
      <c r="A27" s="321" t="s">
        <v>760</v>
      </c>
      <c r="B27" s="135" t="s">
        <v>757</v>
      </c>
      <c r="C27" s="135" t="s">
        <v>758</v>
      </c>
      <c r="D27" s="135">
        <v>51</v>
      </c>
      <c r="E27" s="336">
        <v>5.28E-2</v>
      </c>
      <c r="F27" s="135"/>
    </row>
    <row r="28" spans="1:6">
      <c r="A28" s="321" t="s">
        <v>485</v>
      </c>
      <c r="B28" s="135" t="s">
        <v>757</v>
      </c>
      <c r="C28" s="135" t="s">
        <v>758</v>
      </c>
      <c r="D28" s="135">
        <v>20.3</v>
      </c>
      <c r="E28" s="336">
        <v>0.04</v>
      </c>
      <c r="F28" s="135"/>
    </row>
    <row r="29" spans="1:6">
      <c r="A29" s="321" t="s">
        <v>486</v>
      </c>
      <c r="B29" s="135" t="s">
        <v>757</v>
      </c>
      <c r="C29" s="135" t="s">
        <v>758</v>
      </c>
      <c r="D29" s="135">
        <v>3.57</v>
      </c>
      <c r="E29" s="336">
        <v>9.64E-2</v>
      </c>
      <c r="F29" s="135"/>
    </row>
    <row r="30" spans="1:6">
      <c r="A30" s="321" t="s">
        <v>487</v>
      </c>
      <c r="B30" s="135" t="s">
        <v>757</v>
      </c>
      <c r="C30" s="135" t="s">
        <v>758</v>
      </c>
      <c r="D30" s="135">
        <v>8.33</v>
      </c>
      <c r="E30" s="336">
        <v>0.154</v>
      </c>
      <c r="F30" s="135"/>
    </row>
    <row r="31" spans="1:6">
      <c r="A31" s="321" t="s">
        <v>488</v>
      </c>
      <c r="B31" s="135"/>
      <c r="C31" s="135"/>
      <c r="D31" s="334" t="s">
        <v>619</v>
      </c>
      <c r="E31" s="337">
        <v>0.06</v>
      </c>
      <c r="F31" s="135"/>
    </row>
    <row r="32" spans="1:6">
      <c r="A32" s="321" t="s">
        <v>489</v>
      </c>
      <c r="B32" s="135"/>
      <c r="C32" s="135"/>
      <c r="D32" s="334" t="s">
        <v>544</v>
      </c>
      <c r="E32" s="337">
        <v>5.7000000000000002E-2</v>
      </c>
      <c r="F32" s="135"/>
    </row>
    <row r="33" spans="1:6">
      <c r="A33" s="321" t="s">
        <v>490</v>
      </c>
      <c r="B33" s="135"/>
      <c r="C33" s="135"/>
      <c r="D33" s="334" t="s">
        <v>619</v>
      </c>
      <c r="E33" s="337">
        <v>5.7000000000000002E-2</v>
      </c>
      <c r="F33" s="135"/>
    </row>
    <row r="34" spans="1:6">
      <c r="A34" s="321" t="s">
        <v>491</v>
      </c>
      <c r="B34" s="135"/>
      <c r="C34" s="135"/>
      <c r="D34" s="334" t="s">
        <v>619</v>
      </c>
      <c r="E34" s="337">
        <v>5.7000000000000002E-2</v>
      </c>
      <c r="F34" s="135"/>
    </row>
    <row r="35" spans="1:6">
      <c r="A35" s="321" t="s">
        <v>492</v>
      </c>
      <c r="B35" s="135"/>
      <c r="C35" s="135"/>
      <c r="D35" s="334" t="s">
        <v>619</v>
      </c>
      <c r="E35" s="338" t="s">
        <v>619</v>
      </c>
      <c r="F35" s="135"/>
    </row>
    <row r="36" spans="1:6">
      <c r="A36" s="321" t="s">
        <v>493</v>
      </c>
      <c r="B36" s="135"/>
      <c r="C36" s="135"/>
      <c r="D36" s="334" t="s">
        <v>619</v>
      </c>
      <c r="E36" s="338" t="s">
        <v>619</v>
      </c>
      <c r="F36" s="135"/>
    </row>
    <row r="37" spans="1:6">
      <c r="A37" s="321" t="s">
        <v>494</v>
      </c>
      <c r="B37" s="135"/>
      <c r="C37" s="135"/>
      <c r="D37" s="334" t="s">
        <v>619</v>
      </c>
      <c r="E37" s="338" t="s">
        <v>619</v>
      </c>
      <c r="F37" s="135"/>
    </row>
    <row r="38" spans="1:6">
      <c r="A38" s="321" t="s">
        <v>495</v>
      </c>
      <c r="B38" s="135"/>
      <c r="C38" s="135"/>
      <c r="D38" s="334" t="s">
        <v>619</v>
      </c>
      <c r="E38" s="338" t="s">
        <v>619</v>
      </c>
      <c r="F38" s="135"/>
    </row>
    <row r="39" spans="1:6">
      <c r="A39" s="321" t="s">
        <v>496</v>
      </c>
      <c r="B39" s="135"/>
      <c r="C39" s="135"/>
      <c r="D39" s="334" t="s">
        <v>619</v>
      </c>
      <c r="E39" s="337">
        <v>2.92</v>
      </c>
      <c r="F39" s="135"/>
    </row>
    <row r="40" spans="1:6">
      <c r="A40" s="321" t="s">
        <v>497</v>
      </c>
      <c r="B40" s="135"/>
      <c r="C40" s="135"/>
      <c r="D40" s="334" t="s">
        <v>619</v>
      </c>
      <c r="E40" s="337">
        <v>2.29</v>
      </c>
      <c r="F40" s="135"/>
    </row>
    <row r="41" spans="1:6">
      <c r="A41" s="321" t="s">
        <v>498</v>
      </c>
      <c r="B41" s="135"/>
      <c r="C41" s="135"/>
      <c r="D41" s="334" t="s">
        <v>619</v>
      </c>
      <c r="E41" s="337">
        <v>1.72</v>
      </c>
      <c r="F41" s="135"/>
    </row>
    <row r="42" spans="1:6">
      <c r="A42" s="321" t="s">
        <v>499</v>
      </c>
      <c r="B42" s="135"/>
      <c r="C42" s="135"/>
      <c r="D42" s="334" t="s">
        <v>619</v>
      </c>
      <c r="E42" s="337">
        <v>2.5499999999999998</v>
      </c>
      <c r="F42" s="135"/>
    </row>
    <row r="43" spans="1:6">
      <c r="A43" s="321" t="s">
        <v>500</v>
      </c>
      <c r="B43" s="135"/>
      <c r="C43" s="135"/>
      <c r="D43" s="334" t="s">
        <v>619</v>
      </c>
      <c r="E43" s="337">
        <v>2.77</v>
      </c>
      <c r="F43" s="135"/>
    </row>
    <row r="44" spans="1:6">
      <c r="A44" s="321" t="s">
        <v>501</v>
      </c>
      <c r="B44" s="135"/>
      <c r="C44" s="135"/>
      <c r="D44" s="334" t="s">
        <v>619</v>
      </c>
      <c r="E44" s="337">
        <v>2.63</v>
      </c>
      <c r="F44" s="135"/>
    </row>
    <row r="45" spans="1:6">
      <c r="A45" s="321" t="s">
        <v>502</v>
      </c>
      <c r="B45" s="135"/>
      <c r="C45" s="135"/>
      <c r="D45" s="334" t="s">
        <v>619</v>
      </c>
      <c r="E45" s="337">
        <v>2.62</v>
      </c>
      <c r="F45" s="135"/>
    </row>
    <row r="46" spans="1:6">
      <c r="A46" s="321" t="s">
        <v>503</v>
      </c>
      <c r="B46" s="135"/>
      <c r="C46" s="135"/>
      <c r="D46" s="334" t="s">
        <v>619</v>
      </c>
      <c r="E46" s="337">
        <v>1.57</v>
      </c>
      <c r="F46" s="135"/>
    </row>
    <row r="47" spans="1:6">
      <c r="A47" s="321" t="s">
        <v>504</v>
      </c>
      <c r="B47" s="135"/>
      <c r="C47" s="135"/>
      <c r="D47" s="334" t="s">
        <v>619</v>
      </c>
      <c r="E47" s="337">
        <v>0.77500000000000002</v>
      </c>
      <c r="F47" s="135"/>
    </row>
    <row r="48" spans="1:6">
      <c r="A48" s="321" t="s">
        <v>505</v>
      </c>
      <c r="B48" s="135"/>
      <c r="C48" s="135"/>
      <c r="D48" s="334" t="s">
        <v>619</v>
      </c>
      <c r="E48" s="337">
        <v>0.502</v>
      </c>
      <c r="F48" s="135"/>
    </row>
    <row r="49" spans="1:6">
      <c r="A49" s="321" t="s">
        <v>577</v>
      </c>
      <c r="B49" s="135"/>
      <c r="C49" s="135"/>
      <c r="D49" s="334" t="s">
        <v>619</v>
      </c>
      <c r="E49" s="337">
        <v>0.42799999999999999</v>
      </c>
      <c r="F49" s="135"/>
    </row>
    <row r="50" spans="1:6">
      <c r="A50" s="321" t="s">
        <v>578</v>
      </c>
      <c r="B50" s="135"/>
      <c r="C50" s="135"/>
      <c r="D50" s="334" t="s">
        <v>619</v>
      </c>
      <c r="E50" s="337">
        <v>0.44900000000000001</v>
      </c>
      <c r="F50" s="135"/>
    </row>
    <row r="51" spans="1:6">
      <c r="A51" s="321" t="s">
        <v>579</v>
      </c>
      <c r="B51" s="135"/>
      <c r="C51" s="135"/>
      <c r="D51" s="334" t="s">
        <v>619</v>
      </c>
      <c r="E51" s="337">
        <v>0.44</v>
      </c>
      <c r="F51" s="135"/>
    </row>
    <row r="52" spans="1:6">
      <c r="A52" s="321" t="s">
        <v>580</v>
      </c>
      <c r="B52" s="135"/>
      <c r="C52" s="135"/>
      <c r="D52" s="334" t="s">
        <v>619</v>
      </c>
      <c r="E52" s="337">
        <v>0.47099999999999997</v>
      </c>
      <c r="F52" s="135"/>
    </row>
    <row r="53" spans="1:6">
      <c r="A53" s="321" t="s">
        <v>506</v>
      </c>
      <c r="B53" s="135"/>
      <c r="C53" s="135"/>
      <c r="D53" s="334" t="s">
        <v>619</v>
      </c>
      <c r="E53" s="337">
        <v>1</v>
      </c>
      <c r="F53" s="135"/>
    </row>
    <row r="54" spans="1:6">
      <c r="A54" s="321" t="s">
        <v>507</v>
      </c>
      <c r="B54" s="135"/>
      <c r="C54" s="135"/>
      <c r="D54" s="334" t="s">
        <v>619</v>
      </c>
      <c r="E54" s="337">
        <v>0.41499999999999998</v>
      </c>
      <c r="F54" s="135"/>
    </row>
    <row r="55" spans="1:6">
      <c r="A55" s="321" t="s">
        <v>548</v>
      </c>
      <c r="B55" s="135"/>
      <c r="C55" s="135"/>
      <c r="D55" s="334" t="s">
        <v>619</v>
      </c>
      <c r="E55" s="337">
        <v>2.2999999999999998</v>
      </c>
      <c r="F55" s="135"/>
    </row>
    <row r="56" spans="1:6">
      <c r="A56" s="321" t="s">
        <v>549</v>
      </c>
      <c r="B56" s="135"/>
      <c r="C56" s="135"/>
      <c r="D56" s="334" t="s">
        <v>619</v>
      </c>
      <c r="E56" s="337">
        <v>2.2999999999999998</v>
      </c>
      <c r="F56" s="135"/>
    </row>
    <row r="57" spans="1:6">
      <c r="A57" s="321" t="s">
        <v>550</v>
      </c>
      <c r="B57" s="135"/>
      <c r="C57" s="135"/>
      <c r="D57" s="334" t="s">
        <v>619</v>
      </c>
      <c r="E57" s="337">
        <v>3</v>
      </c>
      <c r="F57" s="135"/>
    </row>
    <row r="58" spans="1:6">
      <c r="A58" s="321" t="s">
        <v>551</v>
      </c>
      <c r="B58" s="135"/>
      <c r="C58" s="135"/>
      <c r="D58" s="334" t="s">
        <v>619</v>
      </c>
      <c r="E58" s="337">
        <v>3</v>
      </c>
      <c r="F58" s="135"/>
    </row>
    <row r="59" spans="1:6">
      <c r="A59" s="321" t="s">
        <v>552</v>
      </c>
      <c r="B59" s="135"/>
      <c r="C59" s="135"/>
      <c r="D59" s="334" t="s">
        <v>619</v>
      </c>
      <c r="E59" s="337">
        <v>2.8</v>
      </c>
      <c r="F59" s="135"/>
    </row>
    <row r="60" spans="1:6">
      <c r="A60" s="321" t="s">
        <v>553</v>
      </c>
      <c r="B60" s="135"/>
      <c r="C60" s="135"/>
      <c r="D60" s="334" t="s">
        <v>619</v>
      </c>
      <c r="E60" s="337">
        <v>2.2000000000000002</v>
      </c>
      <c r="F60" s="135"/>
    </row>
    <row r="61" spans="1:6">
      <c r="A61" s="321" t="s">
        <v>554</v>
      </c>
      <c r="B61" s="135"/>
      <c r="C61" s="135"/>
      <c r="D61" s="334" t="s">
        <v>619</v>
      </c>
      <c r="E61" s="337">
        <v>0.81</v>
      </c>
      <c r="F61" s="135"/>
    </row>
    <row r="62" spans="1:6">
      <c r="A62" s="321" t="s">
        <v>555</v>
      </c>
      <c r="B62" s="135"/>
      <c r="C62" s="135"/>
      <c r="D62" s="334" t="s">
        <v>619</v>
      </c>
      <c r="E62" s="337">
        <v>2.2999999999999998</v>
      </c>
      <c r="F62" s="135"/>
    </row>
    <row r="63" spans="1:6">
      <c r="A63" s="321" t="s">
        <v>557</v>
      </c>
      <c r="B63" s="135"/>
      <c r="C63" s="135"/>
      <c r="D63" s="334" t="s">
        <v>619</v>
      </c>
      <c r="E63" s="337">
        <v>2.2999999999999998</v>
      </c>
      <c r="F63" s="135"/>
    </row>
    <row r="64" spans="1:6">
      <c r="A64" s="321" t="s">
        <v>575</v>
      </c>
      <c r="B64" s="135"/>
      <c r="C64" s="135"/>
      <c r="D64" s="334" t="s">
        <v>619</v>
      </c>
      <c r="E64" s="337">
        <v>0.76</v>
      </c>
      <c r="F64" s="135"/>
    </row>
    <row r="65" spans="1:6">
      <c r="A65" s="321" t="s">
        <v>576</v>
      </c>
      <c r="B65" s="135"/>
      <c r="C65" s="135"/>
      <c r="D65" s="334" t="s">
        <v>619</v>
      </c>
      <c r="E65" s="337">
        <v>1.1000000000000001</v>
      </c>
      <c r="F65" s="135"/>
    </row>
    <row r="66" spans="1:6">
      <c r="A66" s="321" t="s">
        <v>508</v>
      </c>
      <c r="B66" s="135"/>
      <c r="C66" s="135"/>
      <c r="D66" s="334" t="s">
        <v>619</v>
      </c>
      <c r="E66" s="337">
        <v>1.4E-2</v>
      </c>
      <c r="F66" s="135"/>
    </row>
    <row r="67" spans="1:6">
      <c r="A67" s="321" t="s">
        <v>509</v>
      </c>
      <c r="B67" s="135"/>
      <c r="C67" s="135"/>
      <c r="D67" s="334" t="s">
        <v>619</v>
      </c>
      <c r="E67" s="337">
        <v>3.4</v>
      </c>
      <c r="F67" s="135"/>
    </row>
    <row r="68" spans="1:6">
      <c r="A68" s="321" t="s">
        <v>510</v>
      </c>
      <c r="B68" s="135"/>
      <c r="C68" s="135"/>
      <c r="D68" s="334" t="s">
        <v>619</v>
      </c>
      <c r="E68" s="337">
        <v>5.0000000000000001E-3</v>
      </c>
      <c r="F68" s="135"/>
    </row>
    <row r="69" spans="1:6">
      <c r="A69" s="321" t="s">
        <v>602</v>
      </c>
      <c r="B69" s="135"/>
      <c r="C69" s="135"/>
      <c r="D69" s="334" t="s">
        <v>619</v>
      </c>
      <c r="E69" s="337">
        <v>1</v>
      </c>
      <c r="F69" s="135"/>
    </row>
    <row r="70" spans="1:6">
      <c r="A70" s="323" t="s">
        <v>511</v>
      </c>
      <c r="B70" s="324"/>
      <c r="C70" s="324"/>
      <c r="D70" s="339" t="s">
        <v>619</v>
      </c>
      <c r="E70" s="340" t="s">
        <v>619</v>
      </c>
      <c r="F70" s="135"/>
    </row>
    <row r="71" spans="1:6">
      <c r="A71" s="135"/>
      <c r="B71" s="135"/>
      <c r="C71" s="135"/>
      <c r="D71" s="135"/>
      <c r="E71" s="135"/>
      <c r="F71" s="135"/>
    </row>
  </sheetData>
  <sheetProtection algorithmName="SHA-512" hashValue="L/KzKRZlbOLqMqz39QhSlfPy1bAKG6/X7cWC42FeZZUZH/Uo0r7Gn6KZoggm3m8/ujG6eBtXRphmlUkxVtiDBw==" saltValue="71KIBmEfE8VRo15GJrUaQQ==" spinCount="100000" sheet="1" scenarios="1" formatRows="0" insertRows="0" deleteRows="0"/>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記入上の注意</vt:lpstr>
      <vt:lpstr>1-1. 基本情報等</vt:lpstr>
      <vt:lpstr>1-2. 工場・事業場リスト</vt:lpstr>
      <vt:lpstr>2. 敷地境界等</vt:lpstr>
      <vt:lpstr>3. 算定体制</vt:lpstr>
      <vt:lpstr>4. 排出源リスト</vt:lpstr>
      <vt:lpstr>5. モニタリングポイント</vt:lpstr>
      <vt:lpstr>6-1. CO2排出量（令和6年度）</vt:lpstr>
      <vt:lpstr>6-2．CO2排出量_総括</vt:lpstr>
      <vt:lpstr>7. 備考</vt:lpstr>
      <vt:lpstr>取込シート_非表示</vt:lpstr>
      <vt:lpstr>非表示_活動量と単位</vt:lpstr>
      <vt:lpstr>非表示_産業分類</vt:lpstr>
      <vt:lpstr>非表示_単位発熱量・排出係数（デフォルト値）</vt:lpstr>
      <vt:lpstr>'1-1. 基本情報等'!Print_Area</vt:lpstr>
      <vt:lpstr>'1-2. 工場・事業場リスト'!Print_Area</vt:lpstr>
      <vt:lpstr>'2. 敷地境界等'!Print_Area</vt:lpstr>
      <vt:lpstr>'3. 算定体制'!Print_Area</vt:lpstr>
      <vt:lpstr>'4. 排出源リスト'!Print_Area</vt:lpstr>
      <vt:lpstr>'5. モニタリングポイント'!Print_Area</vt:lpstr>
      <vt:lpstr>'6-1. CO2排出量（令和6年度）'!Print_Area</vt:lpstr>
      <vt:lpstr>'6-2．CO2排出量_総括'!Print_Area</vt:lpstr>
      <vt:lpstr>'7. 備考'!Print_Area</vt:lpstr>
      <vt:lpstr>記入上の注意!Print_Area</vt:lpstr>
      <vt:lpstr>取込シート_非表示!Print_Area</vt:lpstr>
      <vt:lpstr>デフォルト値</vt:lpstr>
      <vt:lpstr>モニタリングポイント</vt:lpstr>
      <vt:lpstr>活動の種別※その他除く</vt:lpstr>
      <vt:lpstr>活動の種別と単位</vt:lpstr>
      <vt:lpstr>産業分類</vt:lpstr>
      <vt:lpstr>事業所リスト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安西　晴香</dc:creator>
  <cp:lastModifiedBy>SUD(MRA) 安西 晴香</cp:lastModifiedBy>
  <cp:lastPrinted>2021-10-07T00:42:11Z</cp:lastPrinted>
  <dcterms:created xsi:type="dcterms:W3CDTF">2021-03-12T03:18:20Z</dcterms:created>
  <dcterms:modified xsi:type="dcterms:W3CDTF">2025-04-18T09:34:14Z</dcterms:modified>
</cp:coreProperties>
</file>