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wopi.dropbox.com/wopi/files/oid_4556517062437723648/WOPIServiceId_TP_DROPBOX_PLUS/WOPIUserId_-/"/>
    </mc:Choice>
  </mc:AlternateContent>
  <xr:revisionPtr revIDLastSave="1" documentId="13_ncr:1_{4E86A663-7C7E-460A-A694-0E79B016D7BA}" xr6:coauthVersionLast="47" xr6:coauthVersionMax="47" xr10:uidLastSave="{90D6E5DC-1099-4486-BF44-1177746F5998}"/>
  <workbookProtection workbookAlgorithmName="SHA-512" workbookHashValue="P6MMZ3vp+vHq7ABGEwtK9Jpc47W4DBmoTnw36/igkLAnFuY0OhgGu9DlIl9wXJoa8eWNafZoHjr9CtGHZDD9ig==" workbookSaltValue="oN1sUoWhTAaXO9jnmsuZRQ==" workbookSpinCount="100000" lockStructure="1"/>
  <bookViews>
    <workbookView xWindow="-120" yWindow="-120" windowWidth="29040" windowHeight="1872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s>
  <definedNames>
    <definedName name="_xlnm._FilterDatabase" localSheetId="11" hidden="1">非表示_産業分類!#REF!</definedName>
    <definedName name="GJ換算係数" localSheetId="9">[1]非表示_GJ換算表!$C$6:$E$10</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CO2排出量（令和7年度）'!$A$1:$N$44</definedName>
    <definedName name="_xlnm.Print_Area" localSheetId="7">'6-2．CO2排出量_総括'!$A$1:$AA$40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非表示_活動量と単位!$D$8:$D$74</definedName>
    <definedName name="活動の種別と単位" localSheetId="9">[1]非表示_活動量と単位!$D$8:$J$75</definedName>
    <definedName name="活動の種別と単位">非表示_活動量と単位!$D$8:$J$75</definedName>
    <definedName name="産業分類" localSheetId="9">[1]非表示_産業分類!$C$4:$C$533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8" l="1"/>
  <c r="N8" i="8"/>
  <c r="N9" i="8"/>
  <c r="N10" i="8"/>
  <c r="N11" i="8"/>
  <c r="N12" i="8"/>
  <c r="N13" i="8"/>
  <c r="N14" i="8"/>
  <c r="N15" i="8"/>
  <c r="N16" i="8"/>
  <c r="N17" i="8"/>
  <c r="N18" i="8"/>
  <c r="N19" i="8"/>
  <c r="N20" i="8"/>
  <c r="N21" i="8"/>
  <c r="N22" i="8"/>
  <c r="L7" i="8"/>
  <c r="L8" i="8"/>
  <c r="L9" i="8"/>
  <c r="L10" i="8"/>
  <c r="L11" i="8"/>
  <c r="L12" i="8"/>
  <c r="L13" i="8"/>
  <c r="L14" i="8"/>
  <c r="L15" i="8"/>
  <c r="L16" i="8"/>
  <c r="L17" i="8"/>
  <c r="L18" i="8"/>
  <c r="L19" i="8"/>
  <c r="L20" i="8"/>
  <c r="L21" i="8"/>
  <c r="L22" i="8"/>
  <c r="F7" i="9"/>
  <c r="G7" i="9"/>
  <c r="H7" i="9"/>
  <c r="I7" i="9"/>
  <c r="J7" i="9"/>
  <c r="K7" i="9"/>
  <c r="F8" i="9"/>
  <c r="G8" i="9"/>
  <c r="H8" i="9"/>
  <c r="I8" i="9"/>
  <c r="J8" i="9"/>
  <c r="K8" i="9"/>
  <c r="L8" i="9"/>
  <c r="F9" i="9"/>
  <c r="G9" i="9"/>
  <c r="H9" i="9"/>
  <c r="I9" i="9"/>
  <c r="J9" i="9"/>
  <c r="K9" i="9"/>
  <c r="L9" i="9"/>
  <c r="F10" i="9"/>
  <c r="G10" i="9"/>
  <c r="H10" i="9"/>
  <c r="I10" i="9"/>
  <c r="J10" i="9"/>
  <c r="K10" i="9"/>
  <c r="L10" i="9"/>
  <c r="F11" i="9"/>
  <c r="G11" i="9"/>
  <c r="H11" i="9"/>
  <c r="I11" i="9"/>
  <c r="J11" i="9"/>
  <c r="K11" i="9"/>
  <c r="L11" i="9"/>
  <c r="F12" i="9"/>
  <c r="G12" i="9"/>
  <c r="H12" i="9"/>
  <c r="I12" i="9"/>
  <c r="J12" i="9"/>
  <c r="K12" i="9"/>
  <c r="L12" i="9"/>
  <c r="F13" i="9"/>
  <c r="G13" i="9"/>
  <c r="H13" i="9"/>
  <c r="I13" i="9"/>
  <c r="J13" i="9"/>
  <c r="K13" i="9"/>
  <c r="F14" i="9"/>
  <c r="G14" i="9"/>
  <c r="H14" i="9"/>
  <c r="I14" i="9"/>
  <c r="J14" i="9"/>
  <c r="K14" i="9"/>
  <c r="L14" i="9"/>
  <c r="F15" i="9"/>
  <c r="G15" i="9"/>
  <c r="H15" i="9"/>
  <c r="I15" i="9"/>
  <c r="J15" i="9"/>
  <c r="K15" i="9"/>
  <c r="L15" i="9"/>
  <c r="F16" i="9"/>
  <c r="G16" i="9"/>
  <c r="H16" i="9"/>
  <c r="I16" i="9"/>
  <c r="J16" i="9"/>
  <c r="K16" i="9"/>
  <c r="L16" i="9"/>
  <c r="F17" i="9"/>
  <c r="G17" i="9"/>
  <c r="H17" i="9"/>
  <c r="I17" i="9"/>
  <c r="J17" i="9"/>
  <c r="K17" i="9"/>
  <c r="L17" i="9"/>
  <c r="F18" i="9"/>
  <c r="G18" i="9"/>
  <c r="H18" i="9"/>
  <c r="I18" i="9"/>
  <c r="J18" i="9"/>
  <c r="K18" i="9"/>
  <c r="L18"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19" i="9"/>
  <c r="J20" i="9"/>
  <c r="J21" i="9"/>
  <c r="H19" i="9"/>
  <c r="H20" i="9"/>
  <c r="H21" i="9"/>
  <c r="I19" i="9" l="1"/>
  <c r="B18" i="14" l="1"/>
  <c r="B7" i="14"/>
  <c r="F2" i="9"/>
  <c r="C15" i="36"/>
  <c r="B15" i="36"/>
  <c r="D12" i="36"/>
  <c r="C12" i="36"/>
  <c r="B12" i="36"/>
  <c r="N23" i="8" l="1"/>
  <c r="N24" i="8"/>
  <c r="N25" i="8"/>
  <c r="N26" i="8"/>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49" i="9"/>
  <c r="F21" i="9"/>
  <c r="F22" i="9"/>
  <c r="F23" i="9"/>
  <c r="F24" i="9"/>
  <c r="F25" i="9"/>
  <c r="F26" i="9"/>
  <c r="F27" i="9"/>
  <c r="F28" i="9"/>
  <c r="F29" i="9"/>
  <c r="F30" i="9"/>
  <c r="F31" i="9"/>
  <c r="F19" i="9"/>
  <c r="F20" i="9"/>
  <c r="L58" i="9" l="1"/>
  <c r="L49" i="9" l="1"/>
  <c r="L20" i="9"/>
  <c r="L23" i="9"/>
  <c r="L24" i="9"/>
  <c r="L25" i="9"/>
  <c r="L26" i="9"/>
  <c r="L27" i="9"/>
  <c r="L28" i="9"/>
  <c r="L29" i="9"/>
  <c r="L30" i="9"/>
  <c r="L31" i="9"/>
  <c r="H7" i="6" l="1"/>
  <c r="H10" i="6" l="1"/>
  <c r="S20" i="1" l="1"/>
  <c r="A64" i="9" l="1"/>
  <c r="A65" i="9"/>
  <c r="A66" i="9"/>
  <c r="L66" i="9" s="1"/>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A25" i="9"/>
  <c r="A24" i="9"/>
  <c r="A23" i="9"/>
  <c r="A12" i="9"/>
  <c r="A11" i="9"/>
  <c r="L70" i="9"/>
  <c r="G70" i="9"/>
  <c r="L69" i="9"/>
  <c r="G69" i="9"/>
  <c r="L68" i="9"/>
  <c r="G68" i="9"/>
  <c r="L67" i="9"/>
  <c r="G67"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D14" i="36" l="1"/>
  <c r="A12" i="36"/>
  <c r="K21" i="9" l="1"/>
  <c r="K20" i="9"/>
  <c r="K19" i="9"/>
  <c r="I21" i="9"/>
  <c r="I20" i="9"/>
  <c r="G21" i="9"/>
  <c r="G20" i="9"/>
  <c r="G19" i="9"/>
  <c r="L26" i="8" l="1"/>
  <c r="L25" i="8"/>
  <c r="L24" i="8"/>
  <c r="L23" i="8"/>
  <c r="H9" i="6"/>
  <c r="H8" i="6"/>
  <c r="H19" i="6"/>
  <c r="H18" i="6"/>
  <c r="H17" i="6"/>
  <c r="H16" i="6"/>
  <c r="H15" i="6"/>
  <c r="H14" i="6"/>
  <c r="H13" i="6"/>
  <c r="H12" i="6"/>
  <c r="H11" i="6"/>
  <c r="A31" i="9" l="1"/>
  <c r="A30" i="9"/>
  <c r="A22" i="9"/>
  <c r="L22" i="9" s="1"/>
  <c r="A17" i="9" l="1"/>
  <c r="A21" i="9" l="1"/>
  <c r="L21" i="9" s="1"/>
  <c r="A20" i="9"/>
  <c r="A19" i="9"/>
  <c r="L19" i="9" s="1"/>
  <c r="A18" i="9"/>
  <c r="A16" i="9"/>
  <c r="A15" i="9"/>
  <c r="A14" i="9"/>
  <c r="A13" i="9"/>
  <c r="L13" i="9" s="1"/>
  <c r="A10" i="9"/>
  <c r="A9" i="9"/>
  <c r="A8" i="9"/>
  <c r="A7" i="9"/>
  <c r="L7" i="9" s="1"/>
  <c r="L33" i="9" l="1"/>
  <c r="L32" i="9" l="1"/>
  <c r="H7" i="14" s="1"/>
  <c r="B9" i="36" l="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tc={FFDA712A-80A1-4417-821E-6D419F396E2F}</author>
  </authors>
  <commentList>
    <comment ref="A1" authorId="0" shapeId="0" xr:uid="{FFDA712A-80A1-4417-821E-6D419F396E2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sf05f2_rev.pdf (env.go.jp) </t>
      </text>
    </comment>
  </commentList>
</comments>
</file>

<file path=xl/sharedStrings.xml><?xml version="1.0" encoding="utf-8"?>
<sst xmlns="http://schemas.openxmlformats.org/spreadsheetml/2006/main" count="1553" uniqueCount="907">
  <si>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</si>
  <si>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</si>
  <si>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</si>
  <si>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</si>
  <si>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</si>
  <si>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</si>
  <si>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</si>
  <si>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</si>
  <si>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</si>
  <si>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</si>
  <si>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</si>
  <si>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</si>
  <si>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</si>
  <si>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</si>
  <si>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</si>
  <si>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</si>
  <si>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</si>
  <si>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</si>
  <si>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</si>
  <si>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</si>
  <si>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</si>
  <si>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</si>
  <si>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</si>
  <si>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</si>
  <si>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</si>
  <si>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</si>
  <si>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</si>
  <si>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</si>
  <si>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</si>
  <si>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</si>
  <si>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</si>
  <si>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</si>
  <si>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</si>
  <si>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</si>
  <si>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</si>
  <si>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</si>
  <si>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</si>
  <si>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</si>
  <si>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</si>
  <si>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</si>
  <si>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</si>
  <si>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</si>
  <si>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</si>
  <si>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</si>
  <si>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</si>
  <si>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</si>
  <si>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</si>
  <si>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</si>
  <si>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</si>
  <si>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</si>
  <si>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</si>
  <si>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</si>
  <si>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</si>
  <si>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</si>
  <si>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</si>
  <si>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</si>
  <si>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</si>
  <si>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</si>
  <si>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</si>
  <si>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</si>
  <si>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</si>
  <si>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</si>
  <si>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</si>
  <si>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</si>
  <si>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</si>
  <si>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</si>
  <si>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</si>
  <si>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</si>
  <si>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</si>
  <si>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</si>
  <si>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</si>
  <si>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</si>
  <si>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</si>
  <si>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</si>
  <si>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</si>
  <si>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</si>
  <si>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</si>
  <si>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</si>
  <si>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</si>
  <si>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</si>
  <si>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</si>
  <si>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</si>
  <si>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</si>
  <si>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</si>
  <si>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</si>
  <si>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</si>
  <si>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</si>
  <si>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</si>
  <si>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</si>
  <si>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</si>
  <si>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</si>
  <si>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</si>
  <si>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</si>
  <si>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</si>
  <si>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</si>
  <si>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</si>
  <si>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</si>
  <si>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</si>
  <si>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</si>
  <si>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</si>
  <si>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</si>
  <si>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</si>
  <si>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</si>
  <si>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</si>
  <si>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</si>
  <si>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</si>
  <si>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</si>
  <si>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</si>
  <si>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</si>
  <si>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</si>
  <si>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</si>
  <si>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</si>
  <si>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</si>
  <si>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</si>
  <si>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</si>
  <si>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</si>
  <si>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</si>
  <si>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</si>
  <si>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</si>
  <si>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</si>
  <si>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</si>
  <si>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</si>
  <si>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</si>
  <si>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</si>
  <si>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</si>
  <si>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</si>
  <si>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</si>
  <si>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</si>
  <si>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</si>
  <si>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</si>
  <si>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</si>
  <si>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</si>
  <si>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</si>
  <si>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</si>
  <si>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</si>
  <si>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</si>
  <si>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</si>
  <si>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</si>
  <si>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</si>
  <si>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</si>
  <si>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</si>
  <si>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</si>
  <si>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</si>
  <si>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</si>
  <si>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</si>
  <si>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</si>
  <si>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</si>
  <si>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</si>
  <si>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</si>
  <si>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</si>
  <si>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</si>
  <si>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</si>
  <si>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</si>
  <si>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</si>
  <si>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</si>
  <si>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</si>
  <si>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</si>
  <si>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</si>
  <si>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</si>
  <si>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</si>
  <si>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</si>
  <si>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</si>
  <si>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</si>
  <si>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</si>
  <si>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</si>
  <si>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</si>
  <si>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</si>
  <si>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</si>
  <si>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</si>
  <si>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</si>
  <si>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</si>
  <si>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</si>
  <si>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</si>
  <si>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</si>
  <si>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</si>
  <si>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</si>
  <si>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</si>
  <si>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</si>
  <si>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</si>
  <si>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</si>
  <si>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</si>
  <si>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</si>
  <si>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</si>
  <si>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</si>
  <si>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</si>
  <si>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</si>
  <si>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</si>
  <si>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</si>
  <si>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</si>
  <si>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</si>
  <si>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</si>
  <si>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</si>
  <si>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</si>
  <si>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</si>
  <si>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</si>
  <si>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</si>
  <si>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</si>
  <si>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</si>
  <si>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</si>
  <si>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</si>
  <si>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</si>
  <si>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</si>
  <si>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</si>
  <si>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</si>
  <si>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</si>
  <si>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</si>
  <si>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</si>
  <si>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</si>
  <si>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</si>
  <si>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</si>
  <si>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</si>
  <si>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</si>
  <si>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</si>
  <si>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</si>
  <si>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</si>
  <si>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</si>
  <si>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</si>
  <si>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</si>
  <si>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</si>
  <si>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</si>
  <si>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</si>
  <si>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</si>
  <si>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</si>
  <si>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</si>
  <si>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</si>
  <si>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</si>
  <si>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</si>
  <si>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</si>
  <si>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</si>
  <si>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</si>
  <si>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</si>
  <si>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</si>
  <si>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</si>
  <si>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</si>
  <si>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</si>
  <si>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</si>
  <si>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</si>
  <si>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</si>
  <si>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</si>
  <si>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</si>
  <si>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</si>
  <si>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</si>
  <si>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</si>
  <si>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</si>
  <si>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</si>
  <si>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</si>
  <si>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</si>
  <si>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</si>
  <si>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</si>
  <si>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</si>
  <si>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</si>
  <si>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</si>
  <si>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</si>
  <si>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</si>
  <si>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</si>
  <si>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</si>
  <si>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</si>
  <si>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</si>
  <si>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</si>
  <si>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</si>
  <si>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</si>
  <si>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</si>
  <si>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</si>
  <si>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</si>
  <si>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</si>
  <si>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</si>
  <si>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</si>
  <si>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</si>
  <si>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</si>
  <si>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</si>
  <si>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</si>
  <si>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</si>
  <si>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</si>
  <si>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</si>
  <si>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</si>
  <si>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</si>
  <si>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</si>
  <si>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</si>
  <si>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</si>
  <si>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</si>
  <si>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</si>
  <si>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</si>
  <si>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</si>
  <si>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</si>
  <si>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</si>
  <si>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</si>
  <si>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</si>
  <si>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</si>
  <si>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</si>
  <si>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</si>
  <si>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</si>
  <si>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</si>
  <si>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</si>
  <si>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</si>
  <si>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</si>
  <si>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</si>
  <si>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</si>
  <si>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</si>
  <si>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</si>
  <si>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</si>
  <si>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</si>
  <si>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</si>
  <si>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</si>
  <si>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</si>
  <si>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</si>
  <si>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</si>
  <si>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</si>
  <si>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</si>
  <si>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</si>
  <si>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</si>
  <si>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</si>
  <si>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</si>
  <si>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</si>
  <si>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</si>
  <si>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</si>
  <si>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</si>
  <si>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</si>
  <si>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</si>
  <si>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</si>
  <si>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</si>
  <si>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</si>
  <si>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</si>
  <si>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</si>
  <si>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</si>
  <si>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</si>
  <si>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</si>
  <si>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</si>
  <si>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</si>
  <si>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</si>
  <si>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</si>
  <si>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</si>
  <si>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</si>
  <si>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</si>
  <si>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</si>
  <si>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</si>
  <si>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</si>
  <si>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</si>
  <si>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</si>
  <si>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</si>
  <si>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</si>
  <si>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</si>
  <si>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</si>
  <si>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</si>
  <si>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</si>
  <si>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</si>
  <si>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</si>
  <si>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</si>
  <si>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</si>
  <si>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</si>
  <si>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</si>
  <si>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</si>
  <si>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</si>
  <si>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</si>
  <si>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</si>
  <si>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</si>
  <si>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</si>
  <si>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</si>
  <si>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</si>
  <si>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</si>
  <si>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</si>
  <si>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</si>
  <si>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</si>
  <si>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</si>
  <si>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</si>
  <si>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</si>
  <si>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</si>
  <si>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</si>
  <si>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</si>
  <si>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</si>
  <si>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</si>
  <si>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</si>
  <si>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</si>
  <si>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</si>
  <si>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</si>
  <si>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</si>
  <si>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</si>
  <si>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</si>
  <si>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</si>
  <si>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</si>
  <si>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</si>
  <si>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</si>
  <si>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</si>
  <si>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</si>
  <si>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</si>
  <si>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</si>
  <si>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</si>
  <si>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</si>
  <si>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</si>
  <si>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</si>
  <si>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</si>
  <si>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</si>
  <si>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</si>
  <si>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</si>
  <si>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</si>
  <si>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</si>
  <si>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</si>
  <si>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</si>
  <si>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</si>
  <si>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</si>
  <si>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</si>
  <si>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</si>
  <si>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</si>
  <si>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</si>
  <si>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</si>
  <si>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</si>
  <si>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</si>
  <si>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</si>
  <si>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</si>
  <si>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</si>
  <si>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</si>
  <si>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</si>
  <si>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</si>
  <si>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</si>
  <si>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</si>
  <si>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</si>
  <si>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</si>
  <si>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</si>
  <si>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</si>
  <si>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</si>
  <si>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</si>
  <si>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</si>
  <si>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</si>
  <si>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</si>
  <si>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</si>
  <si>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</si>
  <si>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</si>
  <si>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</si>
  <si>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</si>
  <si>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</si>
  <si>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</si>
  <si>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</si>
  <si>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</si>
  <si>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</si>
  <si>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</si>
  <si>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</si>
  <si>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</si>
  <si>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</si>
  <si>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</si>
  <si>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</si>
  <si>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</si>
  <si>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</si>
  <si>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</si>
  <si>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</si>
  <si>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</si>
  <si>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</si>
  <si>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</si>
  <si>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</si>
  <si>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</si>
  <si>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</si>
  <si>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</si>
  <si>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</si>
  <si>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</si>
  <si>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</si>
  <si>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</si>
  <si>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</si>
  <si>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</si>
  <si>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</si>
  <si>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</si>
  <si>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</si>
  <si>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</si>
  <si>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</si>
  <si>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</si>
  <si>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</si>
  <si>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</si>
  <si>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</si>
  <si>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</si>
  <si>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</si>
  <si>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</si>
  <si>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</si>
  <si>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</si>
  <si>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</si>
  <si>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</si>
  <si>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</si>
  <si>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</si>
  <si>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</si>
  <si>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</si>
  <si>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</si>
  <si>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</si>
  <si>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</si>
  <si>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</si>
  <si>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</si>
  <si>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</si>
  <si>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</si>
  <si>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</si>
  <si>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</si>
  <si>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</si>
  <si>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</si>
  <si>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</si>
  <si>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</si>
  <si>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</si>
  <si>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</si>
  <si>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</si>
  <si>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</si>
  <si>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</si>
  <si>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</si>
  <si>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</si>
  <si>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</si>
  <si>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</si>
  <si>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</si>
  <si>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</si>
  <si>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</si>
  <si>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</si>
  <si>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</si>
  <si>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</si>
  <si>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</si>
  <si>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</si>
  <si>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</si>
  <si>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</si>
  <si>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</si>
  <si>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</si>
  <si>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</si>
  <si>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</si>
  <si>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</si>
  <si>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</si>
  <si>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</si>
  <si>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</si>
  <si>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</si>
  <si>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</si>
  <si>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</si>
  <si>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</si>
  <si>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</si>
  <si>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</si>
  <si>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</si>
  <si>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</si>
  <si>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</si>
  <si>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</si>
  <si>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</si>
  <si>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</si>
  <si>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</si>
  <si>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</si>
  <si>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</si>
  <si>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</si>
  <si>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</si>
  <si>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</si>
  <si>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</si>
  <si>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</si>
  <si>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</si>
  <si>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</si>
  <si>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</si>
  <si>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</si>
  <si>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</si>
  <si>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</si>
  <si>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</si>
  <si>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</si>
  <si>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</si>
  <si>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</si>
  <si>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</si>
  <si>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</si>
  <si>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</si>
  <si>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</si>
  <si>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</si>
  <si>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</si>
  <si>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</si>
  <si>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</si>
  <si>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</si>
  <si>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</si>
  <si>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</si>
  <si>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</si>
  <si>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</si>
  <si>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</si>
  <si>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</si>
  <si>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</si>
  <si>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</si>
  <si>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</si>
  <si>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</si>
  <si>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</si>
  <si>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</si>
  <si>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</si>
  <si>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</si>
  <si>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</si>
  <si>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</si>
  <si>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</si>
  <si>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</si>
  <si>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</si>
  <si>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</si>
  <si>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</si>
  <si>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</si>
  <si>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</si>
  <si>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</si>
  <si>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</si>
  <si>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</si>
  <si>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</si>
  <si>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</si>
  <si>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</si>
  <si>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</si>
  <si>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</si>
  <si>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</si>
  <si>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</si>
  <si>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</si>
  <si>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</si>
  <si>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</si>
  <si>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</si>
  <si>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</si>
  <si>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</si>
  <si>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</si>
  <si>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</si>
  <si>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</si>
  <si>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</si>
  <si>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</si>
  <si>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</si>
  <si>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</si>
  <si>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</si>
  <si>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</si>
  <si>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</si>
  <si>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</si>
  <si>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</si>
  <si>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</si>
  <si>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</si>
  <si>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</si>
  <si>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</si>
  <si>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</si>
  <si>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</si>
  <si>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</si>
  <si>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</si>
  <si>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</si>
  <si>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</si>
  <si>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</si>
  <si>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</si>
  <si>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</si>
  <si>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</si>
  <si>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</si>
  <si>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</si>
  <si>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</si>
  <si>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</si>
  <si>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</si>
  <si>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</si>
  <si>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</si>
  <si>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</si>
  <si>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</si>
  <si>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</si>
  <si>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</si>
  <si>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</si>
  <si>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</si>
  <si>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</si>
  <si>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</si>
  <si>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</si>
  <si>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</si>
  <si>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</si>
  <si>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</si>
  <si>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</si>
  <si>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</si>
  <si>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</si>
  <si>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</si>
  <si>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</si>
  <si>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</si>
  <si>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</si>
  <si>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</si>
  <si>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</si>
  <si>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</si>
  <si>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</si>
  <si>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</si>
  <si>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</si>
  <si>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</si>
  <si>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</si>
  <si>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</si>
  <si>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</si>
  <si>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</si>
  <si>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</si>
  <si>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</si>
  <si>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</si>
  <si>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</si>
  <si>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</si>
  <si>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</si>
  <si>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</si>
  <si>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</si>
  <si>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</si>
  <si>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</si>
  <si>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</si>
  <si>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</si>
  <si>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</si>
  <si>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</si>
  <si>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</si>
  <si>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</si>
  <si>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</si>
  <si>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</si>
  <si>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</si>
  <si>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</si>
  <si>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</si>
  <si>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</si>
  <si>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</si>
  <si>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</si>
  <si>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</si>
  <si>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</si>
  <si>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</si>
  <si>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</si>
  <si>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</si>
  <si>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</si>
  <si>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</si>
  <si>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</si>
  <si>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</si>
  <si>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</si>
  <si>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</si>
  <si>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</si>
  <si>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</si>
  <si>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</si>
  <si>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</si>
  <si>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</si>
  <si>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</si>
  <si>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</si>
  <si>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</si>
  <si>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</si>
  <si>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</si>
  <si>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</si>
  <si>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</si>
  <si>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</si>
  <si>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</si>
  <si>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</si>
  <si>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</si>
  <si>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</si>
  <si>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</si>
  <si>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</si>
  <si>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t>基準年度より後の変更</t>
    <rPh sb="6" eb="7">
      <t>アト</t>
    </rPh>
    <phoneticPr fontId="4"/>
  </si>
  <si>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phoneticPr fontId="4"/>
  </si>
  <si>
    <t>カルシウムカーバイドの製造（石灰石起源）</t>
  </si>
  <si>
    <t>カルシウムカーバイドの製造（還元剤起源）</t>
  </si>
  <si>
    <t>算定年度</t>
    <rPh sb="0" eb="4">
      <t>サンテイネンド</t>
    </rPh>
    <phoneticPr fontId="2"/>
  </si>
  <si>
    <t>工場・事業場の種別</t>
    <rPh sb="0" eb="2">
      <t>コウジョウ</t>
    </rPh>
    <rPh sb="3" eb="6">
      <t>ジギョウジョウ</t>
    </rPh>
    <rPh sb="7" eb="8">
      <t>シュ</t>
    </rPh>
    <rPh sb="8" eb="9">
      <t>ベツ</t>
    </rPh>
    <phoneticPr fontId="2"/>
  </si>
  <si>
    <t>6-1．</t>
    <phoneticPr fontId="2"/>
  </si>
  <si>
    <t>6-2．</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</si>
  <si>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</si>
  <si>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</si>
  <si>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</si>
  <si>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</si>
  <si>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</si>
  <si>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</si>
  <si>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※必ず全ての欄に記入してください。</t>
    <rPh sb="1" eb="2">
      <t>カナラ</t>
    </rPh>
    <rPh sb="3" eb="4">
      <t>スベ</t>
    </rPh>
    <rPh sb="6" eb="7">
      <t>ラン</t>
    </rPh>
    <rPh sb="8" eb="10">
      <t>キニュウ</t>
    </rPh>
    <phoneticPr fontId="2"/>
  </si>
  <si>
    <t>（単独参加者用）</t>
    <rPh sb="1" eb="6">
      <t>タンドクサンカシャ</t>
    </rPh>
    <rPh sb="6" eb="7">
      <t>ヨウ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</si>
  <si>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</si>
  <si>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</si>
  <si>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</si>
  <si>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</si>
  <si>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</si>
  <si>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</si>
  <si>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</si>
  <si>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</si>
  <si>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</si>
  <si>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</si>
  <si>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</si>
  <si>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</si>
  <si>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</si>
  <si>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</si>
  <si>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</si>
  <si>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</si>
  <si>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算定報告書</t>
    <rPh sb="0" eb="2">
      <t>チョウセイ</t>
    </rPh>
    <rPh sb="3" eb="5">
      <t>ジシュサクゲンネンド</t>
    </rPh>
    <phoneticPr fontId="4"/>
  </si>
  <si>
    <t>調整・自主削減年度</t>
    <rPh sb="0" eb="2">
      <t>チョウセイ</t>
    </rPh>
    <rPh sb="3" eb="5">
      <t>ジシュ</t>
    </rPh>
    <rPh sb="5" eb="7">
      <t>サクゲン</t>
    </rPh>
    <rPh sb="7" eb="9">
      <t>ネンド</t>
    </rPh>
    <phoneticPr fontId="4"/>
  </si>
  <si>
    <t>活動量
（小数点以下切り捨て後）</t>
    <rPh sb="0" eb="2">
      <t>カツドウ</t>
    </rPh>
    <rPh sb="2" eb="3">
      <t>リョウ</t>
    </rPh>
    <rPh sb="5" eb="8">
      <t>ショウスウテン</t>
    </rPh>
    <rPh sb="8" eb="10">
      <t>イカ</t>
    </rPh>
    <rPh sb="10" eb="11">
      <t>キ</t>
    </rPh>
    <rPh sb="12" eb="13">
      <t>ス</t>
    </rPh>
    <rPh sb="14" eb="15">
      <t>ゴ</t>
    </rPh>
    <phoneticPr fontId="4"/>
  </si>
  <si>
    <r>
      <t xml:space="preserve">活動量記入欄
</t>
    </r>
    <r>
      <rPr>
        <sz val="10"/>
        <color rgb="FFFF0000"/>
        <rFont val="ＭＳ Ｐゴシック"/>
        <family val="3"/>
        <charset val="128"/>
      </rPr>
      <t>（小数点以下の値を切り捨てずに記入すること</t>
    </r>
    <r>
      <rPr>
        <sz val="10"/>
        <rFont val="ＭＳ Ｐゴシック"/>
        <family val="3"/>
        <charset val="128"/>
      </rPr>
      <t>）</t>
    </r>
    <rPh sb="0" eb="3">
      <t>カツドウリョウ</t>
    </rPh>
    <rPh sb="3" eb="5">
      <t>キニュウ</t>
    </rPh>
    <rPh sb="5" eb="6">
      <t>ラン</t>
    </rPh>
    <rPh sb="14" eb="15">
      <t>アタイ</t>
    </rPh>
    <rPh sb="16" eb="17">
      <t>キ</t>
    </rPh>
    <rPh sb="18" eb="19">
      <t>ス</t>
    </rPh>
    <rPh sb="22" eb="24">
      <t>キニュウ</t>
    </rPh>
    <phoneticPr fontId="2"/>
  </si>
  <si>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</si>
  <si>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控除対象</t>
    <rPh sb="0" eb="2">
      <t>コウジョ</t>
    </rPh>
    <rPh sb="2" eb="4">
      <t>タイショウ</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</si>
  <si>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</si>
  <si>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</si>
  <si>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</si>
  <si>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</si>
  <si>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</si>
  <si>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</si>
  <si>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</si>
  <si>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</si>
  <si>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</si>
  <si>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</si>
  <si>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</si>
  <si>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</si>
  <si>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</si>
  <si>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</si>
  <si>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</si>
  <si>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</si>
  <si>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</si>
  <si>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</si>
  <si>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</si>
  <si>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</si>
  <si>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</si>
  <si>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</si>
  <si>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</si>
  <si>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</si>
  <si>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</si>
  <si>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</si>
  <si>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</si>
  <si>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</si>
  <si>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</si>
  <si>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</si>
  <si>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</si>
  <si>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</si>
  <si>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</si>
  <si>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</si>
  <si>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</si>
  <si>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</si>
  <si>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</si>
  <si>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</si>
  <si>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</si>
  <si>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</si>
  <si>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</si>
  <si>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</si>
  <si>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</si>
  <si>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</si>
  <si>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</si>
  <si>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</si>
  <si>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</si>
  <si>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</si>
  <si>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</si>
  <si>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</si>
  <si>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</si>
  <si>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</si>
  <si>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</si>
  <si>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</si>
  <si>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</si>
  <si>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</si>
  <si>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</si>
  <si>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</si>
  <si>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</si>
  <si>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</si>
  <si>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</si>
  <si>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</si>
  <si>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</si>
  <si>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</si>
  <si>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</si>
  <si>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</si>
  <si>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</si>
  <si>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</si>
  <si>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</si>
  <si>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</si>
  <si>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</si>
  <si>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</si>
  <si>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</si>
  <si>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</si>
  <si>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</si>
  <si>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</si>
  <si>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</si>
  <si>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</si>
  <si>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</si>
  <si>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</si>
  <si>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</si>
  <si>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</si>
  <si>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</si>
  <si>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</si>
  <si>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</si>
  <si>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</si>
  <si>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</si>
  <si>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</si>
  <si>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</si>
  <si>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</si>
  <si>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</si>
  <si>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</si>
  <si>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</si>
  <si>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</si>
  <si>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</si>
  <si>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</si>
  <si>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</si>
  <si>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</si>
  <si>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</si>
  <si>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</si>
  <si>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</si>
  <si>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</si>
  <si>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</si>
  <si>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</si>
  <si>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</si>
  <si>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</si>
  <si>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</si>
  <si>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</si>
  <si>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</si>
  <si>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</si>
  <si>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</si>
  <si>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</si>
  <si>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</si>
  <si>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</si>
  <si>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</si>
  <si>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</si>
  <si>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</si>
  <si>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</si>
  <si>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</si>
  <si>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</si>
  <si>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</si>
  <si>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</si>
  <si>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</si>
  <si>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</si>
  <si>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</si>
  <si>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</si>
  <si>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</si>
  <si>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</si>
  <si>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</si>
  <si>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</si>
  <si>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</si>
  <si>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</si>
  <si>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</si>
  <si>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</si>
  <si>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</si>
  <si>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</si>
  <si>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</si>
  <si>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</si>
  <si>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</si>
  <si>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</si>
  <si>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</si>
  <si>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</si>
  <si>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</si>
  <si>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</si>
  <si>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</si>
  <si>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</si>
  <si>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</si>
  <si>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</si>
  <si>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</si>
  <si>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</si>
  <si>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</si>
  <si>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</si>
  <si>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</si>
  <si>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本ファイルは第3期（2023年度参加者）のうち、</t>
    <rPh sb="0" eb="1">
      <t>ホン</t>
    </rPh>
    <rPh sb="14" eb="15">
      <t>ネン</t>
    </rPh>
    <rPh sb="15" eb="16">
      <t>ド</t>
    </rPh>
    <rPh sb="16" eb="19">
      <t>サンカシャ</t>
    </rPh>
    <phoneticPr fontId="4"/>
  </si>
  <si>
    <t>2025年度を調整・自主削減年度とする目標保有者の調整・自主削減年度算定報告書です。</t>
    <phoneticPr fontId="2"/>
  </si>
  <si>
    <t>SHIFT事業 第3期 調整・自主削減年度CO2排出量算定報告書
（単年度事業/令和7年度実績報告用）</t>
    <rPh sb="34" eb="35">
      <t>タン</t>
    </rPh>
    <rPh sb="35" eb="37">
      <t>ネンド</t>
    </rPh>
    <phoneticPr fontId="4"/>
  </si>
  <si>
    <t>令和7年度</t>
    <phoneticPr fontId="2"/>
  </si>
  <si>
    <t>参考：燃料の単位発熱量・排出係数（デフォルト値）＜モニタリング報告ガイドラインVer.3.1 2023.4.11　より＞</t>
    <rPh sb="0" eb="2">
      <t>サンコウ</t>
    </rPh>
    <rPh sb="31" eb="33">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</si>
</sst>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_);[Red]\(0\)"/>
    <numFmt numFmtId="181" formatCode="#,##0.00000000000000_ ;[Red]\-#,##0.00000000000000\ "/>
    <numFmt numFmtId="182" formatCode="0.00;[Red]0.00"/>
    <numFmt numFmtId="183" formatCode="0.0000_ "/>
  </numFmts>
  <fonts count="4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b/>
      <sz val="10"/>
      <color indexed="10"/>
      <name val="ＭＳ Ｐ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61">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9" fillId="6" borderId="10"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33" fillId="0" borderId="0" xfId="0"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3" fillId="2" borderId="29" xfId="2" applyFont="1" applyFill="1" applyBorder="1" applyAlignment="1" applyProtection="1">
      <alignment horizontal="left" vertical="center" wrapText="1"/>
      <protection locked="0"/>
    </xf>
    <xf numFmtId="0" fontId="3" fillId="2" borderId="69" xfId="2" applyFont="1" applyFill="1" applyBorder="1" applyAlignment="1" applyProtection="1">
      <alignment horizontal="left" vertical="center" wrapText="1"/>
      <protection locked="0"/>
    </xf>
    <xf numFmtId="0" fontId="3" fillId="2" borderId="73" xfId="2"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49"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26" xfId="0" applyFont="1" applyFill="1" applyBorder="1" applyAlignment="1" applyProtection="1">
      <alignment horizontal="left" vertical="center" wrapText="1"/>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9" fillId="6" borderId="9"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center"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176" fontId="3" fillId="5" borderId="58" xfId="3" applyNumberFormat="1" applyFont="1" applyFill="1" applyBorder="1" applyAlignment="1">
      <alignment horizontal="center" vertical="center" wrapText="1"/>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0" borderId="0" xfId="9" applyFont="1">
      <alignment vertical="center"/>
    </xf>
    <xf numFmtId="176" fontId="9" fillId="5" borderId="90" xfId="0" applyNumberFormat="1" applyFont="1" applyFill="1" applyBorder="1" applyAlignment="1">
      <alignment horizontal="right" vertical="center"/>
    </xf>
    <xf numFmtId="0" fontId="9" fillId="2" borderId="9"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5" xfId="8" applyFill="1" applyBorder="1">
      <alignment vertical="center"/>
    </xf>
    <xf numFmtId="0" fontId="8" fillId="12" borderId="96"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20" fillId="0" borderId="0" xfId="0" applyFont="1" applyAlignment="1">
      <alignment horizontal="left" vertical="center" shrinkToFit="1"/>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9" fillId="5" borderId="83"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69" xfId="6" applyNumberFormat="1" applyFont="1" applyFill="1" applyBorder="1" applyAlignment="1">
      <alignment horizontal="center" vertical="center"/>
    </xf>
    <xf numFmtId="182" fontId="3" fillId="5" borderId="73"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69" xfId="6" applyNumberFormat="1" applyFont="1" applyFill="1" applyBorder="1" applyAlignment="1">
      <alignment horizontal="center" vertical="center"/>
    </xf>
    <xf numFmtId="182" fontId="7" fillId="5" borderId="73" xfId="6" applyNumberFormat="1" applyFont="1" applyFill="1" applyBorder="1" applyAlignment="1">
      <alignment horizontal="center" vertical="center"/>
    </xf>
    <xf numFmtId="178" fontId="9" fillId="8" borderId="0" xfId="0" applyNumberFormat="1" applyFont="1" applyFill="1" applyAlignment="1">
      <alignment horizontal="right" vertical="center"/>
    </xf>
    <xf numFmtId="181" fontId="10" fillId="0" borderId="0" xfId="4" applyNumberFormat="1" applyFont="1">
      <alignment vertical="center"/>
    </xf>
    <xf numFmtId="181" fontId="9" fillId="0" borderId="0" xfId="4" applyNumberFormat="1" applyFont="1">
      <alignment vertical="center"/>
    </xf>
    <xf numFmtId="181" fontId="18" fillId="0" borderId="0" xfId="4" applyNumberFormat="1" applyFont="1">
      <alignment vertical="center"/>
    </xf>
    <xf numFmtId="181" fontId="18" fillId="0" borderId="0" xfId="0" applyNumberFormat="1" applyFont="1">
      <alignment vertical="center"/>
    </xf>
    <xf numFmtId="181" fontId="32" fillId="0" borderId="0" xfId="4" applyNumberFormat="1" applyFont="1">
      <alignment vertical="center"/>
    </xf>
    <xf numFmtId="181" fontId="9" fillId="0" borderId="0" xfId="0" applyNumberFormat="1" applyFont="1">
      <alignment vertical="center"/>
    </xf>
    <xf numFmtId="0" fontId="9" fillId="2" borderId="41"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39" fillId="0" borderId="0" xfId="0" applyFont="1">
      <alignment vertical="center"/>
    </xf>
    <xf numFmtId="0" fontId="40" fillId="0" borderId="0" xfId="9" applyFont="1">
      <alignment vertical="center"/>
    </xf>
    <xf numFmtId="0" fontId="38" fillId="0" borderId="97" xfId="0" applyFont="1" applyBorder="1">
      <alignment vertical="center"/>
    </xf>
    <xf numFmtId="0" fontId="38" fillId="0" borderId="98" xfId="0" applyFont="1" applyBorder="1">
      <alignment vertical="center"/>
    </xf>
    <xf numFmtId="0" fontId="38" fillId="0" borderId="99" xfId="0" applyFont="1" applyBorder="1">
      <alignment vertical="center"/>
    </xf>
    <xf numFmtId="0" fontId="39" fillId="0" borderId="100" xfId="0" applyFont="1" applyBorder="1">
      <alignment vertical="center"/>
    </xf>
    <xf numFmtId="0" fontId="38" fillId="0" borderId="0" xfId="0" applyFont="1">
      <alignment vertical="center"/>
    </xf>
    <xf numFmtId="0" fontId="39" fillId="0" borderId="101" xfId="0" applyFont="1" applyBorder="1">
      <alignment vertical="center"/>
    </xf>
    <xf numFmtId="0" fontId="25" fillId="0" borderId="100" xfId="0" applyFont="1" applyBorder="1">
      <alignment vertical="center"/>
    </xf>
    <xf numFmtId="0" fontId="25" fillId="0" borderId="102" xfId="0" applyFont="1" applyBorder="1">
      <alignment vertical="center"/>
    </xf>
    <xf numFmtId="0" fontId="25" fillId="0" borderId="103" xfId="0" applyFont="1" applyBorder="1">
      <alignment vertical="center"/>
    </xf>
    <xf numFmtId="0" fontId="25" fillId="0" borderId="0" xfId="0" quotePrefix="1" applyFont="1">
      <alignment vertical="center"/>
    </xf>
    <xf numFmtId="183" fontId="25" fillId="0" borderId="101" xfId="0" applyNumberFormat="1" applyFont="1" applyBorder="1">
      <alignment vertical="center"/>
    </xf>
    <xf numFmtId="0" fontId="25" fillId="0" borderId="101" xfId="0" quotePrefix="1" applyFont="1" applyBorder="1">
      <alignment vertical="center"/>
    </xf>
    <xf numFmtId="0" fontId="25" fillId="15" borderId="101" xfId="0" quotePrefix="1" applyFont="1" applyFill="1" applyBorder="1">
      <alignment vertical="center"/>
    </xf>
    <xf numFmtId="0" fontId="25" fillId="0" borderId="103" xfId="0" quotePrefix="1" applyFont="1" applyBorder="1">
      <alignment vertical="center"/>
    </xf>
    <xf numFmtId="0" fontId="25" fillId="15" borderId="104" xfId="0" quotePrefix="1" applyFont="1" applyFill="1" applyBorder="1">
      <alignment vertical="center"/>
    </xf>
    <xf numFmtId="0" fontId="25" fillId="0" borderId="45" xfId="0" applyFont="1" applyBorder="1">
      <alignment vertical="center"/>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9" fillId="6" borderId="2"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76" xfId="0"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75"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9" fillId="6" borderId="2"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3" fillId="6" borderId="5"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3" fillId="2" borderId="35"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79" xfId="0" applyFont="1" applyFill="1" applyBorder="1" applyAlignment="1" applyProtection="1">
      <alignment horizontal="left" vertical="top" wrapText="1"/>
      <protection locked="0"/>
    </xf>
    <xf numFmtId="0" fontId="3" fillId="2" borderId="31"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105" xfId="0" applyFont="1" applyFill="1" applyBorder="1" applyAlignment="1" applyProtection="1">
      <alignment horizontal="left" vertical="top" wrapText="1"/>
      <protection locked="0"/>
    </xf>
    <xf numFmtId="0" fontId="3" fillId="2" borderId="50"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24" xfId="0" applyFont="1" applyFill="1" applyBorder="1" applyAlignment="1" applyProtection="1">
      <alignment horizontal="left" vertical="top" wrapText="1"/>
      <protection locked="0"/>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9" fillId="2" borderId="9" xfId="0" applyFont="1" applyFill="1" applyBorder="1" applyAlignment="1" applyProtection="1">
      <alignment horizontal="left" vertical="top" wrapText="1"/>
      <protection locked="0"/>
    </xf>
    <xf numFmtId="0" fontId="9" fillId="2" borderId="22"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6" borderId="50" xfId="0" applyFont="1" applyFill="1" applyBorder="1" applyAlignment="1" applyProtection="1">
      <alignment horizontal="center" vertical="center"/>
      <protection locked="0"/>
    </xf>
    <xf numFmtId="0" fontId="3"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9" fillId="2" borderId="23"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9" fillId="2" borderId="50"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8"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8"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75" xfId="2" applyFont="1" applyFill="1" applyBorder="1" applyAlignment="1">
      <alignment horizontal="center" vertical="center"/>
    </xf>
    <xf numFmtId="0" fontId="3" fillId="3" borderId="76" xfId="2" applyFont="1" applyFill="1" applyBorder="1" applyAlignment="1">
      <alignment horizontal="center" vertical="center"/>
    </xf>
    <xf numFmtId="0" fontId="3" fillId="3" borderId="77" xfId="2" applyFont="1" applyFill="1" applyBorder="1" applyAlignment="1">
      <alignment horizontal="center" vertical="center"/>
    </xf>
    <xf numFmtId="0" fontId="3" fillId="3" borderId="4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0" xfId="0"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3" xfId="0" applyFont="1" applyFill="1" applyBorder="1" applyAlignment="1">
      <alignment horizontal="center" vertical="center"/>
    </xf>
    <xf numFmtId="0" fontId="9" fillId="5" borderId="92" xfId="0" applyFont="1" applyFill="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177" fontId="9" fillId="2" borderId="30" xfId="0" applyNumberFormat="1" applyFont="1" applyFill="1" applyBorder="1" applyAlignment="1" applyProtection="1">
      <alignment horizontal="center" vertical="center" wrapText="1"/>
      <protection locked="0"/>
    </xf>
    <xf numFmtId="177" fontId="9" fillId="2" borderId="54" xfId="0" applyNumberFormat="1" applyFont="1" applyFill="1" applyBorder="1" applyAlignment="1" applyProtection="1">
      <alignment horizontal="center" vertical="center" wrapText="1"/>
      <protection locked="0"/>
    </xf>
    <xf numFmtId="177" fontId="9" fillId="2" borderId="55" xfId="0" applyNumberFormat="1" applyFont="1" applyFill="1" applyBorder="1" applyAlignment="1" applyProtection="1">
      <alignment horizontal="center" vertical="center" wrapText="1"/>
      <protection locked="0"/>
    </xf>
    <xf numFmtId="177" fontId="9" fillId="2" borderId="30" xfId="0" applyNumberFormat="1" applyFont="1" applyFill="1" applyBorder="1" applyAlignment="1" applyProtection="1">
      <alignment horizontal="left" vertical="center" wrapText="1"/>
      <protection locked="0"/>
    </xf>
    <xf numFmtId="177" fontId="9" fillId="2" borderId="77" xfId="0" applyNumberFormat="1" applyFont="1" applyFill="1" applyBorder="1" applyAlignment="1" applyProtection="1">
      <alignment horizontal="left" vertical="center" wrapText="1"/>
      <protection locked="0"/>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3" fillId="2" borderId="30" xfId="0" applyFont="1" applyFill="1" applyBorder="1" applyAlignment="1" applyProtection="1">
      <alignment horizontal="center" vertical="center" wrapText="1"/>
      <protection locked="0"/>
    </xf>
    <xf numFmtId="0" fontId="3" fillId="2" borderId="54"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wrapText="1"/>
      <protection locked="0"/>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9" fillId="0" borderId="0" xfId="0" applyFont="1" applyAlignment="1">
      <alignment horizontal="center" vertical="center" wrapText="1"/>
    </xf>
    <xf numFmtId="0" fontId="9" fillId="0" borderId="0" xfId="0" applyFont="1" applyAlignment="1">
      <alignment horizontal="center" vertical="center"/>
    </xf>
    <xf numFmtId="0" fontId="9" fillId="2" borderId="61" xfId="9" applyFont="1" applyFill="1" applyBorder="1" applyAlignment="1" applyProtection="1">
      <alignment vertical="top" wrapText="1"/>
      <protection locked="0"/>
    </xf>
    <xf numFmtId="0" fontId="9" fillId="2" borderId="84" xfId="9" applyFont="1" applyFill="1" applyBorder="1" applyAlignment="1" applyProtection="1">
      <alignment vertical="top" wrapText="1"/>
      <protection locked="0"/>
    </xf>
    <xf numFmtId="0" fontId="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17">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6"/>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CE6F0"/>
      <color rgb="FFD2E6FA"/>
      <color rgb="FFFFFFCC"/>
      <color rgb="FFD2E6B4"/>
      <color rgb="FFE6F0DC"/>
      <color rgb="FFD1EAB0"/>
      <color rgb="FFC8E6A0"/>
      <color rgb="FFCEEAA8"/>
      <color rgb="FF78E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4</xdr:row>
          <xdr:rowOff>19050</xdr:rowOff>
        </xdr:from>
        <xdr:to>
          <xdr:col>35</xdr:col>
          <xdr:colOff>171450</xdr:colOff>
          <xdr:row>5</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18</xdr:col>
          <xdr:colOff>209550</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133350</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1352550</xdr:colOff>
          <xdr:row>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18</xdr:col>
      <xdr:colOff>0</xdr:colOff>
      <xdr:row>0</xdr:row>
      <xdr:rowOff>0</xdr:rowOff>
    </xdr:from>
    <xdr:to>
      <xdr:col>44</xdr:col>
      <xdr:colOff>26670</xdr:colOff>
      <xdr:row>53</xdr:row>
      <xdr:rowOff>134302</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4175" y="0"/>
          <a:ext cx="4471988" cy="1136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857250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xdr:row>
          <xdr:rowOff>19050</xdr:rowOff>
        </xdr:from>
        <xdr:to>
          <xdr:col>1</xdr:col>
          <xdr:colOff>2038350</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SUD(MRA) 麻生 祐美" id="{D3713C4B-E7F2-4137-9D96-A292BF384C85}" userId="S::yumi_aso@mri-ra.co.jp::7bbcbfd3-129c-465d-82cc-07d93c25fd2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8-20T02:13:30.28" personId="{D3713C4B-E7F2-4137-9D96-A292BF384C85}" id="{FFDA712A-80A1-4417-821E-6D419F396E2F}">
    <text xml:space="preserve">sf05f2_rev.pdf (env.go.jp) </text>
    <extLst>
      <x:ext xmlns:xltc2="http://schemas.microsoft.com/office/spreadsheetml/2020/threadedcomments2" uri="{F7C98A9C-CBB3-438F-8F68-D28B6AF4A901}">
        <xltc2:checksum>3329511119</xltc2:checksum>
        <xltc2:hyperlink startIndex="0" length="26" url="https://shift.env.go.jp/files/offering/2023/sf05f2_rev.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25" defaultRowHeight="13.5"/>
  <cols>
    <col min="1" max="1" width="9.25" style="11" customWidth="1"/>
    <col min="2" max="10" width="8.25" style="11"/>
    <col min="11" max="11" width="2.25" style="11" customWidth="1"/>
    <col min="12" max="13" width="8.25" style="11"/>
    <col min="14" max="16384" width="8.25" style="14"/>
  </cols>
  <sheetData>
    <row r="1" spans="1:3" ht="17.649999999999999" customHeight="1">
      <c r="A1" s="113" t="s">
        <v>607</v>
      </c>
    </row>
    <row r="2" spans="1:3">
      <c r="B2" s="11" t="s">
        <v>608</v>
      </c>
    </row>
    <row r="3" spans="1:3" ht="18" customHeight="1">
      <c r="B3" s="13"/>
      <c r="C3" s="11" t="s">
        <v>609</v>
      </c>
    </row>
    <row r="4" spans="1:3" ht="18" customHeight="1">
      <c r="B4" s="12"/>
      <c r="C4" s="11" t="s">
        <v>610</v>
      </c>
    </row>
    <row r="5" spans="1:3" ht="18" customHeight="1">
      <c r="B5" s="16"/>
      <c r="C5" s="11" t="s">
        <v>692</v>
      </c>
    </row>
    <row r="6" spans="1:3">
      <c r="B6" s="11" t="s">
        <v>662</v>
      </c>
    </row>
    <row r="8" spans="1:3">
      <c r="B8" s="11" t="s">
        <v>611</v>
      </c>
    </row>
    <row r="9" spans="1:3">
      <c r="B9" s="14"/>
    </row>
    <row r="10" spans="1:3">
      <c r="B10" s="11" t="s">
        <v>613</v>
      </c>
    </row>
    <row r="11" spans="1:3">
      <c r="B11" s="11" t="s">
        <v>612</v>
      </c>
    </row>
    <row r="13" spans="1:3" s="11" customFormat="1" ht="19.149999999999999" customHeight="1">
      <c r="B13" s="284" t="s">
        <v>902</v>
      </c>
    </row>
    <row r="14" spans="1:3" s="11" customFormat="1" ht="22.15" customHeight="1">
      <c r="B14" s="284" t="s">
        <v>903</v>
      </c>
    </row>
    <row r="15" spans="1:3" s="11" customFormat="1" ht="12">
      <c r="B15" s="284" t="s">
        <v>726</v>
      </c>
    </row>
    <row r="16" spans="1:3" s="11" customFormat="1" ht="14.25">
      <c r="B16" s="239"/>
    </row>
    <row r="17" spans="2:2">
      <c r="B17" s="15" t="s">
        <v>661</v>
      </c>
    </row>
    <row r="18" spans="2:2">
      <c r="B18" s="15"/>
    </row>
  </sheetData>
  <sheetProtection algorithmName="SHA-512" hashValue="1UO/+TU4bP77m9mDtiOklE1OskOcaAdS+Y/4MItbFqrzl9THLTmjXaI9MxsAkM4GyXrvPvFdNxWoFYEtjxHkRA==" saltValue="7B55PAfCtjIJKlZu5jkYbA==" spinCount="100000" sheet="1" scenarios="1" formatRows="0" insertRows="0" deleteRows="0"/>
  <dataConsolidate/>
  <phoneticPr fontId="2"/>
  <conditionalFormatting sqref="B5">
    <cfRule type="expression" dxfId="16" priority="1">
      <formula>$AE$5=TRUE</formula>
    </cfRule>
  </conditionalFormatting>
  <pageMargins left="0.74803149606299213" right="0.74803149606299213" top="0.98425196850393704" bottom="0.98425196850393704" header="0.51181102362204722" footer="0.51181102362204722"/>
  <pageSetup paperSize="9" scale="91" orientation="portrait" r:id="rId1"/>
  <headerFooter alignWithMargins="0">
    <oddFooter>&amp;L&amp;6sf03h6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91BA-94E4-48F2-96C5-1065C7DD5B69}">
  <sheetPr codeName="Sheet2">
    <tabColor rgb="FFFFFF00"/>
  </sheetPr>
  <dimension ref="A1:D15"/>
  <sheetViews>
    <sheetView view="pageBreakPreview" zoomScale="80" zoomScaleNormal="100" zoomScaleSheetLayoutView="80" workbookViewId="0"/>
  </sheetViews>
  <sheetFormatPr defaultColWidth="8.25" defaultRowHeight="13.5"/>
  <cols>
    <col min="1" max="1" width="31.875" style="17" customWidth="1"/>
    <col min="2" max="2" width="19.75" style="17" customWidth="1"/>
    <col min="3" max="4" width="18.75" style="17" customWidth="1"/>
    <col min="5" max="16384" width="8.25" style="17"/>
  </cols>
  <sheetData>
    <row r="1" spans="1:4">
      <c r="A1" s="205" t="s">
        <v>615</v>
      </c>
      <c r="B1" s="244" t="s">
        <v>743</v>
      </c>
    </row>
    <row r="2" spans="1:4">
      <c r="A2" s="206" t="s">
        <v>591</v>
      </c>
      <c r="B2" s="245" t="s">
        <v>744</v>
      </c>
    </row>
    <row r="3" spans="1:4">
      <c r="A3" s="246"/>
      <c r="B3" s="246"/>
    </row>
    <row r="4" spans="1:4">
      <c r="A4" s="206" t="s">
        <v>616</v>
      </c>
      <c r="B4" s="247" t="s">
        <v>691</v>
      </c>
    </row>
    <row r="5" spans="1:4">
      <c r="A5" s="206" t="s">
        <v>617</v>
      </c>
      <c r="B5" s="248">
        <v>3</v>
      </c>
    </row>
    <row r="6" spans="1:4">
      <c r="A6" s="19" t="s">
        <v>618</v>
      </c>
      <c r="B6" s="249"/>
    </row>
    <row r="7" spans="1:4">
      <c r="A7" s="19" t="s">
        <v>619</v>
      </c>
      <c r="B7" s="250"/>
    </row>
    <row r="8" spans="1:4" ht="14.25" thickBot="1">
      <c r="A8" s="206" t="s">
        <v>620</v>
      </c>
      <c r="B8" s="250"/>
    </row>
    <row r="9" spans="1:4" ht="14.25" thickBot="1">
      <c r="A9" s="206" t="s">
        <v>621</v>
      </c>
      <c r="B9" s="251">
        <f>'6-2．CO2排出量_総括'!H7</f>
        <v>0</v>
      </c>
    </row>
    <row r="11" spans="1:4" ht="14.25" thickBot="1">
      <c r="A11" s="229" t="s">
        <v>715</v>
      </c>
      <c r="B11" s="230" t="s">
        <v>705</v>
      </c>
      <c r="C11" s="230" t="s">
        <v>706</v>
      </c>
      <c r="D11" s="231" t="s">
        <v>546</v>
      </c>
    </row>
    <row r="12" spans="1:4" ht="14.25" thickBot="1">
      <c r="A12" s="18" t="str">
        <f>'6-2．CO2排出量_総括'!B18</f>
        <v>令和7年度</v>
      </c>
      <c r="B12" s="232">
        <f>'6-2．CO2排出量_総括'!H18</f>
        <v>0</v>
      </c>
      <c r="C12" s="18">
        <f>'6-2．CO2排出量_総括'!K18</f>
        <v>0</v>
      </c>
      <c r="D12" s="18">
        <f>'6-2．CO2排出量_総括'!N18</f>
        <v>0</v>
      </c>
    </row>
    <row r="13" spans="1:4" ht="14.25" thickBot="1"/>
    <row r="14" spans="1:4" ht="14.25" thickBot="1">
      <c r="A14" s="236" t="s">
        <v>709</v>
      </c>
      <c r="B14" s="236" t="s">
        <v>710</v>
      </c>
      <c r="C14" s="237" t="s">
        <v>716</v>
      </c>
      <c r="D14" s="252" t="str">
        <f>"排出量"&amp;"（"&amp;'6-2．CO2排出量_総括'!B18&amp;"）"</f>
        <v>排出量（令和7年度）</v>
      </c>
    </row>
    <row r="15" spans="1:4" ht="14.25" thickBot="1">
      <c r="A15" s="236">
        <v>1</v>
      </c>
      <c r="B15" s="238">
        <f>'1. 基本情報等'!K15</f>
        <v>0</v>
      </c>
      <c r="C15" s="238">
        <f>'1. 基本情報等'!K17</f>
        <v>0</v>
      </c>
      <c r="D15" s="252">
        <f>'6-2．CO2排出量_総括'!H7</f>
        <v>0</v>
      </c>
    </row>
  </sheetData>
  <sheetProtection algorithmName="SHA-512" hashValue="97qitiPsRnc+ZjOK1F2lX+3PbtWiAyyL4hul7G62lA/UFqD9lNE+XFKkVkQewdo8pF69Ura1l5XEXGvk1YFAog==" saltValue="3V/B4nz2It0xNyrKzu+EDQ=="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cols>
    <col min="1" max="1" width="8.75" style="80"/>
    <col min="2" max="2" width="8.75" style="78"/>
    <col min="3" max="3" width="8.75" style="79"/>
    <col min="4" max="4" width="25.5" style="80" customWidth="1"/>
    <col min="5" max="5" width="8.75" style="80"/>
    <col min="6" max="6" width="16.75" style="80" customWidth="1"/>
    <col min="7" max="8" width="8.75" style="80"/>
    <col min="9" max="9" width="17.25" style="80" customWidth="1"/>
    <col min="10" max="16384" width="8.75" style="80"/>
  </cols>
  <sheetData>
    <row r="4" spans="2:10">
      <c r="D4" s="80" t="s">
        <v>603</v>
      </c>
    </row>
    <row r="6" spans="2:10">
      <c r="B6" s="78" t="s">
        <v>564</v>
      </c>
    </row>
    <row r="7" spans="2:10" ht="19.5" thickBot="1">
      <c r="B7" s="78" t="s">
        <v>565</v>
      </c>
      <c r="C7" s="79" t="s">
        <v>566</v>
      </c>
      <c r="D7" s="81" t="s">
        <v>495</v>
      </c>
      <c r="E7" s="81" t="s">
        <v>519</v>
      </c>
      <c r="F7" s="81" t="s">
        <v>548</v>
      </c>
      <c r="G7" s="81" t="s">
        <v>547</v>
      </c>
      <c r="H7" s="81" t="s">
        <v>523</v>
      </c>
      <c r="I7" s="81" t="s">
        <v>525</v>
      </c>
      <c r="J7" s="81" t="s">
        <v>600</v>
      </c>
    </row>
    <row r="8" spans="2:10">
      <c r="B8" s="78">
        <v>1.2</v>
      </c>
      <c r="C8" s="79" t="s">
        <v>568</v>
      </c>
      <c r="D8" s="82" t="s">
        <v>443</v>
      </c>
      <c r="E8" s="83">
        <v>1</v>
      </c>
      <c r="F8" s="84" t="s">
        <v>549</v>
      </c>
      <c r="G8" s="84" t="s">
        <v>521</v>
      </c>
      <c r="H8" s="85" t="s">
        <v>527</v>
      </c>
      <c r="I8" s="84" t="s">
        <v>541</v>
      </c>
      <c r="J8" s="86" t="s">
        <v>601</v>
      </c>
    </row>
    <row r="9" spans="2:10">
      <c r="B9" s="78">
        <v>1.1000000000000001</v>
      </c>
      <c r="C9" s="79" t="s">
        <v>567</v>
      </c>
      <c r="D9" s="87" t="s">
        <v>444</v>
      </c>
      <c r="E9" s="88">
        <v>0</v>
      </c>
      <c r="F9" s="81" t="s">
        <v>549</v>
      </c>
      <c r="G9" s="81" t="s">
        <v>522</v>
      </c>
      <c r="H9" s="81" t="s">
        <v>542</v>
      </c>
      <c r="I9" s="81" t="s">
        <v>526</v>
      </c>
      <c r="J9" s="89" t="s">
        <v>601</v>
      </c>
    </row>
    <row r="10" spans="2:10">
      <c r="B10" s="78">
        <v>1.1000000000000001</v>
      </c>
      <c r="C10" s="79" t="s">
        <v>567</v>
      </c>
      <c r="D10" s="87" t="s">
        <v>445</v>
      </c>
      <c r="E10" s="88">
        <v>0</v>
      </c>
      <c r="F10" s="81" t="s">
        <v>549</v>
      </c>
      <c r="G10" s="81" t="s">
        <v>522</v>
      </c>
      <c r="H10" s="81" t="s">
        <v>542</v>
      </c>
      <c r="I10" s="81" t="s">
        <v>526</v>
      </c>
      <c r="J10" s="89" t="s">
        <v>601</v>
      </c>
    </row>
    <row r="11" spans="2:10">
      <c r="B11" s="78">
        <v>1.1000000000000001</v>
      </c>
      <c r="C11" s="79" t="s">
        <v>567</v>
      </c>
      <c r="D11" s="87" t="s">
        <v>446</v>
      </c>
      <c r="E11" s="88">
        <v>0</v>
      </c>
      <c r="F11" s="81" t="s">
        <v>549</v>
      </c>
      <c r="G11" s="81" t="s">
        <v>522</v>
      </c>
      <c r="H11" s="81" t="s">
        <v>542</v>
      </c>
      <c r="I11" s="81" t="s">
        <v>526</v>
      </c>
      <c r="J11" s="89" t="s">
        <v>601</v>
      </c>
    </row>
    <row r="12" spans="2:10">
      <c r="B12" s="78">
        <v>1.1000000000000001</v>
      </c>
      <c r="C12" s="79" t="s">
        <v>567</v>
      </c>
      <c r="D12" s="87" t="s">
        <v>447</v>
      </c>
      <c r="E12" s="88">
        <v>0</v>
      </c>
      <c r="F12" s="81" t="s">
        <v>549</v>
      </c>
      <c r="G12" s="81" t="s">
        <v>522</v>
      </c>
      <c r="H12" s="81" t="s">
        <v>542</v>
      </c>
      <c r="I12" s="81" t="s">
        <v>526</v>
      </c>
      <c r="J12" s="89" t="s">
        <v>601</v>
      </c>
    </row>
    <row r="13" spans="2:10">
      <c r="B13" s="78">
        <v>1.1000000000000001</v>
      </c>
      <c r="C13" s="79" t="s">
        <v>567</v>
      </c>
      <c r="D13" s="87" t="s">
        <v>448</v>
      </c>
      <c r="E13" s="88">
        <v>0</v>
      </c>
      <c r="F13" s="81" t="s">
        <v>549</v>
      </c>
      <c r="G13" s="81" t="s">
        <v>522</v>
      </c>
      <c r="H13" s="81" t="s">
        <v>542</v>
      </c>
      <c r="I13" s="81" t="s">
        <v>526</v>
      </c>
      <c r="J13" s="89" t="s">
        <v>601</v>
      </c>
    </row>
    <row r="14" spans="2:10">
      <c r="B14" s="78">
        <v>1.1000000000000001</v>
      </c>
      <c r="C14" s="79" t="s">
        <v>567</v>
      </c>
      <c r="D14" s="87" t="s">
        <v>449</v>
      </c>
      <c r="E14" s="88">
        <v>0</v>
      </c>
      <c r="F14" s="81" t="s">
        <v>549</v>
      </c>
      <c r="G14" s="81" t="s">
        <v>516</v>
      </c>
      <c r="H14" s="81" t="s">
        <v>543</v>
      </c>
      <c r="I14" s="81" t="s">
        <v>526</v>
      </c>
      <c r="J14" s="89" t="s">
        <v>601</v>
      </c>
    </row>
    <row r="15" spans="2:10">
      <c r="B15" s="78">
        <v>1.1000000000000001</v>
      </c>
      <c r="C15" s="79" t="s">
        <v>567</v>
      </c>
      <c r="D15" s="87" t="s">
        <v>450</v>
      </c>
      <c r="E15" s="88">
        <v>0</v>
      </c>
      <c r="F15" s="81" t="s">
        <v>549</v>
      </c>
      <c r="G15" s="81" t="s">
        <v>516</v>
      </c>
      <c r="H15" s="81" t="s">
        <v>543</v>
      </c>
      <c r="I15" s="81" t="s">
        <v>526</v>
      </c>
      <c r="J15" s="89" t="s">
        <v>601</v>
      </c>
    </row>
    <row r="16" spans="2:10">
      <c r="B16" s="78">
        <v>1.1000000000000001</v>
      </c>
      <c r="C16" s="79" t="s">
        <v>567</v>
      </c>
      <c r="D16" s="87" t="s">
        <v>451</v>
      </c>
      <c r="E16" s="88">
        <v>0</v>
      </c>
      <c r="F16" s="81" t="s">
        <v>549</v>
      </c>
      <c r="G16" s="81" t="s">
        <v>516</v>
      </c>
      <c r="H16" s="81" t="s">
        <v>543</v>
      </c>
      <c r="I16" s="81" t="s">
        <v>526</v>
      </c>
      <c r="J16" s="89" t="s">
        <v>601</v>
      </c>
    </row>
    <row r="17" spans="2:10">
      <c r="B17" s="78">
        <v>1.1000000000000001</v>
      </c>
      <c r="C17" s="79" t="s">
        <v>567</v>
      </c>
      <c r="D17" s="87" t="s">
        <v>452</v>
      </c>
      <c r="E17" s="88">
        <v>0</v>
      </c>
      <c r="F17" s="81" t="s">
        <v>549</v>
      </c>
      <c r="G17" s="81" t="s">
        <v>516</v>
      </c>
      <c r="H17" s="81" t="s">
        <v>543</v>
      </c>
      <c r="I17" s="81" t="s">
        <v>526</v>
      </c>
      <c r="J17" s="89" t="s">
        <v>601</v>
      </c>
    </row>
    <row r="18" spans="2:10">
      <c r="B18" s="78">
        <v>1.1000000000000001</v>
      </c>
      <c r="C18" s="79" t="s">
        <v>567</v>
      </c>
      <c r="D18" s="87" t="s">
        <v>453</v>
      </c>
      <c r="E18" s="88">
        <v>0</v>
      </c>
      <c r="F18" s="81" t="s">
        <v>549</v>
      </c>
      <c r="G18" s="81" t="s">
        <v>516</v>
      </c>
      <c r="H18" s="81" t="s">
        <v>543</v>
      </c>
      <c r="I18" s="81" t="s">
        <v>526</v>
      </c>
      <c r="J18" s="89" t="s">
        <v>601</v>
      </c>
    </row>
    <row r="19" spans="2:10">
      <c r="B19" s="78">
        <v>1.1000000000000001</v>
      </c>
      <c r="C19" s="79" t="s">
        <v>567</v>
      </c>
      <c r="D19" s="87" t="s">
        <v>454</v>
      </c>
      <c r="E19" s="88">
        <v>0</v>
      </c>
      <c r="F19" s="81" t="s">
        <v>549</v>
      </c>
      <c r="G19" s="81" t="s">
        <v>516</v>
      </c>
      <c r="H19" s="81" t="s">
        <v>543</v>
      </c>
      <c r="I19" s="81" t="s">
        <v>526</v>
      </c>
      <c r="J19" s="89" t="s">
        <v>601</v>
      </c>
    </row>
    <row r="20" spans="2:10">
      <c r="B20" s="78">
        <v>1.1000000000000001</v>
      </c>
      <c r="C20" s="79" t="s">
        <v>567</v>
      </c>
      <c r="D20" s="87" t="s">
        <v>455</v>
      </c>
      <c r="E20" s="88">
        <v>0</v>
      </c>
      <c r="F20" s="81" t="s">
        <v>549</v>
      </c>
      <c r="G20" s="81" t="s">
        <v>516</v>
      </c>
      <c r="H20" s="81" t="s">
        <v>543</v>
      </c>
      <c r="I20" s="81" t="s">
        <v>526</v>
      </c>
      <c r="J20" s="89" t="s">
        <v>601</v>
      </c>
    </row>
    <row r="21" spans="2:10">
      <c r="B21" s="78">
        <v>1.1000000000000001</v>
      </c>
      <c r="C21" s="79" t="s">
        <v>567</v>
      </c>
      <c r="D21" s="87" t="s">
        <v>456</v>
      </c>
      <c r="E21" s="88">
        <v>0</v>
      </c>
      <c r="F21" s="81" t="s">
        <v>549</v>
      </c>
      <c r="G21" s="81" t="s">
        <v>516</v>
      </c>
      <c r="H21" s="81" t="s">
        <v>543</v>
      </c>
      <c r="I21" s="81" t="s">
        <v>526</v>
      </c>
      <c r="J21" s="89" t="s">
        <v>601</v>
      </c>
    </row>
    <row r="22" spans="2:10">
      <c r="B22" s="78">
        <v>1.1000000000000001</v>
      </c>
      <c r="C22" s="79" t="s">
        <v>567</v>
      </c>
      <c r="D22" s="87" t="s">
        <v>457</v>
      </c>
      <c r="E22" s="88">
        <v>0</v>
      </c>
      <c r="F22" s="81" t="s">
        <v>549</v>
      </c>
      <c r="G22" s="81" t="s">
        <v>516</v>
      </c>
      <c r="H22" s="81" t="s">
        <v>543</v>
      </c>
      <c r="I22" s="81" t="s">
        <v>526</v>
      </c>
      <c r="J22" s="89" t="s">
        <v>601</v>
      </c>
    </row>
    <row r="23" spans="2:10">
      <c r="B23" s="78">
        <v>1.1000000000000001</v>
      </c>
      <c r="C23" s="79" t="s">
        <v>567</v>
      </c>
      <c r="D23" s="87" t="s">
        <v>458</v>
      </c>
      <c r="E23" s="88">
        <v>0</v>
      </c>
      <c r="F23" s="81" t="s">
        <v>549</v>
      </c>
      <c r="G23" s="81" t="s">
        <v>516</v>
      </c>
      <c r="H23" s="81" t="s">
        <v>543</v>
      </c>
      <c r="I23" s="81" t="s">
        <v>526</v>
      </c>
      <c r="J23" s="89" t="s">
        <v>601</v>
      </c>
    </row>
    <row r="24" spans="2:10">
      <c r="B24" s="78">
        <v>1.1000000000000001</v>
      </c>
      <c r="C24" s="79" t="s">
        <v>567</v>
      </c>
      <c r="D24" s="87" t="s">
        <v>459</v>
      </c>
      <c r="E24" s="88">
        <v>0</v>
      </c>
      <c r="F24" s="81" t="s">
        <v>549</v>
      </c>
      <c r="G24" s="81" t="s">
        <v>522</v>
      </c>
      <c r="H24" s="81" t="s">
        <v>542</v>
      </c>
      <c r="I24" s="81" t="s">
        <v>526</v>
      </c>
      <c r="J24" s="89" t="s">
        <v>601</v>
      </c>
    </row>
    <row r="25" spans="2:10">
      <c r="B25" s="78">
        <v>1.1000000000000001</v>
      </c>
      <c r="C25" s="79" t="s">
        <v>567</v>
      </c>
      <c r="D25" s="87" t="s">
        <v>460</v>
      </c>
      <c r="E25" s="88">
        <v>0</v>
      </c>
      <c r="F25" s="81" t="s">
        <v>549</v>
      </c>
      <c r="G25" s="81" t="s">
        <v>522</v>
      </c>
      <c r="H25" s="81" t="s">
        <v>542</v>
      </c>
      <c r="I25" s="81" t="s">
        <v>526</v>
      </c>
      <c r="J25" s="89" t="s">
        <v>601</v>
      </c>
    </row>
    <row r="26" spans="2:10">
      <c r="B26" s="78">
        <v>1.1000000000000001</v>
      </c>
      <c r="C26" s="79" t="s">
        <v>567</v>
      </c>
      <c r="D26" s="87" t="s">
        <v>461</v>
      </c>
      <c r="E26" s="88">
        <v>0</v>
      </c>
      <c r="F26" s="81" t="s">
        <v>549</v>
      </c>
      <c r="G26" s="81" t="s">
        <v>520</v>
      </c>
      <c r="H26" s="81" t="s">
        <v>544</v>
      </c>
      <c r="I26" s="81" t="s">
        <v>526</v>
      </c>
      <c r="J26" s="89" t="s">
        <v>601</v>
      </c>
    </row>
    <row r="27" spans="2:10">
      <c r="B27" s="78">
        <v>1.1000000000000001</v>
      </c>
      <c r="C27" s="79" t="s">
        <v>567</v>
      </c>
      <c r="D27" s="87" t="s">
        <v>462</v>
      </c>
      <c r="E27" s="88">
        <v>0</v>
      </c>
      <c r="F27" s="81" t="s">
        <v>549</v>
      </c>
      <c r="G27" s="81" t="s">
        <v>522</v>
      </c>
      <c r="H27" s="81" t="s">
        <v>542</v>
      </c>
      <c r="I27" s="81" t="s">
        <v>526</v>
      </c>
      <c r="J27" s="89" t="s">
        <v>601</v>
      </c>
    </row>
    <row r="28" spans="2:10">
      <c r="B28" s="78">
        <v>1.1000000000000001</v>
      </c>
      <c r="C28" s="79" t="s">
        <v>567</v>
      </c>
      <c r="D28" s="87" t="s">
        <v>660</v>
      </c>
      <c r="E28" s="88">
        <v>0</v>
      </c>
      <c r="F28" s="81" t="s">
        <v>549</v>
      </c>
      <c r="G28" s="81" t="s">
        <v>520</v>
      </c>
      <c r="H28" s="81" t="s">
        <v>544</v>
      </c>
      <c r="I28" s="81" t="s">
        <v>526</v>
      </c>
      <c r="J28" s="89" t="s">
        <v>601</v>
      </c>
    </row>
    <row r="29" spans="2:10">
      <c r="B29" s="78">
        <v>1.1000000000000001</v>
      </c>
      <c r="C29" s="79" t="s">
        <v>567</v>
      </c>
      <c r="D29" s="87" t="s">
        <v>464</v>
      </c>
      <c r="E29" s="88">
        <v>0</v>
      </c>
      <c r="F29" s="81" t="s">
        <v>549</v>
      </c>
      <c r="G29" s="81" t="s">
        <v>522</v>
      </c>
      <c r="H29" s="81" t="s">
        <v>542</v>
      </c>
      <c r="I29" s="81" t="s">
        <v>526</v>
      </c>
      <c r="J29" s="89" t="s">
        <v>601</v>
      </c>
    </row>
    <row r="30" spans="2:10">
      <c r="B30" s="78">
        <v>1.1000000000000001</v>
      </c>
      <c r="C30" s="79" t="s">
        <v>567</v>
      </c>
      <c r="D30" s="87" t="s">
        <v>465</v>
      </c>
      <c r="E30" s="88">
        <v>0</v>
      </c>
      <c r="F30" s="81" t="s">
        <v>549</v>
      </c>
      <c r="G30" s="81" t="s">
        <v>522</v>
      </c>
      <c r="H30" s="81" t="s">
        <v>542</v>
      </c>
      <c r="I30" s="81" t="s">
        <v>526</v>
      </c>
      <c r="J30" s="89" t="s">
        <v>601</v>
      </c>
    </row>
    <row r="31" spans="2:10">
      <c r="B31" s="78">
        <v>1.1000000000000001</v>
      </c>
      <c r="C31" s="79" t="s">
        <v>567</v>
      </c>
      <c r="D31" s="87" t="s">
        <v>466</v>
      </c>
      <c r="E31" s="88">
        <v>0</v>
      </c>
      <c r="F31" s="81" t="s">
        <v>549</v>
      </c>
      <c r="G31" s="81" t="s">
        <v>516</v>
      </c>
      <c r="H31" s="81" t="s">
        <v>543</v>
      </c>
      <c r="I31" s="81" t="s">
        <v>526</v>
      </c>
      <c r="J31" s="89" t="s">
        <v>601</v>
      </c>
    </row>
    <row r="32" spans="2:10">
      <c r="B32" s="78">
        <v>1.1000000000000001</v>
      </c>
      <c r="C32" s="79" t="s">
        <v>567</v>
      </c>
      <c r="D32" s="87" t="s">
        <v>467</v>
      </c>
      <c r="E32" s="88">
        <v>0</v>
      </c>
      <c r="F32" s="81" t="s">
        <v>549</v>
      </c>
      <c r="G32" s="81" t="s">
        <v>520</v>
      </c>
      <c r="H32" s="81" t="s">
        <v>544</v>
      </c>
      <c r="I32" s="81" t="s">
        <v>526</v>
      </c>
      <c r="J32" s="89" t="s">
        <v>601</v>
      </c>
    </row>
    <row r="33" spans="2:11">
      <c r="B33" s="78">
        <v>1.1000000000000001</v>
      </c>
      <c r="C33" s="79" t="s">
        <v>567</v>
      </c>
      <c r="D33" s="87" t="s">
        <v>468</v>
      </c>
      <c r="E33" s="88">
        <v>0</v>
      </c>
      <c r="F33" s="81" t="s">
        <v>549</v>
      </c>
      <c r="G33" s="81" t="s">
        <v>520</v>
      </c>
      <c r="H33" s="81" t="s">
        <v>544</v>
      </c>
      <c r="I33" s="81" t="s">
        <v>526</v>
      </c>
      <c r="J33" s="89" t="s">
        <v>601</v>
      </c>
    </row>
    <row r="34" spans="2:11">
      <c r="B34" s="78">
        <v>1.1000000000000001</v>
      </c>
      <c r="C34" s="79" t="s">
        <v>567</v>
      </c>
      <c r="D34" s="87" t="s">
        <v>469</v>
      </c>
      <c r="E34" s="88">
        <v>0</v>
      </c>
      <c r="F34" s="81" t="s">
        <v>549</v>
      </c>
      <c r="G34" s="81" t="s">
        <v>520</v>
      </c>
      <c r="H34" s="81" t="s">
        <v>544</v>
      </c>
      <c r="I34" s="81" t="s">
        <v>526</v>
      </c>
      <c r="J34" s="89" t="s">
        <v>601</v>
      </c>
    </row>
    <row r="35" spans="2:11">
      <c r="B35" s="78">
        <v>1.1000000000000001</v>
      </c>
      <c r="C35" s="79" t="s">
        <v>567</v>
      </c>
      <c r="D35" s="87" t="s">
        <v>470</v>
      </c>
      <c r="E35" s="88">
        <v>0</v>
      </c>
      <c r="F35" s="81" t="s">
        <v>549</v>
      </c>
      <c r="G35" s="81" t="s">
        <v>520</v>
      </c>
      <c r="H35" s="81" t="s">
        <v>544</v>
      </c>
      <c r="I35" s="81" t="s">
        <v>526</v>
      </c>
      <c r="J35" s="89" t="s">
        <v>601</v>
      </c>
    </row>
    <row r="36" spans="2:11">
      <c r="B36" s="78">
        <v>1.3</v>
      </c>
      <c r="C36" s="79" t="s">
        <v>569</v>
      </c>
      <c r="D36" s="87" t="s">
        <v>471</v>
      </c>
      <c r="E36" s="88">
        <v>1</v>
      </c>
      <c r="F36" s="81" t="s">
        <v>549</v>
      </c>
      <c r="G36" s="81" t="s">
        <v>524</v>
      </c>
      <c r="H36" s="90" t="s">
        <v>527</v>
      </c>
      <c r="I36" s="81" t="s">
        <v>526</v>
      </c>
      <c r="J36" s="89" t="s">
        <v>601</v>
      </c>
    </row>
    <row r="37" spans="2:11">
      <c r="B37" s="78">
        <v>1.3</v>
      </c>
      <c r="C37" s="79" t="s">
        <v>569</v>
      </c>
      <c r="D37" s="87" t="s">
        <v>472</v>
      </c>
      <c r="E37" s="88">
        <v>1</v>
      </c>
      <c r="F37" s="81" t="s">
        <v>549</v>
      </c>
      <c r="G37" s="81" t="s">
        <v>524</v>
      </c>
      <c r="H37" s="90" t="s">
        <v>527</v>
      </c>
      <c r="I37" s="81" t="s">
        <v>526</v>
      </c>
      <c r="J37" s="89" t="s">
        <v>601</v>
      </c>
    </row>
    <row r="38" spans="2:11">
      <c r="B38" s="78">
        <v>1.3</v>
      </c>
      <c r="C38" s="79" t="s">
        <v>569</v>
      </c>
      <c r="D38" s="87" t="s">
        <v>473</v>
      </c>
      <c r="E38" s="88">
        <v>1</v>
      </c>
      <c r="F38" s="81" t="s">
        <v>549</v>
      </c>
      <c r="G38" s="81" t="s">
        <v>524</v>
      </c>
      <c r="H38" s="90" t="s">
        <v>527</v>
      </c>
      <c r="I38" s="81" t="s">
        <v>526</v>
      </c>
      <c r="J38" s="89" t="s">
        <v>601</v>
      </c>
    </row>
    <row r="39" spans="2:11">
      <c r="B39" s="78">
        <v>1.3</v>
      </c>
      <c r="C39" s="79" t="s">
        <v>569</v>
      </c>
      <c r="D39" s="87" t="s">
        <v>474</v>
      </c>
      <c r="E39" s="88">
        <v>1</v>
      </c>
      <c r="F39" s="81" t="s">
        <v>549</v>
      </c>
      <c r="G39" s="81" t="s">
        <v>524</v>
      </c>
      <c r="H39" s="90" t="s">
        <v>527</v>
      </c>
      <c r="I39" s="81" t="s">
        <v>526</v>
      </c>
      <c r="J39" s="89" t="s">
        <v>601</v>
      </c>
    </row>
    <row r="40" spans="2:11">
      <c r="B40" s="91">
        <v>1.4</v>
      </c>
      <c r="C40" s="92" t="s">
        <v>570</v>
      </c>
      <c r="D40" s="93" t="s">
        <v>475</v>
      </c>
      <c r="E40" s="94">
        <v>1</v>
      </c>
      <c r="F40" s="95" t="s">
        <v>550</v>
      </c>
      <c r="G40" s="95" t="s">
        <v>521</v>
      </c>
      <c r="H40" s="96" t="s">
        <v>527</v>
      </c>
      <c r="I40" s="95" t="s">
        <v>541</v>
      </c>
      <c r="J40" s="97" t="s">
        <v>527</v>
      </c>
      <c r="K40" s="93" t="s">
        <v>595</v>
      </c>
    </row>
    <row r="41" spans="2:11">
      <c r="B41" s="91">
        <v>1.4</v>
      </c>
      <c r="C41" s="92" t="s">
        <v>570</v>
      </c>
      <c r="D41" s="93" t="s">
        <v>476</v>
      </c>
      <c r="E41" s="94">
        <v>1</v>
      </c>
      <c r="F41" s="95" t="s">
        <v>551</v>
      </c>
      <c r="G41" s="95" t="s">
        <v>521</v>
      </c>
      <c r="H41" s="96" t="s">
        <v>527</v>
      </c>
      <c r="I41" s="95" t="s">
        <v>541</v>
      </c>
      <c r="J41" s="97" t="s">
        <v>527</v>
      </c>
      <c r="K41" s="93" t="s">
        <v>596</v>
      </c>
    </row>
    <row r="42" spans="2:11">
      <c r="B42" s="91">
        <v>1.4</v>
      </c>
      <c r="C42" s="92" t="s">
        <v>570</v>
      </c>
      <c r="D42" s="93" t="s">
        <v>477</v>
      </c>
      <c r="E42" s="94">
        <v>1</v>
      </c>
      <c r="F42" s="95" t="s">
        <v>550</v>
      </c>
      <c r="G42" s="95" t="s">
        <v>524</v>
      </c>
      <c r="H42" s="96" t="s">
        <v>527</v>
      </c>
      <c r="I42" s="95" t="s">
        <v>526</v>
      </c>
      <c r="J42" s="97" t="s">
        <v>527</v>
      </c>
      <c r="K42" s="93" t="s">
        <v>597</v>
      </c>
    </row>
    <row r="43" spans="2:11">
      <c r="B43" s="91">
        <v>1.4</v>
      </c>
      <c r="C43" s="92" t="s">
        <v>570</v>
      </c>
      <c r="D43" s="93" t="s">
        <v>478</v>
      </c>
      <c r="E43" s="94">
        <v>1</v>
      </c>
      <c r="F43" s="95" t="s">
        <v>551</v>
      </c>
      <c r="G43" s="95" t="s">
        <v>524</v>
      </c>
      <c r="H43" s="96" t="s">
        <v>527</v>
      </c>
      <c r="I43" s="95" t="s">
        <v>526</v>
      </c>
      <c r="J43" s="97" t="s">
        <v>527</v>
      </c>
      <c r="K43" s="93" t="s">
        <v>598</v>
      </c>
    </row>
    <row r="44" spans="2:11">
      <c r="B44" s="78">
        <v>2</v>
      </c>
      <c r="C44" s="79" t="s">
        <v>571</v>
      </c>
      <c r="D44" s="87" t="s">
        <v>479</v>
      </c>
      <c r="E44" s="88">
        <v>1</v>
      </c>
      <c r="F44" s="81" t="s">
        <v>552</v>
      </c>
      <c r="G44" s="81" t="s">
        <v>522</v>
      </c>
      <c r="H44" s="90" t="s">
        <v>527</v>
      </c>
      <c r="I44" s="81" t="s">
        <v>529</v>
      </c>
      <c r="J44" s="97" t="s">
        <v>527</v>
      </c>
    </row>
    <row r="45" spans="2:11">
      <c r="B45" s="78">
        <v>2</v>
      </c>
      <c r="C45" s="79" t="s">
        <v>571</v>
      </c>
      <c r="D45" s="87" t="s">
        <v>480</v>
      </c>
      <c r="E45" s="88">
        <v>1</v>
      </c>
      <c r="F45" s="81" t="s">
        <v>552</v>
      </c>
      <c r="G45" s="81" t="s">
        <v>522</v>
      </c>
      <c r="H45" s="90" t="s">
        <v>527</v>
      </c>
      <c r="I45" s="81" t="s">
        <v>529</v>
      </c>
      <c r="J45" s="97" t="s">
        <v>527</v>
      </c>
    </row>
    <row r="46" spans="2:11">
      <c r="B46" s="78">
        <v>2</v>
      </c>
      <c r="C46" s="79" t="s">
        <v>571</v>
      </c>
      <c r="D46" s="87" t="s">
        <v>481</v>
      </c>
      <c r="E46" s="88">
        <v>1</v>
      </c>
      <c r="F46" s="81" t="s">
        <v>552</v>
      </c>
      <c r="G46" s="81" t="s">
        <v>522</v>
      </c>
      <c r="H46" s="90" t="s">
        <v>527</v>
      </c>
      <c r="I46" s="81" t="s">
        <v>529</v>
      </c>
      <c r="J46" s="97" t="s">
        <v>527</v>
      </c>
    </row>
    <row r="47" spans="2:11">
      <c r="B47" s="78">
        <v>2</v>
      </c>
      <c r="C47" s="79" t="s">
        <v>571</v>
      </c>
      <c r="D47" s="87" t="s">
        <v>482</v>
      </c>
      <c r="E47" s="88">
        <v>1</v>
      </c>
      <c r="F47" s="81" t="s">
        <v>552</v>
      </c>
      <c r="G47" s="81" t="s">
        <v>522</v>
      </c>
      <c r="H47" s="90" t="s">
        <v>527</v>
      </c>
      <c r="I47" s="81" t="s">
        <v>529</v>
      </c>
      <c r="J47" s="97" t="s">
        <v>527</v>
      </c>
    </row>
    <row r="48" spans="2:11">
      <c r="B48" s="78">
        <v>2</v>
      </c>
      <c r="C48" s="79" t="s">
        <v>571</v>
      </c>
      <c r="D48" s="87" t="s">
        <v>483</v>
      </c>
      <c r="E48" s="88">
        <v>1</v>
      </c>
      <c r="F48" s="81" t="s">
        <v>552</v>
      </c>
      <c r="G48" s="81" t="s">
        <v>522</v>
      </c>
      <c r="H48" s="90" t="s">
        <v>527</v>
      </c>
      <c r="I48" s="81" t="s">
        <v>529</v>
      </c>
      <c r="J48" s="97" t="s">
        <v>527</v>
      </c>
    </row>
    <row r="49" spans="2:10">
      <c r="B49" s="78">
        <v>2</v>
      </c>
      <c r="C49" s="79" t="s">
        <v>571</v>
      </c>
      <c r="D49" s="87" t="s">
        <v>484</v>
      </c>
      <c r="E49" s="88">
        <v>1</v>
      </c>
      <c r="F49" s="81" t="s">
        <v>552</v>
      </c>
      <c r="G49" s="81" t="s">
        <v>528</v>
      </c>
      <c r="H49" s="90" t="s">
        <v>527</v>
      </c>
      <c r="I49" s="81" t="s">
        <v>530</v>
      </c>
      <c r="J49" s="97" t="s">
        <v>527</v>
      </c>
    </row>
    <row r="50" spans="2:10">
      <c r="B50" s="78">
        <v>2</v>
      </c>
      <c r="C50" s="79" t="s">
        <v>571</v>
      </c>
      <c r="D50" s="87" t="s">
        <v>485</v>
      </c>
      <c r="E50" s="88">
        <v>1</v>
      </c>
      <c r="F50" s="81" t="s">
        <v>552</v>
      </c>
      <c r="G50" s="81" t="s">
        <v>528</v>
      </c>
      <c r="H50" s="90" t="s">
        <v>527</v>
      </c>
      <c r="I50" s="81" t="s">
        <v>530</v>
      </c>
      <c r="J50" s="97" t="s">
        <v>527</v>
      </c>
    </row>
    <row r="51" spans="2:10">
      <c r="B51" s="78">
        <v>2</v>
      </c>
      <c r="C51" s="79" t="s">
        <v>571</v>
      </c>
      <c r="D51" s="87" t="s">
        <v>486</v>
      </c>
      <c r="E51" s="88">
        <v>1</v>
      </c>
      <c r="F51" s="81" t="s">
        <v>552</v>
      </c>
      <c r="G51" s="81" t="s">
        <v>522</v>
      </c>
      <c r="H51" s="90" t="s">
        <v>527</v>
      </c>
      <c r="I51" s="81" t="s">
        <v>529</v>
      </c>
      <c r="J51" s="97" t="s">
        <v>527</v>
      </c>
    </row>
    <row r="52" spans="2:10">
      <c r="B52" s="78">
        <v>2</v>
      </c>
      <c r="C52" s="79" t="s">
        <v>571</v>
      </c>
      <c r="D52" s="87" t="s">
        <v>487</v>
      </c>
      <c r="E52" s="88">
        <v>1</v>
      </c>
      <c r="F52" s="81" t="s">
        <v>552</v>
      </c>
      <c r="G52" s="81" t="s">
        <v>522</v>
      </c>
      <c r="H52" s="90" t="s">
        <v>527</v>
      </c>
      <c r="I52" s="81" t="s">
        <v>529</v>
      </c>
      <c r="J52" s="97" t="s">
        <v>527</v>
      </c>
    </row>
    <row r="53" spans="2:10">
      <c r="B53" s="78">
        <v>3.1</v>
      </c>
      <c r="C53" s="79" t="s">
        <v>572</v>
      </c>
      <c r="D53" s="87" t="s">
        <v>488</v>
      </c>
      <c r="E53" s="88">
        <v>1</v>
      </c>
      <c r="F53" s="81" t="s">
        <v>554</v>
      </c>
      <c r="G53" s="81" t="s">
        <v>522</v>
      </c>
      <c r="H53" s="90" t="s">
        <v>527</v>
      </c>
      <c r="I53" s="81" t="s">
        <v>529</v>
      </c>
      <c r="J53" s="97" t="s">
        <v>527</v>
      </c>
    </row>
    <row r="54" spans="2:10">
      <c r="B54" s="78">
        <v>3.2</v>
      </c>
      <c r="C54" s="79" t="s">
        <v>573</v>
      </c>
      <c r="D54" s="87" t="s">
        <v>560</v>
      </c>
      <c r="E54" s="88">
        <v>1</v>
      </c>
      <c r="F54" s="81" t="s">
        <v>555</v>
      </c>
      <c r="G54" s="81" t="s">
        <v>522</v>
      </c>
      <c r="H54" s="90" t="s">
        <v>527</v>
      </c>
      <c r="I54" s="81" t="s">
        <v>529</v>
      </c>
      <c r="J54" s="97" t="s">
        <v>527</v>
      </c>
    </row>
    <row r="55" spans="2:10">
      <c r="B55" s="78">
        <v>3.2</v>
      </c>
      <c r="C55" s="79" t="s">
        <v>573</v>
      </c>
      <c r="D55" s="87" t="s">
        <v>561</v>
      </c>
      <c r="E55" s="88">
        <v>1</v>
      </c>
      <c r="F55" s="81" t="s">
        <v>555</v>
      </c>
      <c r="G55" s="81" t="s">
        <v>522</v>
      </c>
      <c r="H55" s="90" t="s">
        <v>527</v>
      </c>
      <c r="I55" s="81" t="s">
        <v>529</v>
      </c>
      <c r="J55" s="97" t="s">
        <v>527</v>
      </c>
    </row>
    <row r="56" spans="2:10">
      <c r="B56" s="78">
        <v>3.3</v>
      </c>
      <c r="C56" s="79" t="s">
        <v>574</v>
      </c>
      <c r="D56" s="87" t="s">
        <v>562</v>
      </c>
      <c r="E56" s="88">
        <v>1</v>
      </c>
      <c r="F56" s="81" t="s">
        <v>549</v>
      </c>
      <c r="G56" s="81" t="s">
        <v>522</v>
      </c>
      <c r="H56" s="90" t="s">
        <v>527</v>
      </c>
      <c r="I56" s="81" t="s">
        <v>529</v>
      </c>
      <c r="J56" s="97" t="s">
        <v>527</v>
      </c>
    </row>
    <row r="57" spans="2:10">
      <c r="B57" s="78">
        <v>3.3</v>
      </c>
      <c r="C57" s="79" t="s">
        <v>574</v>
      </c>
      <c r="D57" s="87" t="s">
        <v>563</v>
      </c>
      <c r="E57" s="88">
        <v>1</v>
      </c>
      <c r="F57" s="81" t="s">
        <v>549</v>
      </c>
      <c r="G57" s="81" t="s">
        <v>522</v>
      </c>
      <c r="H57" s="90" t="s">
        <v>527</v>
      </c>
      <c r="I57" s="81" t="s">
        <v>529</v>
      </c>
      <c r="J57" s="97" t="s">
        <v>527</v>
      </c>
    </row>
    <row r="58" spans="2:10">
      <c r="B58" s="78">
        <v>3.4</v>
      </c>
      <c r="C58" s="79" t="s">
        <v>575</v>
      </c>
      <c r="D58" s="87" t="s">
        <v>489</v>
      </c>
      <c r="E58" s="88">
        <v>1</v>
      </c>
      <c r="F58" s="81" t="s">
        <v>556</v>
      </c>
      <c r="G58" s="81" t="s">
        <v>522</v>
      </c>
      <c r="H58" s="90" t="s">
        <v>527</v>
      </c>
      <c r="I58" s="81" t="s">
        <v>529</v>
      </c>
      <c r="J58" s="97" t="s">
        <v>527</v>
      </c>
    </row>
    <row r="59" spans="2:10">
      <c r="B59" s="78">
        <v>3.5</v>
      </c>
      <c r="C59" s="79" t="s">
        <v>576</v>
      </c>
      <c r="D59" s="87" t="s">
        <v>490</v>
      </c>
      <c r="E59" s="88">
        <v>1</v>
      </c>
      <c r="F59" s="81" t="s">
        <v>549</v>
      </c>
      <c r="G59" s="81" t="s">
        <v>522</v>
      </c>
      <c r="H59" s="90" t="s">
        <v>527</v>
      </c>
      <c r="I59" s="81" t="s">
        <v>529</v>
      </c>
      <c r="J59" s="97" t="s">
        <v>527</v>
      </c>
    </row>
    <row r="60" spans="2:10">
      <c r="B60" s="78">
        <v>3.6</v>
      </c>
      <c r="C60" s="79" t="s">
        <v>577</v>
      </c>
      <c r="D60" s="87" t="s">
        <v>531</v>
      </c>
      <c r="E60" s="88">
        <v>1</v>
      </c>
      <c r="F60" s="81" t="s">
        <v>555</v>
      </c>
      <c r="G60" s="81" t="s">
        <v>522</v>
      </c>
      <c r="H60" s="90" t="s">
        <v>527</v>
      </c>
      <c r="I60" s="81" t="s">
        <v>529</v>
      </c>
      <c r="J60" s="97" t="s">
        <v>527</v>
      </c>
    </row>
    <row r="61" spans="2:10">
      <c r="B61" s="78">
        <v>3.6</v>
      </c>
      <c r="C61" s="79" t="s">
        <v>577</v>
      </c>
      <c r="D61" s="87" t="s">
        <v>532</v>
      </c>
      <c r="E61" s="88">
        <v>1</v>
      </c>
      <c r="F61" s="81" t="s">
        <v>555</v>
      </c>
      <c r="G61" s="81" t="s">
        <v>528</v>
      </c>
      <c r="H61" s="90" t="s">
        <v>527</v>
      </c>
      <c r="I61" s="81" t="s">
        <v>530</v>
      </c>
      <c r="J61" s="97" t="s">
        <v>527</v>
      </c>
    </row>
    <row r="62" spans="2:10">
      <c r="B62" s="78">
        <v>3.6</v>
      </c>
      <c r="C62" s="79" t="s">
        <v>577</v>
      </c>
      <c r="D62" s="87" t="s">
        <v>533</v>
      </c>
      <c r="E62" s="88">
        <v>1</v>
      </c>
      <c r="F62" s="81" t="s">
        <v>555</v>
      </c>
      <c r="G62" s="81" t="s">
        <v>522</v>
      </c>
      <c r="H62" s="90" t="s">
        <v>527</v>
      </c>
      <c r="I62" s="81" t="s">
        <v>529</v>
      </c>
      <c r="J62" s="97" t="s">
        <v>527</v>
      </c>
    </row>
    <row r="63" spans="2:10">
      <c r="B63" s="78">
        <v>3.6</v>
      </c>
      <c r="C63" s="79" t="s">
        <v>577</v>
      </c>
      <c r="D63" s="87" t="s">
        <v>534</v>
      </c>
      <c r="E63" s="88">
        <v>1</v>
      </c>
      <c r="F63" s="81" t="s">
        <v>555</v>
      </c>
      <c r="G63" s="81" t="s">
        <v>522</v>
      </c>
      <c r="H63" s="90" t="s">
        <v>527</v>
      </c>
      <c r="I63" s="81" t="s">
        <v>529</v>
      </c>
      <c r="J63" s="97" t="s">
        <v>527</v>
      </c>
    </row>
    <row r="64" spans="2:10">
      <c r="B64" s="78">
        <v>3.6</v>
      </c>
      <c r="C64" s="79" t="s">
        <v>577</v>
      </c>
      <c r="D64" s="87" t="s">
        <v>535</v>
      </c>
      <c r="E64" s="88">
        <v>1</v>
      </c>
      <c r="F64" s="81" t="s">
        <v>555</v>
      </c>
      <c r="G64" s="81" t="s">
        <v>522</v>
      </c>
      <c r="H64" s="90" t="s">
        <v>527</v>
      </c>
      <c r="I64" s="81" t="s">
        <v>529</v>
      </c>
      <c r="J64" s="97" t="s">
        <v>527</v>
      </c>
    </row>
    <row r="65" spans="2:11">
      <c r="B65" s="78">
        <v>3.6</v>
      </c>
      <c r="C65" s="79" t="s">
        <v>577</v>
      </c>
      <c r="D65" s="87" t="s">
        <v>536</v>
      </c>
      <c r="E65" s="88">
        <v>1</v>
      </c>
      <c r="F65" s="81" t="s">
        <v>555</v>
      </c>
      <c r="G65" s="81" t="s">
        <v>520</v>
      </c>
      <c r="H65" s="90" t="s">
        <v>527</v>
      </c>
      <c r="I65" s="81" t="s">
        <v>539</v>
      </c>
      <c r="J65" s="97" t="s">
        <v>527</v>
      </c>
    </row>
    <row r="66" spans="2:11">
      <c r="B66" s="78">
        <v>3.6</v>
      </c>
      <c r="C66" s="79" t="s">
        <v>577</v>
      </c>
      <c r="D66" s="87" t="s">
        <v>537</v>
      </c>
      <c r="E66" s="88">
        <v>1</v>
      </c>
      <c r="F66" s="81" t="s">
        <v>555</v>
      </c>
      <c r="G66" s="81" t="s">
        <v>520</v>
      </c>
      <c r="H66" s="90" t="s">
        <v>527</v>
      </c>
      <c r="I66" s="81" t="s">
        <v>539</v>
      </c>
      <c r="J66" s="97" t="s">
        <v>527</v>
      </c>
    </row>
    <row r="67" spans="2:11">
      <c r="B67" s="78">
        <v>3.6</v>
      </c>
      <c r="C67" s="79" t="s">
        <v>577</v>
      </c>
      <c r="D67" s="87" t="s">
        <v>538</v>
      </c>
      <c r="E67" s="88">
        <v>1</v>
      </c>
      <c r="F67" s="81" t="s">
        <v>555</v>
      </c>
      <c r="G67" s="81" t="s">
        <v>520</v>
      </c>
      <c r="H67" s="90" t="s">
        <v>527</v>
      </c>
      <c r="I67" s="81" t="s">
        <v>539</v>
      </c>
      <c r="J67" s="97" t="s">
        <v>527</v>
      </c>
    </row>
    <row r="68" spans="2:11">
      <c r="B68" s="78">
        <v>3.7</v>
      </c>
      <c r="C68" s="79" t="s">
        <v>578</v>
      </c>
      <c r="D68" s="87" t="s">
        <v>540</v>
      </c>
      <c r="E68" s="88">
        <v>1</v>
      </c>
      <c r="F68" s="81" t="s">
        <v>557</v>
      </c>
      <c r="G68" s="81" t="s">
        <v>522</v>
      </c>
      <c r="H68" s="90" t="s">
        <v>527</v>
      </c>
      <c r="I68" s="81" t="s">
        <v>529</v>
      </c>
      <c r="J68" s="97" t="s">
        <v>527</v>
      </c>
    </row>
    <row r="69" spans="2:11">
      <c r="B69" s="78">
        <v>3.8</v>
      </c>
      <c r="C69" s="79" t="s">
        <v>579</v>
      </c>
      <c r="D69" s="87" t="s">
        <v>558</v>
      </c>
      <c r="E69" s="88">
        <v>1</v>
      </c>
      <c r="F69" s="81" t="s">
        <v>553</v>
      </c>
      <c r="G69" s="81" t="s">
        <v>522</v>
      </c>
      <c r="H69" s="90" t="s">
        <v>527</v>
      </c>
      <c r="I69" s="81" t="s">
        <v>529</v>
      </c>
      <c r="J69" s="97" t="s">
        <v>527</v>
      </c>
    </row>
    <row r="70" spans="2:11">
      <c r="B70" s="78">
        <v>3.8</v>
      </c>
      <c r="C70" s="79" t="s">
        <v>579</v>
      </c>
      <c r="D70" s="87" t="s">
        <v>559</v>
      </c>
      <c r="E70" s="88">
        <v>1</v>
      </c>
      <c r="F70" s="81" t="s">
        <v>553</v>
      </c>
      <c r="G70" s="81" t="s">
        <v>522</v>
      </c>
      <c r="H70" s="90" t="s">
        <v>527</v>
      </c>
      <c r="I70" s="81" t="s">
        <v>529</v>
      </c>
      <c r="J70" s="97" t="s">
        <v>527</v>
      </c>
    </row>
    <row r="71" spans="2:11">
      <c r="B71" s="78">
        <v>3.9</v>
      </c>
      <c r="C71" s="79" t="s">
        <v>580</v>
      </c>
      <c r="D71" s="87" t="s">
        <v>491</v>
      </c>
      <c r="E71" s="88">
        <v>1</v>
      </c>
      <c r="F71" s="81" t="s">
        <v>553</v>
      </c>
      <c r="G71" s="81" t="s">
        <v>522</v>
      </c>
      <c r="H71" s="90" t="s">
        <v>527</v>
      </c>
      <c r="I71" s="81" t="s">
        <v>529</v>
      </c>
      <c r="J71" s="97" t="s">
        <v>527</v>
      </c>
    </row>
    <row r="72" spans="2:11">
      <c r="B72" s="78" t="s">
        <v>582</v>
      </c>
      <c r="C72" s="79" t="s">
        <v>581</v>
      </c>
      <c r="D72" s="87" t="s">
        <v>492</v>
      </c>
      <c r="E72" s="88">
        <v>1</v>
      </c>
      <c r="F72" s="81" t="s">
        <v>549</v>
      </c>
      <c r="G72" s="81" t="s">
        <v>522</v>
      </c>
      <c r="H72" s="90" t="s">
        <v>527</v>
      </c>
      <c r="I72" s="81" t="s">
        <v>529</v>
      </c>
      <c r="J72" s="97" t="s">
        <v>527</v>
      </c>
    </row>
    <row r="73" spans="2:11">
      <c r="B73" s="78" t="s">
        <v>583</v>
      </c>
      <c r="C73" s="79" t="s">
        <v>584</v>
      </c>
      <c r="D73" s="87" t="s">
        <v>493</v>
      </c>
      <c r="E73" s="88">
        <v>1</v>
      </c>
      <c r="F73" s="81" t="s">
        <v>553</v>
      </c>
      <c r="G73" s="81" t="s">
        <v>522</v>
      </c>
      <c r="H73" s="90" t="s">
        <v>527</v>
      </c>
      <c r="I73" s="81" t="s">
        <v>529</v>
      </c>
      <c r="J73" s="97" t="s">
        <v>527</v>
      </c>
    </row>
    <row r="74" spans="2:11">
      <c r="B74" s="78" t="s">
        <v>586</v>
      </c>
      <c r="C74" s="79" t="s">
        <v>587</v>
      </c>
      <c r="D74" s="87" t="s">
        <v>585</v>
      </c>
      <c r="E74" s="88">
        <v>1</v>
      </c>
      <c r="F74" s="81" t="s">
        <v>549</v>
      </c>
      <c r="G74" s="81" t="s">
        <v>522</v>
      </c>
      <c r="H74" s="90" t="s">
        <v>527</v>
      </c>
      <c r="I74" s="81" t="s">
        <v>529</v>
      </c>
      <c r="J74" s="97" t="s">
        <v>602</v>
      </c>
    </row>
    <row r="75" spans="2:11" ht="19.5" thickBot="1">
      <c r="D75" s="98" t="s">
        <v>494</v>
      </c>
      <c r="E75" s="99"/>
      <c r="F75" s="100"/>
      <c r="G75" s="100"/>
      <c r="H75" s="100"/>
      <c r="I75" s="100"/>
      <c r="J75" s="101" t="s">
        <v>602</v>
      </c>
      <c r="K75" s="102" t="s">
        <v>599</v>
      </c>
    </row>
  </sheetData>
  <sheetProtection algorithmName="SHA-512" hashValue="YTxft9DSK1/JdwmthFiimvL8+vAMOgMY8kC++rW2/uRhRWhMHlrX3TBQPbOYvDtw1H0fl9pwHlmgp6++nFxsNA==" saltValue="cHoHYt1qI9SpbN+He/EuPg=="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75"/>
  <cols>
    <col min="3" max="3" width="84.25" bestFit="1" customWidth="1"/>
    <col min="8" max="8" width="9.25" bestFit="1" customWidth="1"/>
  </cols>
  <sheetData>
    <row r="3" spans="3:3" ht="19.5" thickBot="1">
      <c r="C3" t="s">
        <v>614</v>
      </c>
    </row>
    <row r="4" spans="3:3">
      <c r="C4" s="3" t="s">
        <v>749</v>
      </c>
    </row>
    <row r="5" spans="3:3">
      <c r="C5" s="2" t="s">
        <v>7</v>
      </c>
    </row>
    <row r="6" spans="3:3">
      <c r="C6" s="2" t="s">
        <v>8</v>
      </c>
    </row>
    <row r="7" spans="3:3">
      <c r="C7" s="2" t="s">
        <v>9</v>
      </c>
    </row>
    <row r="8" spans="3:3">
      <c r="C8" s="2" t="s">
        <v>10</v>
      </c>
    </row>
    <row r="9" spans="3:3">
      <c r="C9" s="2" t="s">
        <v>750</v>
      </c>
    </row>
    <row r="10" spans="3:3">
      <c r="C10" s="2" t="s">
        <v>11</v>
      </c>
    </row>
    <row r="11" spans="3:3">
      <c r="C11" s="2" t="s">
        <v>12</v>
      </c>
    </row>
    <row r="12" spans="3:3">
      <c r="C12" s="2" t="s">
        <v>13</v>
      </c>
    </row>
    <row r="13" spans="3:3">
      <c r="C13" s="2" t="s">
        <v>14</v>
      </c>
    </row>
    <row r="14" spans="3:3">
      <c r="C14" s="2" t="s">
        <v>15</v>
      </c>
    </row>
    <row r="15" spans="3:3">
      <c r="C15" s="2" t="s">
        <v>751</v>
      </c>
    </row>
    <row r="16" spans="3:3">
      <c r="C16" s="2" t="s">
        <v>16</v>
      </c>
    </row>
    <row r="17" spans="3:3">
      <c r="C17" s="2" t="s">
        <v>17</v>
      </c>
    </row>
    <row r="18" spans="3:3">
      <c r="C18" s="2" t="s">
        <v>752</v>
      </c>
    </row>
    <row r="19" spans="3:3">
      <c r="C19" s="2" t="s">
        <v>18</v>
      </c>
    </row>
    <row r="20" spans="3:3">
      <c r="C20" s="2" t="s">
        <v>19</v>
      </c>
    </row>
    <row r="21" spans="3:3">
      <c r="C21" s="2" t="s">
        <v>753</v>
      </c>
    </row>
    <row r="22" spans="3:3">
      <c r="C22" s="2" t="s">
        <v>20</v>
      </c>
    </row>
    <row r="23" spans="3:3">
      <c r="C23" s="2" t="s">
        <v>21</v>
      </c>
    </row>
    <row r="24" spans="3:3">
      <c r="C24" s="2" t="s">
        <v>22</v>
      </c>
    </row>
    <row r="25" spans="3:3">
      <c r="C25" s="2" t="s">
        <v>754</v>
      </c>
    </row>
    <row r="26" spans="3:3">
      <c r="C26" s="2" t="s">
        <v>755</v>
      </c>
    </row>
    <row r="27" spans="3:3">
      <c r="C27" s="2" t="s">
        <v>23</v>
      </c>
    </row>
    <row r="28" spans="3:3">
      <c r="C28" s="2" t="s">
        <v>756</v>
      </c>
    </row>
    <row r="29" spans="3:3">
      <c r="C29" s="2" t="s">
        <v>24</v>
      </c>
    </row>
    <row r="30" spans="3:3">
      <c r="C30" s="2" t="s">
        <v>25</v>
      </c>
    </row>
    <row r="31" spans="3:3">
      <c r="C31" s="2" t="s">
        <v>26</v>
      </c>
    </row>
    <row r="32" spans="3:3">
      <c r="C32" s="2" t="s">
        <v>757</v>
      </c>
    </row>
    <row r="33" spans="3:3">
      <c r="C33" s="2" t="s">
        <v>27</v>
      </c>
    </row>
    <row r="34" spans="3:3">
      <c r="C34" s="2" t="s">
        <v>28</v>
      </c>
    </row>
    <row r="35" spans="3:3">
      <c r="C35" s="2" t="s">
        <v>758</v>
      </c>
    </row>
    <row r="36" spans="3:3">
      <c r="C36" s="2" t="s">
        <v>29</v>
      </c>
    </row>
    <row r="37" spans="3:3">
      <c r="C37" s="2" t="s">
        <v>759</v>
      </c>
    </row>
    <row r="38" spans="3:3">
      <c r="C38" s="2" t="s">
        <v>760</v>
      </c>
    </row>
    <row r="39" spans="3:3">
      <c r="C39" s="2" t="s">
        <v>761</v>
      </c>
    </row>
    <row r="40" spans="3:3">
      <c r="C40" s="2" t="s">
        <v>30</v>
      </c>
    </row>
    <row r="41" spans="3:3">
      <c r="C41" s="2" t="s">
        <v>31</v>
      </c>
    </row>
    <row r="42" spans="3:3">
      <c r="C42" s="2" t="s">
        <v>762</v>
      </c>
    </row>
    <row r="43" spans="3:3">
      <c r="C43" s="2" t="s">
        <v>33</v>
      </c>
    </row>
    <row r="44" spans="3:3">
      <c r="C44" s="2" t="s">
        <v>32</v>
      </c>
    </row>
    <row r="45" spans="3:3">
      <c r="C45" s="2" t="s">
        <v>763</v>
      </c>
    </row>
    <row r="46" spans="3:3">
      <c r="C46" s="2" t="s">
        <v>34</v>
      </c>
    </row>
    <row r="47" spans="3:3">
      <c r="C47" s="2" t="s">
        <v>35</v>
      </c>
    </row>
    <row r="48" spans="3:3">
      <c r="C48" s="2" t="s">
        <v>36</v>
      </c>
    </row>
    <row r="49" spans="3:3">
      <c r="C49" s="2" t="s">
        <v>37</v>
      </c>
    </row>
    <row r="50" spans="3:3">
      <c r="C50" s="2" t="s">
        <v>38</v>
      </c>
    </row>
    <row r="51" spans="3:3">
      <c r="C51" s="2" t="s">
        <v>764</v>
      </c>
    </row>
    <row r="52" spans="3:3">
      <c r="C52" s="2" t="s">
        <v>39</v>
      </c>
    </row>
    <row r="53" spans="3:3">
      <c r="C53" s="2" t="s">
        <v>40</v>
      </c>
    </row>
    <row r="54" spans="3:3">
      <c r="C54" s="2" t="s">
        <v>41</v>
      </c>
    </row>
    <row r="55" spans="3:3">
      <c r="C55" s="2" t="s">
        <v>42</v>
      </c>
    </row>
    <row r="56" spans="3:3">
      <c r="C56" s="2" t="s">
        <v>765</v>
      </c>
    </row>
    <row r="57" spans="3:3">
      <c r="C57" s="2" t="s">
        <v>43</v>
      </c>
    </row>
    <row r="58" spans="3:3">
      <c r="C58" s="2" t="s">
        <v>44</v>
      </c>
    </row>
    <row r="59" spans="3:3">
      <c r="C59" s="2" t="s">
        <v>45</v>
      </c>
    </row>
    <row r="60" spans="3:3">
      <c r="C60" s="2" t="s">
        <v>46</v>
      </c>
    </row>
    <row r="61" spans="3:3">
      <c r="C61" s="2" t="s">
        <v>766</v>
      </c>
    </row>
    <row r="62" spans="3:3">
      <c r="C62" s="2" t="s">
        <v>47</v>
      </c>
    </row>
    <row r="63" spans="3:3">
      <c r="C63" s="2" t="s">
        <v>48</v>
      </c>
    </row>
    <row r="64" spans="3:3">
      <c r="C64" s="2" t="s">
        <v>49</v>
      </c>
    </row>
    <row r="65" spans="3:3">
      <c r="C65" s="2" t="s">
        <v>50</v>
      </c>
    </row>
    <row r="66" spans="3:3">
      <c r="C66" s="2" t="s">
        <v>51</v>
      </c>
    </row>
    <row r="67" spans="3:3">
      <c r="C67" s="2" t="s">
        <v>52</v>
      </c>
    </row>
    <row r="68" spans="3:3">
      <c r="C68" s="2" t="s">
        <v>767</v>
      </c>
    </row>
    <row r="69" spans="3:3">
      <c r="C69" s="2" t="s">
        <v>768</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769</v>
      </c>
    </row>
    <row r="79" spans="3:3">
      <c r="C79" s="2" t="s">
        <v>770</v>
      </c>
    </row>
    <row r="80" spans="3:3">
      <c r="C80" s="2" t="s">
        <v>61</v>
      </c>
    </row>
    <row r="81" spans="3:3">
      <c r="C81" s="2" t="s">
        <v>771</v>
      </c>
    </row>
    <row r="82" spans="3:3">
      <c r="C82" s="2" t="s">
        <v>772</v>
      </c>
    </row>
    <row r="83" spans="3:3">
      <c r="C83" s="2" t="s">
        <v>773</v>
      </c>
    </row>
    <row r="84" spans="3:3">
      <c r="C84" s="2" t="s">
        <v>62</v>
      </c>
    </row>
    <row r="85" spans="3:3">
      <c r="C85" s="2" t="s">
        <v>63</v>
      </c>
    </row>
    <row r="86" spans="3:3">
      <c r="C86" s="2" t="s">
        <v>64</v>
      </c>
    </row>
    <row r="87" spans="3:3">
      <c r="C87" s="2" t="s">
        <v>65</v>
      </c>
    </row>
    <row r="88" spans="3:3">
      <c r="C88" s="2" t="s">
        <v>774</v>
      </c>
    </row>
    <row r="89" spans="3:3">
      <c r="C89" s="2" t="s">
        <v>66</v>
      </c>
    </row>
    <row r="90" spans="3:3">
      <c r="C90" s="2" t="s">
        <v>67</v>
      </c>
    </row>
    <row r="91" spans="3:3">
      <c r="C91" s="2" t="s">
        <v>68</v>
      </c>
    </row>
    <row r="92" spans="3:3">
      <c r="C92" s="2" t="s">
        <v>69</v>
      </c>
    </row>
    <row r="93" spans="3:3">
      <c r="C93" s="2" t="s">
        <v>70</v>
      </c>
    </row>
    <row r="94" spans="3:3">
      <c r="C94" s="2" t="s">
        <v>71</v>
      </c>
    </row>
    <row r="95" spans="3:3">
      <c r="C95" s="2" t="s">
        <v>775</v>
      </c>
    </row>
    <row r="96" spans="3:3">
      <c r="C96" s="2" t="s">
        <v>72</v>
      </c>
    </row>
    <row r="97" spans="3:3">
      <c r="C97" s="2" t="s">
        <v>73</v>
      </c>
    </row>
    <row r="98" spans="3:3">
      <c r="C98" s="2" t="s">
        <v>776</v>
      </c>
    </row>
    <row r="99" spans="3:3">
      <c r="C99" s="2" t="s">
        <v>74</v>
      </c>
    </row>
    <row r="100" spans="3:3">
      <c r="C100" s="2" t="s">
        <v>777</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778</v>
      </c>
    </row>
    <row r="109" spans="3:3">
      <c r="C109" s="2" t="s">
        <v>82</v>
      </c>
    </row>
    <row r="110" spans="3:3">
      <c r="C110" s="2" t="s">
        <v>779</v>
      </c>
    </row>
    <row r="111" spans="3:3">
      <c r="C111" s="2" t="s">
        <v>83</v>
      </c>
    </row>
    <row r="112" spans="3:3">
      <c r="C112" s="2" t="s">
        <v>84</v>
      </c>
    </row>
    <row r="113" spans="3:3">
      <c r="C113" s="2" t="s">
        <v>85</v>
      </c>
    </row>
    <row r="114" spans="3:3">
      <c r="C114" s="2" t="s">
        <v>780</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781</v>
      </c>
    </row>
    <row r="122" spans="3:3">
      <c r="C122" s="2" t="s">
        <v>92</v>
      </c>
    </row>
    <row r="123" spans="3:3">
      <c r="C123" s="2" t="s">
        <v>93</v>
      </c>
    </row>
    <row r="124" spans="3:3">
      <c r="C124" s="2" t="s">
        <v>94</v>
      </c>
    </row>
    <row r="125" spans="3:3">
      <c r="C125" s="2" t="s">
        <v>95</v>
      </c>
    </row>
    <row r="126" spans="3:3">
      <c r="C126" s="2" t="s">
        <v>782</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783</v>
      </c>
    </row>
    <row r="137" spans="3:3">
      <c r="C137" s="2" t="s">
        <v>105</v>
      </c>
    </row>
    <row r="138" spans="3:3">
      <c r="C138" s="2" t="s">
        <v>106</v>
      </c>
    </row>
    <row r="139" spans="3:3">
      <c r="C139" s="2" t="s">
        <v>784</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785</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786</v>
      </c>
    </row>
    <row r="154" spans="3:3">
      <c r="C154" s="2" t="s">
        <v>119</v>
      </c>
    </row>
    <row r="155" spans="3:3">
      <c r="C155" s="2" t="s">
        <v>120</v>
      </c>
    </row>
    <row r="156" spans="3:3">
      <c r="C156" s="2" t="s">
        <v>787</v>
      </c>
    </row>
    <row r="157" spans="3:3">
      <c r="C157" s="2" t="s">
        <v>121</v>
      </c>
    </row>
    <row r="158" spans="3:3">
      <c r="C158" s="2" t="s">
        <v>122</v>
      </c>
    </row>
    <row r="159" spans="3:3">
      <c r="C159" s="2" t="s">
        <v>123</v>
      </c>
    </row>
    <row r="160" spans="3:3">
      <c r="C160" s="2" t="s">
        <v>788</v>
      </c>
    </row>
    <row r="161" spans="3:3">
      <c r="C161" s="2" t="s">
        <v>124</v>
      </c>
    </row>
    <row r="162" spans="3:3">
      <c r="C162" s="2" t="s">
        <v>125</v>
      </c>
    </row>
    <row r="163" spans="3:3">
      <c r="C163" s="2" t="s">
        <v>789</v>
      </c>
    </row>
    <row r="164" spans="3:3">
      <c r="C164" s="2" t="s">
        <v>790</v>
      </c>
    </row>
    <row r="165" spans="3:3">
      <c r="C165" s="2" t="s">
        <v>126</v>
      </c>
    </row>
    <row r="166" spans="3:3">
      <c r="C166" s="2" t="s">
        <v>791</v>
      </c>
    </row>
    <row r="167" spans="3:3">
      <c r="C167" s="2" t="s">
        <v>792</v>
      </c>
    </row>
    <row r="168" spans="3:3">
      <c r="C168" s="2" t="s">
        <v>127</v>
      </c>
    </row>
    <row r="169" spans="3:3">
      <c r="C169" s="2" t="s">
        <v>128</v>
      </c>
    </row>
    <row r="170" spans="3:3">
      <c r="C170" s="2" t="s">
        <v>793</v>
      </c>
    </row>
    <row r="171" spans="3:3">
      <c r="C171" s="2" t="s">
        <v>129</v>
      </c>
    </row>
    <row r="172" spans="3:3">
      <c r="C172" s="2" t="s">
        <v>794</v>
      </c>
    </row>
    <row r="173" spans="3:3">
      <c r="C173" s="2" t="s">
        <v>130</v>
      </c>
    </row>
    <row r="174" spans="3:3">
      <c r="C174" s="2" t="s">
        <v>131</v>
      </c>
    </row>
    <row r="175" spans="3:3">
      <c r="C175" s="2" t="s">
        <v>795</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796</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797</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798</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799</v>
      </c>
    </row>
    <row r="208" spans="3:3">
      <c r="C208" s="2" t="s">
        <v>160</v>
      </c>
    </row>
    <row r="209" spans="3:3">
      <c r="C209" s="2" t="s">
        <v>161</v>
      </c>
    </row>
    <row r="210" spans="3:3">
      <c r="C210" s="2" t="s">
        <v>162</v>
      </c>
    </row>
    <row r="211" spans="3:3">
      <c r="C211" s="2" t="s">
        <v>800</v>
      </c>
    </row>
    <row r="212" spans="3:3">
      <c r="C212" s="2" t="s">
        <v>163</v>
      </c>
    </row>
    <row r="213" spans="3:3">
      <c r="C213" s="2" t="s">
        <v>164</v>
      </c>
    </row>
    <row r="214" spans="3:3">
      <c r="C214" s="2" t="s">
        <v>801</v>
      </c>
    </row>
    <row r="215" spans="3:3">
      <c r="C215" s="2" t="s">
        <v>165</v>
      </c>
    </row>
    <row r="216" spans="3:3">
      <c r="C216" s="2" t="s">
        <v>166</v>
      </c>
    </row>
    <row r="217" spans="3:3">
      <c r="C217" s="2" t="s">
        <v>167</v>
      </c>
    </row>
    <row r="218" spans="3:3">
      <c r="C218" s="2" t="s">
        <v>802</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803</v>
      </c>
    </row>
    <row r="229" spans="3:3">
      <c r="C229" s="2" t="s">
        <v>177</v>
      </c>
    </row>
    <row r="230" spans="3:3">
      <c r="C230" s="2" t="s">
        <v>804</v>
      </c>
    </row>
    <row r="231" spans="3:3">
      <c r="C231" s="2" t="s">
        <v>178</v>
      </c>
    </row>
    <row r="232" spans="3:3">
      <c r="C232" s="2" t="s">
        <v>805</v>
      </c>
    </row>
    <row r="233" spans="3:3">
      <c r="C233" s="2" t="s">
        <v>179</v>
      </c>
    </row>
    <row r="234" spans="3:3">
      <c r="C234" s="2" t="s">
        <v>806</v>
      </c>
    </row>
    <row r="235" spans="3:3">
      <c r="C235" s="2" t="s">
        <v>180</v>
      </c>
    </row>
    <row r="236" spans="3:3">
      <c r="C236" s="2" t="s">
        <v>181</v>
      </c>
    </row>
    <row r="237" spans="3:3">
      <c r="C237" s="2" t="s">
        <v>182</v>
      </c>
    </row>
    <row r="238" spans="3:3">
      <c r="C238" s="2" t="s">
        <v>807</v>
      </c>
    </row>
    <row r="239" spans="3:3">
      <c r="C239" s="2" t="s">
        <v>183</v>
      </c>
    </row>
    <row r="240" spans="3:3">
      <c r="C240" s="2" t="s">
        <v>184</v>
      </c>
    </row>
    <row r="241" spans="3:3">
      <c r="C241" s="2" t="s">
        <v>185</v>
      </c>
    </row>
    <row r="242" spans="3:3">
      <c r="C242" s="2" t="s">
        <v>808</v>
      </c>
    </row>
    <row r="243" spans="3:3">
      <c r="C243" s="2" t="s">
        <v>186</v>
      </c>
    </row>
    <row r="244" spans="3:3">
      <c r="C244" s="2" t="s">
        <v>187</v>
      </c>
    </row>
    <row r="245" spans="3:3">
      <c r="C245" s="2" t="s">
        <v>188</v>
      </c>
    </row>
    <row r="246" spans="3:3">
      <c r="C246" s="2" t="s">
        <v>809</v>
      </c>
    </row>
    <row r="247" spans="3:3">
      <c r="C247" s="2" t="s">
        <v>189</v>
      </c>
    </row>
    <row r="248" spans="3:3">
      <c r="C248" s="2" t="s">
        <v>190</v>
      </c>
    </row>
    <row r="249" spans="3:3">
      <c r="C249" s="2" t="s">
        <v>810</v>
      </c>
    </row>
    <row r="250" spans="3:3">
      <c r="C250" s="2" t="s">
        <v>191</v>
      </c>
    </row>
    <row r="251" spans="3:3">
      <c r="C251" s="2" t="s">
        <v>811</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812</v>
      </c>
    </row>
    <row r="259" spans="3:3">
      <c r="C259" s="2" t="s">
        <v>198</v>
      </c>
    </row>
    <row r="260" spans="3:3">
      <c r="C260" s="2" t="s">
        <v>813</v>
      </c>
    </row>
    <row r="261" spans="3:3">
      <c r="C261" s="2" t="s">
        <v>199</v>
      </c>
    </row>
    <row r="262" spans="3:3">
      <c r="C262" s="2" t="s">
        <v>200</v>
      </c>
    </row>
    <row r="263" spans="3:3">
      <c r="C263" s="2" t="s">
        <v>201</v>
      </c>
    </row>
    <row r="264" spans="3:3">
      <c r="C264" s="2" t="s">
        <v>202</v>
      </c>
    </row>
    <row r="265" spans="3:3">
      <c r="C265" s="2" t="s">
        <v>814</v>
      </c>
    </row>
    <row r="266" spans="3:3">
      <c r="C266" s="2" t="s">
        <v>203</v>
      </c>
    </row>
    <row r="267" spans="3:3">
      <c r="C267" s="2" t="s">
        <v>204</v>
      </c>
    </row>
    <row r="268" spans="3:3">
      <c r="C268" s="2" t="s">
        <v>205</v>
      </c>
    </row>
    <row r="269" spans="3:3">
      <c r="C269" s="2" t="s">
        <v>206</v>
      </c>
    </row>
    <row r="270" spans="3:3">
      <c r="C270" s="2" t="s">
        <v>207</v>
      </c>
    </row>
    <row r="271" spans="3:3">
      <c r="C271" s="2" t="s">
        <v>815</v>
      </c>
    </row>
    <row r="272" spans="3:3">
      <c r="C272" s="2" t="s">
        <v>208</v>
      </c>
    </row>
    <row r="273" spans="3:3">
      <c r="C273" s="2" t="s">
        <v>209</v>
      </c>
    </row>
    <row r="274" spans="3:3">
      <c r="C274" s="2" t="s">
        <v>210</v>
      </c>
    </row>
    <row r="275" spans="3:3">
      <c r="C275" s="2" t="s">
        <v>211</v>
      </c>
    </row>
    <row r="276" spans="3:3">
      <c r="C276" s="2" t="s">
        <v>816</v>
      </c>
    </row>
    <row r="277" spans="3:3">
      <c r="C277" s="2" t="s">
        <v>212</v>
      </c>
    </row>
    <row r="278" spans="3:3">
      <c r="C278" s="2" t="s">
        <v>213</v>
      </c>
    </row>
    <row r="279" spans="3:3">
      <c r="C279" s="2" t="s">
        <v>817</v>
      </c>
    </row>
    <row r="280" spans="3:3">
      <c r="C280" s="2" t="s">
        <v>214</v>
      </c>
    </row>
    <row r="281" spans="3:3">
      <c r="C281" s="2" t="s">
        <v>215</v>
      </c>
    </row>
    <row r="282" spans="3:3">
      <c r="C282" s="2" t="s">
        <v>818</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819</v>
      </c>
    </row>
    <row r="290" spans="3:3">
      <c r="C290" s="2" t="s">
        <v>222</v>
      </c>
    </row>
    <row r="291" spans="3:3">
      <c r="C291" s="2" t="s">
        <v>820</v>
      </c>
    </row>
    <row r="292" spans="3:3">
      <c r="C292" s="2" t="s">
        <v>223</v>
      </c>
    </row>
    <row r="293" spans="3:3">
      <c r="C293" s="2" t="s">
        <v>821</v>
      </c>
    </row>
    <row r="294" spans="3:3">
      <c r="C294" s="2" t="s">
        <v>822</v>
      </c>
    </row>
    <row r="295" spans="3:3">
      <c r="C295" s="2" t="s">
        <v>224</v>
      </c>
    </row>
    <row r="296" spans="3:3">
      <c r="C296" s="2" t="s">
        <v>225</v>
      </c>
    </row>
    <row r="297" spans="3:3">
      <c r="C297" s="2" t="s">
        <v>823</v>
      </c>
    </row>
    <row r="298" spans="3:3">
      <c r="C298" s="2" t="s">
        <v>226</v>
      </c>
    </row>
    <row r="299" spans="3:3">
      <c r="C299" s="2" t="s">
        <v>227</v>
      </c>
    </row>
    <row r="300" spans="3:3">
      <c r="C300" s="2" t="s">
        <v>824</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825</v>
      </c>
    </row>
    <row r="308" spans="3:3">
      <c r="C308" s="2" t="s">
        <v>234</v>
      </c>
    </row>
    <row r="309" spans="3:3">
      <c r="C309" s="2" t="s">
        <v>235</v>
      </c>
    </row>
    <row r="310" spans="3:3">
      <c r="C310" s="2" t="s">
        <v>236</v>
      </c>
    </row>
    <row r="311" spans="3:3">
      <c r="C311" s="2" t="s">
        <v>237</v>
      </c>
    </row>
    <row r="312" spans="3:3">
      <c r="C312" s="2" t="s">
        <v>826</v>
      </c>
    </row>
    <row r="313" spans="3:3">
      <c r="C313" s="2" t="s">
        <v>238</v>
      </c>
    </row>
    <row r="314" spans="3:3">
      <c r="C314" s="2" t="s">
        <v>239</v>
      </c>
    </row>
    <row r="315" spans="3:3">
      <c r="C315" s="2" t="s">
        <v>240</v>
      </c>
    </row>
    <row r="316" spans="3:3">
      <c r="C316" s="2" t="s">
        <v>241</v>
      </c>
    </row>
    <row r="317" spans="3:3">
      <c r="C317" s="2" t="s">
        <v>827</v>
      </c>
    </row>
    <row r="318" spans="3:3">
      <c r="C318" s="2" t="s">
        <v>828</v>
      </c>
    </row>
    <row r="319" spans="3:3">
      <c r="C319" s="2" t="s">
        <v>829</v>
      </c>
    </row>
    <row r="320" spans="3:3">
      <c r="C320" s="2" t="s">
        <v>830</v>
      </c>
    </row>
    <row r="321" spans="3:3">
      <c r="C321" s="2" t="s">
        <v>831</v>
      </c>
    </row>
    <row r="322" spans="3:3">
      <c r="C322" s="2" t="s">
        <v>832</v>
      </c>
    </row>
    <row r="323" spans="3:3">
      <c r="C323" s="2" t="s">
        <v>833</v>
      </c>
    </row>
    <row r="324" spans="3:3">
      <c r="C324" s="2" t="s">
        <v>834</v>
      </c>
    </row>
    <row r="325" spans="3:3">
      <c r="C325" s="2" t="s">
        <v>835</v>
      </c>
    </row>
    <row r="326" spans="3:3">
      <c r="C326" s="2" t="s">
        <v>242</v>
      </c>
    </row>
    <row r="327" spans="3:3">
      <c r="C327" s="2" t="s">
        <v>243</v>
      </c>
    </row>
    <row r="328" spans="3:3">
      <c r="C328" s="2" t="s">
        <v>244</v>
      </c>
    </row>
    <row r="329" spans="3:3">
      <c r="C329" s="2" t="s">
        <v>245</v>
      </c>
    </row>
    <row r="330" spans="3:3">
      <c r="C330" s="2" t="s">
        <v>246</v>
      </c>
    </row>
    <row r="331" spans="3:3">
      <c r="C331" s="2" t="s">
        <v>836</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837</v>
      </c>
    </row>
    <row r="340" spans="3:3">
      <c r="C340" s="2" t="s">
        <v>254</v>
      </c>
    </row>
    <row r="341" spans="3:3">
      <c r="C341" s="2" t="s">
        <v>255</v>
      </c>
    </row>
    <row r="342" spans="3:3">
      <c r="C342" s="2" t="s">
        <v>838</v>
      </c>
    </row>
    <row r="343" spans="3:3">
      <c r="C343" s="2" t="s">
        <v>839</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840</v>
      </c>
    </row>
    <row r="354" spans="3:3">
      <c r="C354" s="2" t="s">
        <v>265</v>
      </c>
    </row>
    <row r="355" spans="3:3">
      <c r="C355" s="2" t="s">
        <v>266</v>
      </c>
    </row>
    <row r="356" spans="3:3">
      <c r="C356" s="2" t="s">
        <v>267</v>
      </c>
    </row>
    <row r="357" spans="3:3">
      <c r="C357" s="2" t="s">
        <v>841</v>
      </c>
    </row>
    <row r="358" spans="3:3">
      <c r="C358" s="2" t="s">
        <v>268</v>
      </c>
    </row>
    <row r="359" spans="3:3">
      <c r="C359" s="2" t="s">
        <v>269</v>
      </c>
    </row>
    <row r="360" spans="3:3">
      <c r="C360" s="2" t="s">
        <v>842</v>
      </c>
    </row>
    <row r="361" spans="3:3">
      <c r="C361" s="2" t="s">
        <v>270</v>
      </c>
    </row>
    <row r="362" spans="3:3">
      <c r="C362" s="2" t="s">
        <v>271</v>
      </c>
    </row>
    <row r="363" spans="3:3">
      <c r="C363" s="2" t="s">
        <v>843</v>
      </c>
    </row>
    <row r="364" spans="3:3">
      <c r="C364" s="2" t="s">
        <v>272</v>
      </c>
    </row>
    <row r="365" spans="3:3">
      <c r="C365" s="2" t="s">
        <v>273</v>
      </c>
    </row>
    <row r="366" spans="3:3">
      <c r="C366" s="2" t="s">
        <v>844</v>
      </c>
    </row>
    <row r="367" spans="3:3">
      <c r="C367" s="2" t="s">
        <v>274</v>
      </c>
    </row>
    <row r="368" spans="3:3">
      <c r="C368" s="2" t="s">
        <v>845</v>
      </c>
    </row>
    <row r="369" spans="3:3">
      <c r="C369" s="2" t="s">
        <v>275</v>
      </c>
    </row>
    <row r="370" spans="3:3">
      <c r="C370" s="2" t="s">
        <v>846</v>
      </c>
    </row>
    <row r="371" spans="3:3">
      <c r="C371" s="2" t="s">
        <v>847</v>
      </c>
    </row>
    <row r="372" spans="3:3">
      <c r="C372" s="2" t="s">
        <v>848</v>
      </c>
    </row>
    <row r="373" spans="3:3">
      <c r="C373" s="2" t="s">
        <v>276</v>
      </c>
    </row>
    <row r="374" spans="3:3">
      <c r="C374" s="2" t="s">
        <v>277</v>
      </c>
    </row>
    <row r="375" spans="3:3">
      <c r="C375" s="2" t="s">
        <v>849</v>
      </c>
    </row>
    <row r="376" spans="3:3">
      <c r="C376" s="2" t="s">
        <v>278</v>
      </c>
    </row>
    <row r="377" spans="3:3">
      <c r="C377" s="2" t="s">
        <v>279</v>
      </c>
    </row>
    <row r="378" spans="3:3">
      <c r="C378" s="2" t="s">
        <v>850</v>
      </c>
    </row>
    <row r="379" spans="3:3">
      <c r="C379" s="2" t="s">
        <v>280</v>
      </c>
    </row>
    <row r="380" spans="3:3">
      <c r="C380" s="2" t="s">
        <v>281</v>
      </c>
    </row>
    <row r="381" spans="3:3">
      <c r="C381" s="2" t="s">
        <v>851</v>
      </c>
    </row>
    <row r="382" spans="3:3">
      <c r="C382" s="2" t="s">
        <v>852</v>
      </c>
    </row>
    <row r="383" spans="3:3">
      <c r="C383" s="2" t="s">
        <v>282</v>
      </c>
    </row>
    <row r="384" spans="3:3">
      <c r="C384" s="2" t="s">
        <v>853</v>
      </c>
    </row>
    <row r="385" spans="3:3">
      <c r="C385" s="2" t="s">
        <v>854</v>
      </c>
    </row>
    <row r="386" spans="3:3">
      <c r="C386" s="2" t="s">
        <v>855</v>
      </c>
    </row>
    <row r="387" spans="3:3">
      <c r="C387" s="2" t="s">
        <v>283</v>
      </c>
    </row>
    <row r="388" spans="3:3">
      <c r="C388" s="2" t="s">
        <v>284</v>
      </c>
    </row>
    <row r="389" spans="3:3">
      <c r="C389" s="2" t="s">
        <v>856</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857</v>
      </c>
    </row>
    <row r="397" spans="3:3">
      <c r="C397" s="2" t="s">
        <v>291</v>
      </c>
    </row>
    <row r="398" spans="3:3">
      <c r="C398" s="2" t="s">
        <v>292</v>
      </c>
    </row>
    <row r="399" spans="3:3">
      <c r="C399" s="2" t="s">
        <v>858</v>
      </c>
    </row>
    <row r="400" spans="3:3">
      <c r="C400" s="2" t="s">
        <v>859</v>
      </c>
    </row>
    <row r="401" spans="3:3">
      <c r="C401" s="2" t="s">
        <v>860</v>
      </c>
    </row>
    <row r="402" spans="3:3">
      <c r="C402" s="2" t="s">
        <v>293</v>
      </c>
    </row>
    <row r="403" spans="3:3">
      <c r="C403" s="2" t="s">
        <v>861</v>
      </c>
    </row>
    <row r="404" spans="3:3">
      <c r="C404" s="2" t="s">
        <v>294</v>
      </c>
    </row>
    <row r="405" spans="3:3">
      <c r="C405" s="2" t="s">
        <v>295</v>
      </c>
    </row>
    <row r="406" spans="3:3">
      <c r="C406" s="2" t="s">
        <v>296</v>
      </c>
    </row>
    <row r="407" spans="3:3">
      <c r="C407" s="2" t="s">
        <v>862</v>
      </c>
    </row>
    <row r="408" spans="3:3">
      <c r="C408" s="2" t="s">
        <v>297</v>
      </c>
    </row>
    <row r="409" spans="3:3">
      <c r="C409" s="2" t="s">
        <v>863</v>
      </c>
    </row>
    <row r="410" spans="3:3">
      <c r="C410" s="2" t="s">
        <v>298</v>
      </c>
    </row>
    <row r="411" spans="3:3">
      <c r="C411" s="2" t="s">
        <v>864</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865</v>
      </c>
    </row>
    <row r="420" spans="3:3">
      <c r="C420" s="2" t="s">
        <v>866</v>
      </c>
    </row>
    <row r="421" spans="3:3">
      <c r="C421" s="2" t="s">
        <v>306</v>
      </c>
    </row>
    <row r="422" spans="3:3">
      <c r="C422" s="2" t="s">
        <v>307</v>
      </c>
    </row>
    <row r="423" spans="3:3">
      <c r="C423" s="2" t="s">
        <v>308</v>
      </c>
    </row>
    <row r="424" spans="3:3">
      <c r="C424" s="2" t="s">
        <v>867</v>
      </c>
    </row>
    <row r="425" spans="3:3">
      <c r="C425" s="2" t="s">
        <v>868</v>
      </c>
    </row>
    <row r="426" spans="3:3">
      <c r="C426" s="2" t="s">
        <v>309</v>
      </c>
    </row>
    <row r="427" spans="3:3">
      <c r="C427" s="2" t="s">
        <v>310</v>
      </c>
    </row>
    <row r="428" spans="3:3">
      <c r="C428" s="2" t="s">
        <v>311</v>
      </c>
    </row>
    <row r="429" spans="3:3">
      <c r="C429" s="2" t="s">
        <v>869</v>
      </c>
    </row>
    <row r="430" spans="3:3">
      <c r="C430" s="2" t="s">
        <v>870</v>
      </c>
    </row>
    <row r="431" spans="3:3">
      <c r="C431" s="2" t="s">
        <v>312</v>
      </c>
    </row>
    <row r="432" spans="3:3">
      <c r="C432" s="2" t="s">
        <v>313</v>
      </c>
    </row>
    <row r="433" spans="3:3">
      <c r="C433" s="2" t="s">
        <v>871</v>
      </c>
    </row>
    <row r="434" spans="3:3">
      <c r="C434" s="2" t="s">
        <v>314</v>
      </c>
    </row>
    <row r="435" spans="3:3">
      <c r="C435" s="2" t="s">
        <v>315</v>
      </c>
    </row>
    <row r="436" spans="3:3">
      <c r="C436" s="2" t="s">
        <v>872</v>
      </c>
    </row>
    <row r="437" spans="3:3">
      <c r="C437" s="2" t="s">
        <v>873</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874</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875</v>
      </c>
    </row>
    <row r="453" spans="3:3">
      <c r="C453" s="2" t="s">
        <v>329</v>
      </c>
    </row>
    <row r="454" spans="3:3">
      <c r="C454" s="2" t="s">
        <v>876</v>
      </c>
    </row>
    <row r="455" spans="3:3">
      <c r="C455" s="2" t="s">
        <v>877</v>
      </c>
    </row>
    <row r="456" spans="3:3">
      <c r="C456" s="2" t="s">
        <v>330</v>
      </c>
    </row>
    <row r="457" spans="3:3">
      <c r="C457" s="2" t="s">
        <v>878</v>
      </c>
    </row>
    <row r="458" spans="3:3">
      <c r="C458" s="2" t="s">
        <v>331</v>
      </c>
    </row>
    <row r="459" spans="3:3">
      <c r="C459" s="2" t="s">
        <v>332</v>
      </c>
    </row>
    <row r="460" spans="3:3">
      <c r="C460" s="2" t="s">
        <v>879</v>
      </c>
    </row>
    <row r="461" spans="3:3">
      <c r="C461" s="2" t="s">
        <v>333</v>
      </c>
    </row>
    <row r="462" spans="3:3">
      <c r="C462" s="2" t="s">
        <v>334</v>
      </c>
    </row>
    <row r="463" spans="3:3">
      <c r="C463" s="2" t="s">
        <v>880</v>
      </c>
    </row>
    <row r="464" spans="3:3">
      <c r="C464" s="2" t="s">
        <v>881</v>
      </c>
    </row>
    <row r="465" spans="3:8">
      <c r="C465" s="2" t="s">
        <v>335</v>
      </c>
    </row>
    <row r="466" spans="3:8">
      <c r="C466" s="2" t="s">
        <v>336</v>
      </c>
    </row>
    <row r="467" spans="3:8">
      <c r="C467" s="2" t="s">
        <v>882</v>
      </c>
    </row>
    <row r="468" spans="3:8">
      <c r="C468" s="2" t="s">
        <v>337</v>
      </c>
    </row>
    <row r="469" spans="3:8">
      <c r="C469" s="2" t="s">
        <v>338</v>
      </c>
    </row>
    <row r="470" spans="3:8">
      <c r="C470" s="2" t="s">
        <v>883</v>
      </c>
    </row>
    <row r="471" spans="3:8">
      <c r="C471" s="2" t="s">
        <v>339</v>
      </c>
    </row>
    <row r="472" spans="3:8">
      <c r="C472" s="2" t="s">
        <v>340</v>
      </c>
    </row>
    <row r="473" spans="3:8">
      <c r="C473" s="2" t="s">
        <v>341</v>
      </c>
    </row>
    <row r="474" spans="3:8">
      <c r="C474" s="2" t="s">
        <v>342</v>
      </c>
    </row>
    <row r="475" spans="3:8">
      <c r="C475" s="2" t="s">
        <v>884</v>
      </c>
    </row>
    <row r="476" spans="3:8">
      <c r="C476" s="2" t="s">
        <v>885</v>
      </c>
    </row>
    <row r="477" spans="3:8">
      <c r="C477" s="2" t="s">
        <v>343</v>
      </c>
    </row>
    <row r="478" spans="3:8">
      <c r="C478" s="2" t="s">
        <v>344</v>
      </c>
      <c r="H478" s="1"/>
    </row>
    <row r="479" spans="3:8">
      <c r="C479" s="2" t="s">
        <v>345</v>
      </c>
      <c r="H479" s="1"/>
    </row>
    <row r="480" spans="3:8">
      <c r="C480" s="2" t="s">
        <v>346</v>
      </c>
      <c r="H480" s="1"/>
    </row>
    <row r="481" spans="3:8">
      <c r="C481" s="2" t="s">
        <v>886</v>
      </c>
      <c r="H481" s="1"/>
    </row>
    <row r="482" spans="3:8">
      <c r="C482" s="2" t="s">
        <v>347</v>
      </c>
      <c r="H482" s="1"/>
    </row>
    <row r="483" spans="3:8">
      <c r="C483" s="2" t="s">
        <v>887</v>
      </c>
      <c r="H483" s="1"/>
    </row>
    <row r="484" spans="3:8">
      <c r="C484" s="2" t="s">
        <v>348</v>
      </c>
      <c r="H484" s="1"/>
    </row>
    <row r="485" spans="3:8">
      <c r="C485" s="2" t="s">
        <v>349</v>
      </c>
      <c r="H485" s="1"/>
    </row>
    <row r="486" spans="3:8">
      <c r="C486" s="2" t="s">
        <v>350</v>
      </c>
      <c r="H486" s="1"/>
    </row>
    <row r="487" spans="3:8">
      <c r="C487" s="2" t="s">
        <v>888</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889</v>
      </c>
      <c r="H494" s="1"/>
    </row>
    <row r="495" spans="3:8">
      <c r="C495" s="2" t="s">
        <v>357</v>
      </c>
      <c r="H495" s="1"/>
    </row>
    <row r="496" spans="3:8">
      <c r="C496" s="2" t="s">
        <v>358</v>
      </c>
      <c r="H496" s="1"/>
    </row>
    <row r="497" spans="3:8">
      <c r="C497" s="2" t="s">
        <v>890</v>
      </c>
      <c r="H497" s="1"/>
    </row>
    <row r="498" spans="3:8">
      <c r="C498" s="2" t="s">
        <v>359</v>
      </c>
      <c r="H498" s="1"/>
    </row>
    <row r="499" spans="3:8">
      <c r="C499" s="2" t="s">
        <v>360</v>
      </c>
      <c r="H499" s="1"/>
    </row>
    <row r="500" spans="3:8">
      <c r="C500" s="2" t="s">
        <v>891</v>
      </c>
      <c r="H500" s="1"/>
    </row>
    <row r="501" spans="3:8">
      <c r="C501" s="2" t="s">
        <v>361</v>
      </c>
      <c r="H501" s="1"/>
    </row>
    <row r="502" spans="3:8">
      <c r="C502" s="2" t="s">
        <v>362</v>
      </c>
      <c r="H502" s="1"/>
    </row>
    <row r="503" spans="3:8">
      <c r="C503" s="2" t="s">
        <v>363</v>
      </c>
      <c r="H503" s="1"/>
    </row>
    <row r="504" spans="3:8">
      <c r="C504" s="2" t="s">
        <v>892</v>
      </c>
      <c r="H504" s="1"/>
    </row>
    <row r="505" spans="3:8">
      <c r="C505" s="2" t="s">
        <v>364</v>
      </c>
      <c r="H505" s="1"/>
    </row>
    <row r="506" spans="3:8">
      <c r="C506" s="2" t="s">
        <v>893</v>
      </c>
      <c r="H506" s="1"/>
    </row>
    <row r="507" spans="3:8">
      <c r="C507" s="2" t="s">
        <v>365</v>
      </c>
      <c r="H507" s="1"/>
    </row>
    <row r="508" spans="3:8">
      <c r="C508" s="2" t="s">
        <v>366</v>
      </c>
      <c r="H508" s="1"/>
    </row>
    <row r="509" spans="3:8">
      <c r="C509" s="2" t="s">
        <v>367</v>
      </c>
      <c r="H509" s="1"/>
    </row>
    <row r="510" spans="3:8">
      <c r="C510" s="2" t="s">
        <v>368</v>
      </c>
      <c r="H510" s="1"/>
    </row>
    <row r="511" spans="3:8">
      <c r="C511" s="2" t="s">
        <v>894</v>
      </c>
      <c r="H511" s="1"/>
    </row>
    <row r="512" spans="3:8">
      <c r="C512" s="2" t="s">
        <v>369</v>
      </c>
      <c r="H512" s="1"/>
    </row>
    <row r="513" spans="3:8">
      <c r="C513" s="2" t="s">
        <v>370</v>
      </c>
      <c r="H513" s="1"/>
    </row>
    <row r="514" spans="3:8">
      <c r="C514" s="2" t="s">
        <v>895</v>
      </c>
    </row>
    <row r="515" spans="3:8">
      <c r="C515" s="2" t="s">
        <v>896</v>
      </c>
    </row>
    <row r="516" spans="3:8">
      <c r="C516" s="2" t="s">
        <v>897</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898</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899</v>
      </c>
    </row>
    <row r="538" spans="3:3">
      <c r="C538" s="2" t="s">
        <v>900</v>
      </c>
    </row>
    <row r="539" spans="3:3" ht="19.5" thickBot="1">
      <c r="C539" s="4" t="s">
        <v>390</v>
      </c>
    </row>
  </sheetData>
  <sheetProtection algorithmName="SHA-512" hashValue="qzR/hc0adjXwSX2lRWC7Y+KmMGpUWtygCickg8PAijS0XJLXLI5vgpg0ufmPHwrT1kkzFQGDYnkDRf/P752DWg==" saltValue="TMhWMFBjQLx2ZMGbwkwwqg=="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4836-9694-4250-8E42-9285D5BF9766}">
  <sheetPr codeName="Sheet8">
    <tabColor rgb="FFFFFF00"/>
  </sheetPr>
  <dimension ref="A1:F71"/>
  <sheetViews>
    <sheetView zoomScale="80" zoomScaleNormal="80" workbookViewId="0"/>
  </sheetViews>
  <sheetFormatPr defaultRowHeight="18.75"/>
  <cols>
    <col min="1" max="1" width="16.25" customWidth="1"/>
  </cols>
  <sheetData>
    <row r="1" spans="1:6">
      <c r="A1" s="285" t="s">
        <v>906</v>
      </c>
      <c r="B1" s="80"/>
      <c r="C1" s="80"/>
      <c r="D1" s="80"/>
      <c r="E1" s="80"/>
      <c r="F1" s="80"/>
    </row>
    <row r="2" spans="1:6">
      <c r="A2" s="285" t="s">
        <v>727</v>
      </c>
      <c r="B2" s="286" t="s">
        <v>728</v>
      </c>
      <c r="C2" s="286" t="s">
        <v>729</v>
      </c>
      <c r="D2" s="286" t="s">
        <v>730</v>
      </c>
      <c r="E2" s="287" t="s">
        <v>731</v>
      </c>
      <c r="F2" s="283"/>
    </row>
    <row r="3" spans="1:6">
      <c r="A3" s="288" t="s">
        <v>443</v>
      </c>
      <c r="B3" s="289"/>
      <c r="C3" s="289"/>
      <c r="D3" s="294" t="s">
        <v>602</v>
      </c>
      <c r="E3" s="290">
        <v>4.3600000000000003E-4</v>
      </c>
      <c r="F3" s="283"/>
    </row>
    <row r="4" spans="1:6">
      <c r="A4" s="291" t="s">
        <v>732</v>
      </c>
      <c r="B4" s="80" t="s">
        <v>733</v>
      </c>
      <c r="C4" s="80" t="s">
        <v>514</v>
      </c>
      <c r="D4" s="80">
        <v>28.7</v>
      </c>
      <c r="E4" s="295">
        <v>8.9099999999999999E-2</v>
      </c>
      <c r="F4" s="80"/>
    </row>
    <row r="5" spans="1:6">
      <c r="A5" s="291" t="s">
        <v>734</v>
      </c>
      <c r="B5" s="80" t="s">
        <v>733</v>
      </c>
      <c r="C5" s="80" t="s">
        <v>514</v>
      </c>
      <c r="D5" s="80">
        <v>24.2</v>
      </c>
      <c r="E5" s="295">
        <v>8.8700000000000001E-2</v>
      </c>
      <c r="F5" s="80"/>
    </row>
    <row r="6" spans="1:6">
      <c r="A6" s="291" t="s">
        <v>735</v>
      </c>
      <c r="B6" s="80" t="s">
        <v>733</v>
      </c>
      <c r="C6" s="80" t="s">
        <v>514</v>
      </c>
      <c r="D6" s="80">
        <v>26.1</v>
      </c>
      <c r="E6" s="295">
        <v>8.9099999999999999E-2</v>
      </c>
      <c r="F6" s="80"/>
    </row>
    <row r="7" spans="1:6">
      <c r="A7" s="291" t="s">
        <v>736</v>
      </c>
      <c r="B7" s="80" t="s">
        <v>733</v>
      </c>
      <c r="C7" s="80" t="s">
        <v>514</v>
      </c>
      <c r="D7" s="80">
        <v>27.8</v>
      </c>
      <c r="E7" s="295">
        <v>9.5000000000000001E-2</v>
      </c>
      <c r="F7" s="80"/>
    </row>
    <row r="8" spans="1:6">
      <c r="A8" s="291" t="s">
        <v>448</v>
      </c>
      <c r="B8" s="80" t="s">
        <v>733</v>
      </c>
      <c r="C8" s="80" t="s">
        <v>514</v>
      </c>
      <c r="D8" s="80">
        <v>29</v>
      </c>
      <c r="E8" s="295">
        <v>0.11</v>
      </c>
      <c r="F8" s="80"/>
    </row>
    <row r="9" spans="1:6">
      <c r="A9" s="291" t="s">
        <v>449</v>
      </c>
      <c r="B9" s="80" t="s">
        <v>737</v>
      </c>
      <c r="C9" s="80" t="s">
        <v>516</v>
      </c>
      <c r="D9" s="80">
        <v>38.299999999999997</v>
      </c>
      <c r="E9" s="295">
        <v>6.9699999999999998E-2</v>
      </c>
      <c r="F9" s="80"/>
    </row>
    <row r="10" spans="1:6">
      <c r="A10" s="291" t="s">
        <v>450</v>
      </c>
      <c r="B10" s="80" t="s">
        <v>737</v>
      </c>
      <c r="C10" s="80" t="s">
        <v>516</v>
      </c>
      <c r="D10" s="80">
        <v>33.4</v>
      </c>
      <c r="E10" s="295">
        <v>6.8599999999999994E-2</v>
      </c>
      <c r="F10" s="80"/>
    </row>
    <row r="11" spans="1:6">
      <c r="A11" s="291" t="s">
        <v>451</v>
      </c>
      <c r="B11" s="80" t="s">
        <v>737</v>
      </c>
      <c r="C11" s="80" t="s">
        <v>516</v>
      </c>
      <c r="D11" s="80">
        <v>33.299999999999997</v>
      </c>
      <c r="E11" s="295">
        <v>6.8199999999999997E-2</v>
      </c>
      <c r="F11" s="80"/>
    </row>
    <row r="12" spans="1:6">
      <c r="A12" s="300" t="s">
        <v>452</v>
      </c>
      <c r="B12" s="80" t="s">
        <v>737</v>
      </c>
      <c r="C12" s="80" t="s">
        <v>516</v>
      </c>
      <c r="D12" s="80">
        <v>36.299999999999997</v>
      </c>
      <c r="E12" s="295">
        <v>6.8199999999999997E-2</v>
      </c>
      <c r="F12" s="80"/>
    </row>
    <row r="13" spans="1:6">
      <c r="A13" s="291" t="s">
        <v>453</v>
      </c>
      <c r="B13" s="80" t="s">
        <v>737</v>
      </c>
      <c r="C13" s="80" t="s">
        <v>516</v>
      </c>
      <c r="D13" s="80">
        <v>36.5</v>
      </c>
      <c r="E13" s="295">
        <v>6.8599999999999994E-2</v>
      </c>
      <c r="F13" s="80"/>
    </row>
    <row r="14" spans="1:6">
      <c r="A14" s="291" t="s">
        <v>454</v>
      </c>
      <c r="B14" s="80" t="s">
        <v>737</v>
      </c>
      <c r="C14" s="80" t="s">
        <v>516</v>
      </c>
      <c r="D14" s="80">
        <v>38</v>
      </c>
      <c r="E14" s="295">
        <v>6.8900000000000003E-2</v>
      </c>
      <c r="F14" s="80"/>
    </row>
    <row r="15" spans="1:6">
      <c r="A15" s="291" t="s">
        <v>455</v>
      </c>
      <c r="B15" s="80" t="s">
        <v>737</v>
      </c>
      <c r="C15" s="80" t="s">
        <v>516</v>
      </c>
      <c r="D15" s="80">
        <v>38.9</v>
      </c>
      <c r="E15" s="295">
        <v>7.0800000000000002E-2</v>
      </c>
      <c r="F15" s="80"/>
    </row>
    <row r="16" spans="1:6">
      <c r="A16" s="291" t="s">
        <v>456</v>
      </c>
      <c r="B16" s="80" t="s">
        <v>737</v>
      </c>
      <c r="C16" s="80" t="s">
        <v>516</v>
      </c>
      <c r="D16" s="80">
        <v>40.4</v>
      </c>
      <c r="E16" s="295">
        <v>7.3300000000000004E-2</v>
      </c>
      <c r="F16" s="80"/>
    </row>
    <row r="17" spans="1:6">
      <c r="A17" s="291" t="s">
        <v>457</v>
      </c>
      <c r="B17" s="80" t="s">
        <v>737</v>
      </c>
      <c r="C17" s="80" t="s">
        <v>516</v>
      </c>
      <c r="D17" s="80">
        <v>41.8</v>
      </c>
      <c r="E17" s="295">
        <v>7.4099999999999999E-2</v>
      </c>
      <c r="F17" s="80"/>
    </row>
    <row r="18" spans="1:6">
      <c r="A18" s="291" t="s">
        <v>738</v>
      </c>
      <c r="B18" s="80" t="s">
        <v>737</v>
      </c>
      <c r="C18" s="80" t="s">
        <v>516</v>
      </c>
      <c r="D18" s="80">
        <v>40.200000000000003</v>
      </c>
      <c r="E18" s="295">
        <v>7.2999999999999995E-2</v>
      </c>
      <c r="F18" s="80"/>
    </row>
    <row r="19" spans="1:6">
      <c r="A19" s="291" t="s">
        <v>459</v>
      </c>
      <c r="B19" s="80" t="s">
        <v>733</v>
      </c>
      <c r="C19" s="80" t="s">
        <v>514</v>
      </c>
      <c r="D19" s="80">
        <v>33.299999999999997</v>
      </c>
      <c r="E19" s="295">
        <v>8.9800000000000005E-2</v>
      </c>
      <c r="F19" s="80"/>
    </row>
    <row r="20" spans="1:6">
      <c r="A20" s="291" t="s">
        <v>460</v>
      </c>
      <c r="B20" s="80" t="s">
        <v>739</v>
      </c>
      <c r="C20" s="80" t="s">
        <v>514</v>
      </c>
      <c r="D20" s="80">
        <v>50.1</v>
      </c>
      <c r="E20" s="295">
        <v>6.0100000000000001E-2</v>
      </c>
      <c r="F20" s="80"/>
    </row>
    <row r="21" spans="1:6">
      <c r="A21" s="291" t="s">
        <v>461</v>
      </c>
      <c r="B21" s="80" t="s">
        <v>739</v>
      </c>
      <c r="C21" s="80" t="s">
        <v>740</v>
      </c>
      <c r="D21" s="80">
        <v>42.4</v>
      </c>
      <c r="E21" s="295">
        <v>5.0999999999999997E-2</v>
      </c>
      <c r="F21" s="80"/>
    </row>
    <row r="22" spans="1:6">
      <c r="A22" s="291" t="s">
        <v>462</v>
      </c>
      <c r="B22" s="80" t="s">
        <v>739</v>
      </c>
      <c r="C22" s="80" t="s">
        <v>514</v>
      </c>
      <c r="D22" s="80">
        <v>54.7</v>
      </c>
      <c r="E22" s="295">
        <v>5.0999999999999997E-2</v>
      </c>
      <c r="F22" s="80"/>
    </row>
    <row r="23" spans="1:6">
      <c r="A23" s="291" t="s">
        <v>463</v>
      </c>
      <c r="B23" s="80" t="s">
        <v>739</v>
      </c>
      <c r="C23" s="80" t="s">
        <v>740</v>
      </c>
      <c r="D23" s="80" t="s">
        <v>741</v>
      </c>
      <c r="E23" s="295">
        <v>5.1299999999999998E-2</v>
      </c>
      <c r="F23" s="80"/>
    </row>
    <row r="24" spans="1:6">
      <c r="A24" s="291" t="s">
        <v>464</v>
      </c>
      <c r="B24" s="80" t="s">
        <v>733</v>
      </c>
      <c r="C24" s="80" t="s">
        <v>514</v>
      </c>
      <c r="D24" s="80">
        <v>37.299999999999997</v>
      </c>
      <c r="E24" s="295">
        <v>7.6600000000000001E-2</v>
      </c>
      <c r="F24" s="80"/>
    </row>
    <row r="25" spans="1:6">
      <c r="A25" s="291" t="s">
        <v>465</v>
      </c>
      <c r="B25" s="80" t="s">
        <v>733</v>
      </c>
      <c r="C25" s="80" t="s">
        <v>514</v>
      </c>
      <c r="D25" s="80">
        <v>40</v>
      </c>
      <c r="E25" s="295">
        <v>7.6300000000000007E-2</v>
      </c>
      <c r="F25" s="80"/>
    </row>
    <row r="26" spans="1:6">
      <c r="A26" s="291" t="s">
        <v>466</v>
      </c>
      <c r="B26" s="80" t="s">
        <v>737</v>
      </c>
      <c r="C26" s="80" t="s">
        <v>516</v>
      </c>
      <c r="D26" s="80">
        <v>34.799999999999997</v>
      </c>
      <c r="E26" s="295">
        <v>6.6699999999999995E-2</v>
      </c>
      <c r="F26" s="80"/>
    </row>
    <row r="27" spans="1:6">
      <c r="A27" s="291" t="s">
        <v>742</v>
      </c>
      <c r="B27" s="80" t="s">
        <v>739</v>
      </c>
      <c r="C27" s="80" t="s">
        <v>740</v>
      </c>
      <c r="D27" s="80">
        <v>51</v>
      </c>
      <c r="E27" s="295">
        <v>5.28E-2</v>
      </c>
      <c r="F27" s="80"/>
    </row>
    <row r="28" spans="1:6">
      <c r="A28" s="291" t="s">
        <v>468</v>
      </c>
      <c r="B28" s="80" t="s">
        <v>739</v>
      </c>
      <c r="C28" s="80" t="s">
        <v>740</v>
      </c>
      <c r="D28" s="80">
        <v>20.3</v>
      </c>
      <c r="E28" s="295">
        <v>0.04</v>
      </c>
      <c r="F28" s="80"/>
    </row>
    <row r="29" spans="1:6">
      <c r="A29" s="291" t="s">
        <v>469</v>
      </c>
      <c r="B29" s="80" t="s">
        <v>739</v>
      </c>
      <c r="C29" s="80" t="s">
        <v>740</v>
      </c>
      <c r="D29" s="80">
        <v>3.57</v>
      </c>
      <c r="E29" s="295">
        <v>9.64E-2</v>
      </c>
      <c r="F29" s="80"/>
    </row>
    <row r="30" spans="1:6">
      <c r="A30" s="291" t="s">
        <v>470</v>
      </c>
      <c r="B30" s="80" t="s">
        <v>739</v>
      </c>
      <c r="C30" s="80" t="s">
        <v>740</v>
      </c>
      <c r="D30" s="80">
        <v>8.33</v>
      </c>
      <c r="E30" s="295">
        <v>0.154</v>
      </c>
      <c r="F30" s="80"/>
    </row>
    <row r="31" spans="1:6">
      <c r="A31" s="291" t="s">
        <v>471</v>
      </c>
      <c r="B31" s="80"/>
      <c r="C31" s="80"/>
      <c r="D31" s="294" t="s">
        <v>602</v>
      </c>
      <c r="E31" s="296">
        <v>0.06</v>
      </c>
      <c r="F31" s="80"/>
    </row>
    <row r="32" spans="1:6">
      <c r="A32" s="291" t="s">
        <v>472</v>
      </c>
      <c r="B32" s="80"/>
      <c r="C32" s="80"/>
      <c r="D32" s="294" t="s">
        <v>527</v>
      </c>
      <c r="E32" s="296">
        <v>5.7000000000000002E-2</v>
      </c>
      <c r="F32" s="80"/>
    </row>
    <row r="33" spans="1:6">
      <c r="A33" s="291" t="s">
        <v>473</v>
      </c>
      <c r="B33" s="80"/>
      <c r="C33" s="80"/>
      <c r="D33" s="294" t="s">
        <v>602</v>
      </c>
      <c r="E33" s="296">
        <v>5.7000000000000002E-2</v>
      </c>
      <c r="F33" s="80"/>
    </row>
    <row r="34" spans="1:6">
      <c r="A34" s="291" t="s">
        <v>474</v>
      </c>
      <c r="B34" s="80"/>
      <c r="C34" s="80"/>
      <c r="D34" s="294" t="s">
        <v>602</v>
      </c>
      <c r="E34" s="296">
        <v>5.7000000000000002E-2</v>
      </c>
      <c r="F34" s="80"/>
    </row>
    <row r="35" spans="1:6">
      <c r="A35" s="291" t="s">
        <v>475</v>
      </c>
      <c r="B35" s="80"/>
      <c r="C35" s="80"/>
      <c r="D35" s="294" t="s">
        <v>602</v>
      </c>
      <c r="E35" s="297" t="s">
        <v>602</v>
      </c>
      <c r="F35" s="80"/>
    </row>
    <row r="36" spans="1:6">
      <c r="A36" s="291" t="s">
        <v>476</v>
      </c>
      <c r="B36" s="80"/>
      <c r="C36" s="80"/>
      <c r="D36" s="294" t="s">
        <v>602</v>
      </c>
      <c r="E36" s="297" t="s">
        <v>602</v>
      </c>
      <c r="F36" s="80"/>
    </row>
    <row r="37" spans="1:6">
      <c r="A37" s="291" t="s">
        <v>477</v>
      </c>
      <c r="B37" s="80"/>
      <c r="C37" s="80"/>
      <c r="D37" s="294" t="s">
        <v>602</v>
      </c>
      <c r="E37" s="297" t="s">
        <v>602</v>
      </c>
      <c r="F37" s="80"/>
    </row>
    <row r="38" spans="1:6">
      <c r="A38" s="291" t="s">
        <v>478</v>
      </c>
      <c r="B38" s="80"/>
      <c r="C38" s="80"/>
      <c r="D38" s="294" t="s">
        <v>602</v>
      </c>
      <c r="E38" s="297" t="s">
        <v>602</v>
      </c>
      <c r="F38" s="80"/>
    </row>
    <row r="39" spans="1:6">
      <c r="A39" s="291" t="s">
        <v>479</v>
      </c>
      <c r="B39" s="80"/>
      <c r="C39" s="80"/>
      <c r="D39" s="294" t="s">
        <v>602</v>
      </c>
      <c r="E39" s="296">
        <v>2.92</v>
      </c>
      <c r="F39" s="80"/>
    </row>
    <row r="40" spans="1:6">
      <c r="A40" s="291" t="s">
        <v>480</v>
      </c>
      <c r="B40" s="80"/>
      <c r="C40" s="80"/>
      <c r="D40" s="294" t="s">
        <v>602</v>
      </c>
      <c r="E40" s="296">
        <v>2.29</v>
      </c>
      <c r="F40" s="80"/>
    </row>
    <row r="41" spans="1:6">
      <c r="A41" s="291" t="s">
        <v>481</v>
      </c>
      <c r="B41" s="80"/>
      <c r="C41" s="80"/>
      <c r="D41" s="294" t="s">
        <v>602</v>
      </c>
      <c r="E41" s="296">
        <v>1.72</v>
      </c>
      <c r="F41" s="80"/>
    </row>
    <row r="42" spans="1:6">
      <c r="A42" s="291" t="s">
        <v>482</v>
      </c>
      <c r="B42" s="80"/>
      <c r="C42" s="80"/>
      <c r="D42" s="294" t="s">
        <v>602</v>
      </c>
      <c r="E42" s="296">
        <v>2.5499999999999998</v>
      </c>
      <c r="F42" s="80"/>
    </row>
    <row r="43" spans="1:6">
      <c r="A43" s="291" t="s">
        <v>483</v>
      </c>
      <c r="B43" s="80"/>
      <c r="C43" s="80"/>
      <c r="D43" s="294" t="s">
        <v>602</v>
      </c>
      <c r="E43" s="296">
        <v>2.77</v>
      </c>
      <c r="F43" s="80"/>
    </row>
    <row r="44" spans="1:6">
      <c r="A44" s="291" t="s">
        <v>484</v>
      </c>
      <c r="B44" s="80"/>
      <c r="C44" s="80"/>
      <c r="D44" s="294" t="s">
        <v>602</v>
      </c>
      <c r="E44" s="296">
        <v>2.63</v>
      </c>
      <c r="F44" s="80"/>
    </row>
    <row r="45" spans="1:6">
      <c r="A45" s="291" t="s">
        <v>485</v>
      </c>
      <c r="B45" s="80"/>
      <c r="C45" s="80"/>
      <c r="D45" s="294" t="s">
        <v>602</v>
      </c>
      <c r="E45" s="296">
        <v>2.62</v>
      </c>
      <c r="F45" s="80"/>
    </row>
    <row r="46" spans="1:6">
      <c r="A46" s="291" t="s">
        <v>486</v>
      </c>
      <c r="B46" s="80"/>
      <c r="C46" s="80"/>
      <c r="D46" s="294" t="s">
        <v>602</v>
      </c>
      <c r="E46" s="296">
        <v>1.57</v>
      </c>
      <c r="F46" s="80"/>
    </row>
    <row r="47" spans="1:6">
      <c r="A47" s="291" t="s">
        <v>487</v>
      </c>
      <c r="B47" s="80"/>
      <c r="C47" s="80"/>
      <c r="D47" s="294" t="s">
        <v>602</v>
      </c>
      <c r="E47" s="296">
        <v>0.77500000000000002</v>
      </c>
      <c r="F47" s="80"/>
    </row>
    <row r="48" spans="1:6">
      <c r="A48" s="291" t="s">
        <v>488</v>
      </c>
      <c r="B48" s="80"/>
      <c r="C48" s="80"/>
      <c r="D48" s="294" t="s">
        <v>602</v>
      </c>
      <c r="E48" s="296">
        <v>0.502</v>
      </c>
      <c r="F48" s="80"/>
    </row>
    <row r="49" spans="1:6">
      <c r="A49" s="291" t="s">
        <v>560</v>
      </c>
      <c r="B49" s="80"/>
      <c r="C49" s="80"/>
      <c r="D49" s="294" t="s">
        <v>602</v>
      </c>
      <c r="E49" s="296">
        <v>0.42799999999999999</v>
      </c>
      <c r="F49" s="80"/>
    </row>
    <row r="50" spans="1:6">
      <c r="A50" s="291" t="s">
        <v>561</v>
      </c>
      <c r="B50" s="80"/>
      <c r="C50" s="80"/>
      <c r="D50" s="294" t="s">
        <v>602</v>
      </c>
      <c r="E50" s="296">
        <v>0.44900000000000001</v>
      </c>
      <c r="F50" s="80"/>
    </row>
    <row r="51" spans="1:6">
      <c r="A51" s="291" t="s">
        <v>562</v>
      </c>
      <c r="B51" s="80"/>
      <c r="C51" s="80"/>
      <c r="D51" s="294" t="s">
        <v>602</v>
      </c>
      <c r="E51" s="296">
        <v>0.44</v>
      </c>
      <c r="F51" s="80"/>
    </row>
    <row r="52" spans="1:6">
      <c r="A52" s="291" t="s">
        <v>563</v>
      </c>
      <c r="B52" s="80"/>
      <c r="C52" s="80"/>
      <c r="D52" s="294" t="s">
        <v>602</v>
      </c>
      <c r="E52" s="296">
        <v>0.47099999999999997</v>
      </c>
      <c r="F52" s="80"/>
    </row>
    <row r="53" spans="1:6">
      <c r="A53" s="291" t="s">
        <v>489</v>
      </c>
      <c r="B53" s="80"/>
      <c r="C53" s="80"/>
      <c r="D53" s="294" t="s">
        <v>602</v>
      </c>
      <c r="E53" s="296">
        <v>1</v>
      </c>
      <c r="F53" s="80"/>
    </row>
    <row r="54" spans="1:6">
      <c r="A54" s="291" t="s">
        <v>490</v>
      </c>
      <c r="B54" s="80"/>
      <c r="C54" s="80"/>
      <c r="D54" s="294" t="s">
        <v>602</v>
      </c>
      <c r="E54" s="296">
        <v>0.41499999999999998</v>
      </c>
      <c r="F54" s="80"/>
    </row>
    <row r="55" spans="1:6">
      <c r="A55" s="291" t="s">
        <v>531</v>
      </c>
      <c r="B55" s="80"/>
      <c r="C55" s="80"/>
      <c r="D55" s="294" t="s">
        <v>602</v>
      </c>
      <c r="E55" s="296">
        <v>2.2999999999999998</v>
      </c>
      <c r="F55" s="80"/>
    </row>
    <row r="56" spans="1:6">
      <c r="A56" s="291" t="s">
        <v>532</v>
      </c>
      <c r="B56" s="80"/>
      <c r="C56" s="80"/>
      <c r="D56" s="294" t="s">
        <v>602</v>
      </c>
      <c r="E56" s="296">
        <v>2.2999999999999998</v>
      </c>
      <c r="F56" s="80"/>
    </row>
    <row r="57" spans="1:6">
      <c r="A57" s="291" t="s">
        <v>533</v>
      </c>
      <c r="B57" s="80"/>
      <c r="C57" s="80"/>
      <c r="D57" s="294" t="s">
        <v>602</v>
      </c>
      <c r="E57" s="296">
        <v>3</v>
      </c>
      <c r="F57" s="80"/>
    </row>
    <row r="58" spans="1:6">
      <c r="A58" s="291" t="s">
        <v>534</v>
      </c>
      <c r="B58" s="80"/>
      <c r="C58" s="80"/>
      <c r="D58" s="294" t="s">
        <v>602</v>
      </c>
      <c r="E58" s="296">
        <v>3</v>
      </c>
      <c r="F58" s="80"/>
    </row>
    <row r="59" spans="1:6">
      <c r="A59" s="291" t="s">
        <v>535</v>
      </c>
      <c r="B59" s="80"/>
      <c r="C59" s="80"/>
      <c r="D59" s="294" t="s">
        <v>602</v>
      </c>
      <c r="E59" s="296">
        <v>2.8</v>
      </c>
      <c r="F59" s="80"/>
    </row>
    <row r="60" spans="1:6">
      <c r="A60" s="291" t="s">
        <v>536</v>
      </c>
      <c r="B60" s="80"/>
      <c r="C60" s="80"/>
      <c r="D60" s="294" t="s">
        <v>602</v>
      </c>
      <c r="E60" s="296">
        <v>2.2000000000000002</v>
      </c>
      <c r="F60" s="80"/>
    </row>
    <row r="61" spans="1:6">
      <c r="A61" s="291" t="s">
        <v>537</v>
      </c>
      <c r="B61" s="80"/>
      <c r="C61" s="80"/>
      <c r="D61" s="294" t="s">
        <v>602</v>
      </c>
      <c r="E61" s="296">
        <v>0.81</v>
      </c>
      <c r="F61" s="80"/>
    </row>
    <row r="62" spans="1:6">
      <c r="A62" s="291" t="s">
        <v>538</v>
      </c>
      <c r="B62" s="80"/>
      <c r="C62" s="80"/>
      <c r="D62" s="294" t="s">
        <v>602</v>
      </c>
      <c r="E62" s="296">
        <v>2.2999999999999998</v>
      </c>
      <c r="F62" s="80"/>
    </row>
    <row r="63" spans="1:6">
      <c r="A63" s="291" t="s">
        <v>540</v>
      </c>
      <c r="B63" s="80"/>
      <c r="C63" s="80"/>
      <c r="D63" s="294" t="s">
        <v>602</v>
      </c>
      <c r="E63" s="296">
        <v>2.2999999999999998</v>
      </c>
      <c r="F63" s="80"/>
    </row>
    <row r="64" spans="1:6">
      <c r="A64" s="291" t="s">
        <v>558</v>
      </c>
      <c r="B64" s="80"/>
      <c r="C64" s="80"/>
      <c r="D64" s="294" t="s">
        <v>602</v>
      </c>
      <c r="E64" s="296">
        <v>0.76</v>
      </c>
      <c r="F64" s="80"/>
    </row>
    <row r="65" spans="1:6">
      <c r="A65" s="291" t="s">
        <v>559</v>
      </c>
      <c r="B65" s="80"/>
      <c r="C65" s="80"/>
      <c r="D65" s="294" t="s">
        <v>602</v>
      </c>
      <c r="E65" s="296">
        <v>1.1000000000000001</v>
      </c>
      <c r="F65" s="80"/>
    </row>
    <row r="66" spans="1:6">
      <c r="A66" s="291" t="s">
        <v>491</v>
      </c>
      <c r="B66" s="80"/>
      <c r="C66" s="80"/>
      <c r="D66" s="294" t="s">
        <v>602</v>
      </c>
      <c r="E66" s="296">
        <v>1.4E-2</v>
      </c>
      <c r="F66" s="80"/>
    </row>
    <row r="67" spans="1:6">
      <c r="A67" s="291" t="s">
        <v>492</v>
      </c>
      <c r="B67" s="80"/>
      <c r="C67" s="80"/>
      <c r="D67" s="294" t="s">
        <v>602</v>
      </c>
      <c r="E67" s="296">
        <v>3.4</v>
      </c>
      <c r="F67" s="80"/>
    </row>
    <row r="68" spans="1:6">
      <c r="A68" s="291" t="s">
        <v>493</v>
      </c>
      <c r="B68" s="80"/>
      <c r="C68" s="80"/>
      <c r="D68" s="294" t="s">
        <v>602</v>
      </c>
      <c r="E68" s="296">
        <v>5.0000000000000001E-3</v>
      </c>
      <c r="F68" s="80"/>
    </row>
    <row r="69" spans="1:6">
      <c r="A69" s="291" t="s">
        <v>585</v>
      </c>
      <c r="B69" s="80"/>
      <c r="C69" s="80"/>
      <c r="D69" s="294" t="s">
        <v>602</v>
      </c>
      <c r="E69" s="296">
        <v>1</v>
      </c>
      <c r="F69" s="80"/>
    </row>
    <row r="70" spans="1:6">
      <c r="A70" s="292" t="s">
        <v>494</v>
      </c>
      <c r="B70" s="293"/>
      <c r="C70" s="293"/>
      <c r="D70" s="298" t="s">
        <v>602</v>
      </c>
      <c r="E70" s="299" t="s">
        <v>602</v>
      </c>
      <c r="F70" s="80"/>
    </row>
    <row r="71" spans="1:6">
      <c r="A71" s="80"/>
      <c r="B71" s="80"/>
      <c r="C71" s="80"/>
      <c r="D71" s="80"/>
      <c r="E71" s="80"/>
      <c r="F71" s="80"/>
    </row>
  </sheetData>
  <sheetProtection algorithmName="SHA-512" hashValue="qD9WTbxSMDMfZUqyn2riAasskdrEuwiAQdTKPWFiRcNVrz/Gibc+ysWAaMxOTr24UyFhugjQBdTZZfpzHRxw1w==" saltValue="MwW/ls1G6MtscC3+Sr9Dew=="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75" defaultRowHeight="12"/>
  <cols>
    <col min="1" max="2" width="2.25" style="5" customWidth="1"/>
    <col min="3" max="3" width="5.75" style="5" customWidth="1"/>
    <col min="4" max="4" width="8" style="5" customWidth="1"/>
    <col min="5" max="5" width="3.75" style="5" customWidth="1"/>
    <col min="6" max="6" width="3.5" style="5" customWidth="1"/>
    <col min="7" max="10" width="1.5" style="5" customWidth="1"/>
    <col min="11" max="79" width="2.25" style="5" customWidth="1"/>
    <col min="80" max="80" width="8.75" style="5" hidden="1" customWidth="1"/>
    <col min="81" max="82" width="8.75" style="5" customWidth="1"/>
    <col min="83" max="16384" width="8.75" style="5"/>
  </cols>
  <sheetData>
    <row r="1" spans="2:80" ht="12" customHeight="1"/>
    <row r="2" spans="2:80" ht="21" customHeight="1" thickBot="1">
      <c r="C2" s="22" t="s">
        <v>0</v>
      </c>
      <c r="D2" s="360"/>
      <c r="E2" s="361"/>
      <c r="F2" s="361"/>
      <c r="G2" s="361"/>
      <c r="H2" s="361"/>
      <c r="I2" s="362"/>
      <c r="J2" s="20"/>
      <c r="K2" s="20"/>
      <c r="L2" s="20"/>
      <c r="AC2" s="186" t="s">
        <v>593</v>
      </c>
      <c r="AD2" s="348"/>
      <c r="AE2" s="349"/>
      <c r="AF2" s="349"/>
      <c r="AG2" s="349"/>
      <c r="AH2" s="349"/>
      <c r="AI2" s="349"/>
      <c r="AJ2" s="350"/>
      <c r="CB2" s="5" t="s">
        <v>592</v>
      </c>
    </row>
    <row r="3" spans="2:80" ht="12" customHeight="1" thickBot="1">
      <c r="B3" s="22"/>
      <c r="C3" s="23"/>
      <c r="D3" s="20"/>
      <c r="E3" s="20"/>
      <c r="F3" s="20"/>
      <c r="G3" s="20"/>
      <c r="H3" s="20"/>
      <c r="I3" s="20"/>
      <c r="CB3" s="215" t="b">
        <v>0</v>
      </c>
    </row>
    <row r="4" spans="2:80" ht="12" customHeight="1"/>
    <row r="5" spans="2:80" ht="12" customHeight="1"/>
    <row r="6" spans="2:80" ht="12" customHeight="1"/>
    <row r="7" spans="2:80" ht="12" customHeight="1">
      <c r="B7" s="351" t="s">
        <v>904</v>
      </c>
      <c r="C7" s="352"/>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row>
    <row r="8" spans="2:80" ht="25.5" customHeight="1">
      <c r="B8" s="352"/>
      <c r="C8" s="352"/>
      <c r="D8" s="352"/>
      <c r="E8" s="352"/>
      <c r="F8" s="352"/>
      <c r="G8" s="352"/>
      <c r="H8" s="352"/>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row>
    <row r="9" spans="2:80" ht="30.6" customHeight="1">
      <c r="B9" s="23"/>
      <c r="C9" s="23"/>
      <c r="D9" s="23"/>
      <c r="H9" s="20"/>
      <c r="I9" s="20"/>
      <c r="M9" s="147" t="s">
        <v>674</v>
      </c>
      <c r="N9" s="148"/>
      <c r="O9" s="148"/>
      <c r="P9" s="148"/>
      <c r="Q9" s="148"/>
      <c r="R9" s="148"/>
      <c r="S9" s="148"/>
      <c r="T9" s="148"/>
      <c r="U9" s="148"/>
    </row>
    <row r="10" spans="2:80" ht="12" customHeight="1">
      <c r="B10" s="23"/>
      <c r="C10" s="23"/>
      <c r="D10" s="23"/>
      <c r="E10" s="20"/>
      <c r="F10" s="20"/>
      <c r="K10" s="114"/>
      <c r="L10" s="114"/>
      <c r="M10" s="114"/>
      <c r="N10" s="114"/>
      <c r="O10" s="114"/>
      <c r="P10" s="114"/>
      <c r="Q10" s="114"/>
      <c r="R10" s="114"/>
      <c r="S10" s="114"/>
      <c r="T10" s="114"/>
      <c r="U10" s="114"/>
      <c r="V10" s="114"/>
      <c r="W10" s="114"/>
      <c r="X10" s="114"/>
      <c r="Y10" s="114"/>
      <c r="Z10" s="114"/>
      <c r="AA10" s="114"/>
    </row>
    <row r="11" spans="2:80" ht="12" customHeight="1">
      <c r="B11" s="139" t="s">
        <v>675</v>
      </c>
      <c r="C11" s="144"/>
      <c r="J11" s="114"/>
      <c r="K11" s="114"/>
      <c r="L11" s="114"/>
      <c r="M11" s="114"/>
      <c r="N11" s="114"/>
      <c r="O11" s="114"/>
      <c r="P11" s="114"/>
      <c r="Q11" s="114"/>
      <c r="R11" s="114"/>
      <c r="S11" s="114"/>
      <c r="T11" s="114"/>
      <c r="U11" s="114"/>
      <c r="V11" s="114"/>
      <c r="W11" s="114"/>
      <c r="X11" s="114"/>
      <c r="Y11" s="114"/>
      <c r="Z11" s="114"/>
      <c r="AA11" s="114"/>
    </row>
    <row r="12" spans="2:80" ht="13.9" customHeight="1">
      <c r="B12" s="139" t="s">
        <v>1</v>
      </c>
      <c r="C12" s="139"/>
    </row>
    <row r="13" spans="2:80" ht="6.6" customHeight="1" thickBot="1"/>
    <row r="14" spans="2:80" ht="23.65" customHeight="1">
      <c r="C14" s="353" t="s">
        <v>2</v>
      </c>
      <c r="D14" s="354"/>
      <c r="E14" s="354"/>
      <c r="F14" s="354"/>
      <c r="G14" s="354"/>
      <c r="H14" s="354"/>
      <c r="I14" s="354"/>
      <c r="J14" s="354"/>
      <c r="K14" s="342"/>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4"/>
    </row>
    <row r="15" spans="2:80" ht="50.25" customHeight="1">
      <c r="C15" s="355" t="s">
        <v>712</v>
      </c>
      <c r="D15" s="356"/>
      <c r="E15" s="356"/>
      <c r="F15" s="356"/>
      <c r="G15" s="356"/>
      <c r="H15" s="356"/>
      <c r="I15" s="356"/>
      <c r="J15" s="357"/>
      <c r="K15" s="345"/>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7"/>
    </row>
    <row r="16" spans="2:80" ht="24" customHeight="1">
      <c r="C16" s="358" t="s">
        <v>693</v>
      </c>
      <c r="D16" s="359"/>
      <c r="E16" s="359"/>
      <c r="F16" s="359"/>
      <c r="G16" s="359"/>
      <c r="H16" s="359"/>
      <c r="I16" s="359"/>
      <c r="J16" s="359"/>
      <c r="K16" s="345"/>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7"/>
    </row>
    <row r="17" spans="2:34" ht="25.15" customHeight="1">
      <c r="B17" s="20"/>
      <c r="C17" s="372" t="s">
        <v>676</v>
      </c>
      <c r="D17" s="336" t="s">
        <v>703</v>
      </c>
      <c r="E17" s="337"/>
      <c r="F17" s="337"/>
      <c r="G17" s="337"/>
      <c r="H17" s="337"/>
      <c r="I17" s="337"/>
      <c r="J17" s="338"/>
      <c r="K17" s="339"/>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1"/>
    </row>
    <row r="18" spans="2:34" ht="39" customHeight="1">
      <c r="C18" s="373"/>
      <c r="D18" s="336" t="s">
        <v>747</v>
      </c>
      <c r="E18" s="337"/>
      <c r="F18" s="337"/>
      <c r="G18" s="337"/>
      <c r="H18" s="337"/>
      <c r="I18" s="337"/>
      <c r="J18" s="338"/>
      <c r="K18" s="383"/>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5"/>
    </row>
    <row r="19" spans="2:34" ht="25.15" customHeight="1">
      <c r="C19" s="373"/>
      <c r="D19" s="375" t="s">
        <v>689</v>
      </c>
      <c r="E19" s="336" t="s">
        <v>677</v>
      </c>
      <c r="F19" s="337"/>
      <c r="G19" s="337"/>
      <c r="H19" s="337"/>
      <c r="I19" s="337"/>
      <c r="J19" s="338"/>
      <c r="K19" s="345"/>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7"/>
    </row>
    <row r="20" spans="2:34" ht="25.15" customHeight="1">
      <c r="C20" s="373"/>
      <c r="D20" s="375"/>
      <c r="E20" s="325" t="s">
        <v>688</v>
      </c>
      <c r="F20" s="326"/>
      <c r="G20" s="326"/>
      <c r="H20" s="326"/>
      <c r="I20" s="326"/>
      <c r="J20" s="326"/>
      <c r="K20" s="326"/>
      <c r="L20" s="326"/>
      <c r="M20" s="326"/>
      <c r="N20" s="326"/>
      <c r="O20" s="326"/>
      <c r="P20" s="326"/>
      <c r="Q20" s="326"/>
      <c r="R20" s="327"/>
      <c r="S20" s="322">
        <f>SUM(S21:AD25)</f>
        <v>0</v>
      </c>
      <c r="T20" s="323"/>
      <c r="U20" s="323"/>
      <c r="V20" s="323"/>
      <c r="W20" s="323"/>
      <c r="X20" s="323"/>
      <c r="Y20" s="323"/>
      <c r="Z20" s="323"/>
      <c r="AA20" s="323"/>
      <c r="AB20" s="323"/>
      <c r="AC20" s="323"/>
      <c r="AD20" s="324"/>
      <c r="AE20" s="316" t="s">
        <v>680</v>
      </c>
      <c r="AF20" s="317"/>
      <c r="AG20" s="317"/>
      <c r="AH20" s="318"/>
    </row>
    <row r="21" spans="2:34" ht="25.15" customHeight="1">
      <c r="C21" s="373"/>
      <c r="D21" s="375"/>
      <c r="E21" s="184"/>
      <c r="F21" s="182"/>
      <c r="G21" s="363" t="s">
        <v>678</v>
      </c>
      <c r="H21" s="364"/>
      <c r="I21" s="364"/>
      <c r="J21" s="365"/>
      <c r="K21" s="331" t="s">
        <v>679</v>
      </c>
      <c r="L21" s="332"/>
      <c r="M21" s="332"/>
      <c r="N21" s="332"/>
      <c r="O21" s="332"/>
      <c r="P21" s="332"/>
      <c r="Q21" s="332"/>
      <c r="R21" s="333"/>
      <c r="S21" s="328"/>
      <c r="T21" s="329"/>
      <c r="U21" s="329"/>
      <c r="V21" s="329"/>
      <c r="W21" s="329"/>
      <c r="X21" s="329"/>
      <c r="Y21" s="329"/>
      <c r="Z21" s="329"/>
      <c r="AA21" s="329"/>
      <c r="AB21" s="329"/>
      <c r="AC21" s="329"/>
      <c r="AD21" s="330"/>
      <c r="AE21" s="316" t="s">
        <v>680</v>
      </c>
      <c r="AF21" s="317"/>
      <c r="AG21" s="317"/>
      <c r="AH21" s="318"/>
    </row>
    <row r="22" spans="2:34" ht="25.15" customHeight="1">
      <c r="B22" s="26"/>
      <c r="C22" s="373"/>
      <c r="D22" s="375"/>
      <c r="E22" s="184"/>
      <c r="F22" s="182"/>
      <c r="G22" s="366"/>
      <c r="H22" s="367"/>
      <c r="I22" s="367"/>
      <c r="J22" s="368"/>
      <c r="K22" s="334" t="s">
        <v>4</v>
      </c>
      <c r="L22" s="335"/>
      <c r="M22" s="335"/>
      <c r="N22" s="335"/>
      <c r="O22" s="335"/>
      <c r="P22" s="335"/>
      <c r="Q22" s="335"/>
      <c r="R22" s="335"/>
      <c r="S22" s="328"/>
      <c r="T22" s="329"/>
      <c r="U22" s="329"/>
      <c r="V22" s="329"/>
      <c r="W22" s="329"/>
      <c r="X22" s="329"/>
      <c r="Y22" s="329"/>
      <c r="Z22" s="329"/>
      <c r="AA22" s="329"/>
      <c r="AB22" s="329"/>
      <c r="AC22" s="329"/>
      <c r="AD22" s="330"/>
      <c r="AE22" s="316" t="s">
        <v>680</v>
      </c>
      <c r="AF22" s="317"/>
      <c r="AG22" s="317"/>
      <c r="AH22" s="318"/>
    </row>
    <row r="23" spans="2:34" ht="25.15" customHeight="1">
      <c r="B23" s="26"/>
      <c r="C23" s="373"/>
      <c r="D23" s="375"/>
      <c r="E23" s="184"/>
      <c r="F23" s="182"/>
      <c r="G23" s="366"/>
      <c r="H23" s="367"/>
      <c r="I23" s="367"/>
      <c r="J23" s="368"/>
      <c r="K23" s="331" t="s">
        <v>681</v>
      </c>
      <c r="L23" s="332"/>
      <c r="M23" s="332"/>
      <c r="N23" s="332"/>
      <c r="O23" s="332"/>
      <c r="P23" s="332"/>
      <c r="Q23" s="332"/>
      <c r="R23" s="333"/>
      <c r="S23" s="328"/>
      <c r="T23" s="329"/>
      <c r="U23" s="329"/>
      <c r="V23" s="329"/>
      <c r="W23" s="329"/>
      <c r="X23" s="329"/>
      <c r="Y23" s="329"/>
      <c r="Z23" s="329"/>
      <c r="AA23" s="329"/>
      <c r="AB23" s="329"/>
      <c r="AC23" s="329"/>
      <c r="AD23" s="330"/>
      <c r="AE23" s="316" t="s">
        <v>680</v>
      </c>
      <c r="AF23" s="317"/>
      <c r="AG23" s="317"/>
      <c r="AH23" s="318"/>
    </row>
    <row r="24" spans="2:34" ht="25.15" customHeight="1">
      <c r="C24" s="373"/>
      <c r="D24" s="375"/>
      <c r="E24" s="184"/>
      <c r="F24" s="182"/>
      <c r="G24" s="366"/>
      <c r="H24" s="367"/>
      <c r="I24" s="367"/>
      <c r="J24" s="368"/>
      <c r="K24" s="331" t="s">
        <v>5</v>
      </c>
      <c r="L24" s="332"/>
      <c r="M24" s="332"/>
      <c r="N24" s="332"/>
      <c r="O24" s="332"/>
      <c r="P24" s="332"/>
      <c r="Q24" s="332"/>
      <c r="R24" s="333"/>
      <c r="S24" s="328"/>
      <c r="T24" s="329"/>
      <c r="U24" s="329"/>
      <c r="V24" s="329"/>
      <c r="W24" s="329"/>
      <c r="X24" s="329"/>
      <c r="Y24" s="329"/>
      <c r="Z24" s="329"/>
      <c r="AA24" s="329"/>
      <c r="AB24" s="329"/>
      <c r="AC24" s="329"/>
      <c r="AD24" s="330"/>
      <c r="AE24" s="316" t="s">
        <v>680</v>
      </c>
      <c r="AF24" s="317"/>
      <c r="AG24" s="317"/>
      <c r="AH24" s="318"/>
    </row>
    <row r="25" spans="2:34" ht="25.15" customHeight="1" thickBot="1">
      <c r="C25" s="374"/>
      <c r="D25" s="376"/>
      <c r="E25" s="185"/>
      <c r="F25" s="183"/>
      <c r="G25" s="369"/>
      <c r="H25" s="370"/>
      <c r="I25" s="370"/>
      <c r="J25" s="371"/>
      <c r="K25" s="377" t="s">
        <v>6</v>
      </c>
      <c r="L25" s="378"/>
      <c r="M25" s="378"/>
      <c r="N25" s="378"/>
      <c r="O25" s="378"/>
      <c r="P25" s="378"/>
      <c r="Q25" s="378"/>
      <c r="R25" s="379"/>
      <c r="S25" s="380"/>
      <c r="T25" s="381"/>
      <c r="U25" s="381"/>
      <c r="V25" s="381"/>
      <c r="W25" s="381"/>
      <c r="X25" s="381"/>
      <c r="Y25" s="381"/>
      <c r="Z25" s="381"/>
      <c r="AA25" s="381"/>
      <c r="AB25" s="381"/>
      <c r="AC25" s="381"/>
      <c r="AD25" s="382"/>
      <c r="AE25" s="319" t="s">
        <v>680</v>
      </c>
      <c r="AF25" s="320"/>
      <c r="AG25" s="320"/>
      <c r="AH25" s="321"/>
    </row>
    <row r="26" spans="2:34" ht="15.6" customHeight="1">
      <c r="C26" s="23"/>
      <c r="D26" s="23"/>
      <c r="E26" s="23"/>
      <c r="F26" s="23"/>
      <c r="G26" s="23"/>
      <c r="H26" s="23"/>
      <c r="I26" s="23"/>
    </row>
    <row r="27" spans="2:34" ht="23.65" customHeight="1" thickBot="1">
      <c r="B27" s="13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301" t="s">
        <v>682</v>
      </c>
      <c r="D28" s="302"/>
      <c r="E28" s="302"/>
      <c r="F28" s="302"/>
      <c r="G28" s="302"/>
      <c r="H28" s="302"/>
      <c r="I28" s="302"/>
      <c r="J28" s="302"/>
      <c r="K28" s="302"/>
      <c r="L28" s="302"/>
      <c r="M28" s="303"/>
      <c r="N28" s="304" t="s">
        <v>683</v>
      </c>
      <c r="O28" s="302"/>
      <c r="P28" s="302"/>
      <c r="Q28" s="302"/>
      <c r="R28" s="302"/>
      <c r="S28" s="302"/>
      <c r="T28" s="302"/>
      <c r="U28" s="302"/>
      <c r="V28" s="302"/>
      <c r="W28" s="302"/>
      <c r="X28" s="302"/>
      <c r="Y28" s="302"/>
      <c r="Z28" s="302"/>
      <c r="AA28" s="302"/>
      <c r="AB28" s="302"/>
      <c r="AC28" s="302"/>
      <c r="AD28" s="302"/>
      <c r="AE28" s="302"/>
      <c r="AF28" s="302"/>
      <c r="AG28" s="302"/>
      <c r="AH28" s="305"/>
    </row>
    <row r="29" spans="2:34" ht="24" customHeight="1">
      <c r="C29" s="306"/>
      <c r="D29" s="307"/>
      <c r="E29" s="307"/>
      <c r="F29" s="307"/>
      <c r="G29" s="307"/>
      <c r="H29" s="307"/>
      <c r="I29" s="307"/>
      <c r="J29" s="307"/>
      <c r="K29" s="307"/>
      <c r="L29" s="307"/>
      <c r="M29" s="308"/>
      <c r="N29" s="309"/>
      <c r="O29" s="307"/>
      <c r="P29" s="307"/>
      <c r="Q29" s="307"/>
      <c r="R29" s="307"/>
      <c r="S29" s="307"/>
      <c r="T29" s="307"/>
      <c r="U29" s="307"/>
      <c r="V29" s="307"/>
      <c r="W29" s="307"/>
      <c r="X29" s="307"/>
      <c r="Y29" s="307"/>
      <c r="Z29" s="307"/>
      <c r="AA29" s="307"/>
      <c r="AB29" s="307"/>
      <c r="AC29" s="307"/>
      <c r="AD29" s="307"/>
      <c r="AE29" s="307"/>
      <c r="AF29" s="307"/>
      <c r="AG29" s="307"/>
      <c r="AH29" s="310"/>
    </row>
    <row r="30" spans="2:34" ht="24" customHeight="1">
      <c r="C30" s="306"/>
      <c r="D30" s="307"/>
      <c r="E30" s="307"/>
      <c r="F30" s="307"/>
      <c r="G30" s="307"/>
      <c r="H30" s="307"/>
      <c r="I30" s="307"/>
      <c r="J30" s="307"/>
      <c r="K30" s="307"/>
      <c r="L30" s="307"/>
      <c r="M30" s="308"/>
      <c r="N30" s="309"/>
      <c r="O30" s="307"/>
      <c r="P30" s="307"/>
      <c r="Q30" s="307"/>
      <c r="R30" s="307"/>
      <c r="S30" s="307"/>
      <c r="T30" s="307"/>
      <c r="U30" s="307"/>
      <c r="V30" s="307"/>
      <c r="W30" s="307"/>
      <c r="X30" s="307"/>
      <c r="Y30" s="307"/>
      <c r="Z30" s="307"/>
      <c r="AA30" s="307"/>
      <c r="AB30" s="307"/>
      <c r="AC30" s="307"/>
      <c r="AD30" s="307"/>
      <c r="AE30" s="307"/>
      <c r="AF30" s="307"/>
      <c r="AG30" s="307"/>
      <c r="AH30" s="310"/>
    </row>
    <row r="31" spans="2:34" ht="24" customHeight="1">
      <c r="C31" s="306"/>
      <c r="D31" s="307"/>
      <c r="E31" s="307"/>
      <c r="F31" s="307"/>
      <c r="G31" s="307"/>
      <c r="H31" s="307"/>
      <c r="I31" s="307"/>
      <c r="J31" s="307"/>
      <c r="K31" s="307"/>
      <c r="L31" s="307"/>
      <c r="M31" s="308"/>
      <c r="N31" s="309"/>
      <c r="O31" s="307"/>
      <c r="P31" s="307"/>
      <c r="Q31" s="307"/>
      <c r="R31" s="307"/>
      <c r="S31" s="307"/>
      <c r="T31" s="307"/>
      <c r="U31" s="307"/>
      <c r="V31" s="307"/>
      <c r="W31" s="307"/>
      <c r="X31" s="307"/>
      <c r="Y31" s="307"/>
      <c r="Z31" s="307"/>
      <c r="AA31" s="307"/>
      <c r="AB31" s="307"/>
      <c r="AC31" s="307"/>
      <c r="AD31" s="307"/>
      <c r="AE31" s="307"/>
      <c r="AF31" s="307"/>
      <c r="AG31" s="307"/>
      <c r="AH31" s="310"/>
    </row>
    <row r="32" spans="2:34" ht="24" customHeight="1">
      <c r="C32" s="306"/>
      <c r="D32" s="307"/>
      <c r="E32" s="307"/>
      <c r="F32" s="307"/>
      <c r="G32" s="307"/>
      <c r="H32" s="307"/>
      <c r="I32" s="307"/>
      <c r="J32" s="307"/>
      <c r="K32" s="307"/>
      <c r="L32" s="307"/>
      <c r="M32" s="308"/>
      <c r="N32" s="309"/>
      <c r="O32" s="307"/>
      <c r="P32" s="307"/>
      <c r="Q32" s="307"/>
      <c r="R32" s="307"/>
      <c r="S32" s="307"/>
      <c r="T32" s="307"/>
      <c r="U32" s="307"/>
      <c r="V32" s="307"/>
      <c r="W32" s="307"/>
      <c r="X32" s="307"/>
      <c r="Y32" s="307"/>
      <c r="Z32" s="307"/>
      <c r="AA32" s="307"/>
      <c r="AB32" s="307"/>
      <c r="AC32" s="307"/>
      <c r="AD32" s="307"/>
      <c r="AE32" s="307"/>
      <c r="AF32" s="307"/>
      <c r="AG32" s="307"/>
      <c r="AH32" s="310"/>
    </row>
    <row r="33" spans="2:34" ht="24" customHeight="1" thickBot="1">
      <c r="C33" s="314"/>
      <c r="D33" s="312"/>
      <c r="E33" s="312"/>
      <c r="F33" s="312"/>
      <c r="G33" s="312"/>
      <c r="H33" s="312"/>
      <c r="I33" s="312"/>
      <c r="J33" s="312"/>
      <c r="K33" s="312"/>
      <c r="L33" s="312"/>
      <c r="M33" s="315"/>
      <c r="N33" s="311"/>
      <c r="O33" s="312"/>
      <c r="P33" s="312"/>
      <c r="Q33" s="312"/>
      <c r="R33" s="312"/>
      <c r="S33" s="312"/>
      <c r="T33" s="312"/>
      <c r="U33" s="312"/>
      <c r="V33" s="312"/>
      <c r="W33" s="312"/>
      <c r="X33" s="312"/>
      <c r="Y33" s="312"/>
      <c r="Z33" s="312"/>
      <c r="AA33" s="312"/>
      <c r="AB33" s="312"/>
      <c r="AC33" s="312"/>
      <c r="AD33" s="312"/>
      <c r="AE33" s="312"/>
      <c r="AF33" s="312"/>
      <c r="AG33" s="312"/>
      <c r="AH33" s="313"/>
    </row>
    <row r="34" spans="2:34" ht="15.6" customHeight="1">
      <c r="B34" s="187"/>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row>
    <row r="35" spans="2:34" ht="24" customHeight="1" thickBot="1">
      <c r="B35" s="139" t="s">
        <v>684</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301" t="s">
        <v>685</v>
      </c>
      <c r="D36" s="302"/>
      <c r="E36" s="302"/>
      <c r="F36" s="302"/>
      <c r="G36" s="302"/>
      <c r="H36" s="302"/>
      <c r="I36" s="302"/>
      <c r="J36" s="302"/>
      <c r="K36" s="302"/>
      <c r="L36" s="302"/>
      <c r="M36" s="303"/>
      <c r="N36" s="304" t="s">
        <v>686</v>
      </c>
      <c r="O36" s="302"/>
      <c r="P36" s="302"/>
      <c r="Q36" s="302"/>
      <c r="R36" s="302"/>
      <c r="S36" s="302"/>
      <c r="T36" s="302"/>
      <c r="U36" s="302"/>
      <c r="V36" s="302"/>
      <c r="W36" s="302"/>
      <c r="X36" s="302"/>
      <c r="Y36" s="302"/>
      <c r="Z36" s="302"/>
      <c r="AA36" s="302"/>
      <c r="AB36" s="302"/>
      <c r="AC36" s="302"/>
      <c r="AD36" s="302"/>
      <c r="AE36" s="302"/>
      <c r="AF36" s="302"/>
      <c r="AG36" s="302"/>
      <c r="AH36" s="305"/>
    </row>
    <row r="37" spans="2:34" ht="24" customHeight="1">
      <c r="C37" s="306"/>
      <c r="D37" s="307"/>
      <c r="E37" s="307"/>
      <c r="F37" s="307"/>
      <c r="G37" s="307"/>
      <c r="H37" s="307"/>
      <c r="I37" s="307"/>
      <c r="J37" s="307"/>
      <c r="K37" s="307"/>
      <c r="L37" s="307"/>
      <c r="M37" s="308"/>
      <c r="N37" s="309"/>
      <c r="O37" s="307"/>
      <c r="P37" s="307"/>
      <c r="Q37" s="307"/>
      <c r="R37" s="307"/>
      <c r="S37" s="307"/>
      <c r="T37" s="307"/>
      <c r="U37" s="307"/>
      <c r="V37" s="307"/>
      <c r="W37" s="307"/>
      <c r="X37" s="307"/>
      <c r="Y37" s="307"/>
      <c r="Z37" s="307"/>
      <c r="AA37" s="307"/>
      <c r="AB37" s="307"/>
      <c r="AC37" s="307"/>
      <c r="AD37" s="307"/>
      <c r="AE37" s="307"/>
      <c r="AF37" s="307"/>
      <c r="AG37" s="307"/>
      <c r="AH37" s="310"/>
    </row>
    <row r="38" spans="2:34" ht="24" customHeight="1">
      <c r="C38" s="306"/>
      <c r="D38" s="307"/>
      <c r="E38" s="307"/>
      <c r="F38" s="307"/>
      <c r="G38" s="307"/>
      <c r="H38" s="307"/>
      <c r="I38" s="307"/>
      <c r="J38" s="307"/>
      <c r="K38" s="307"/>
      <c r="L38" s="307"/>
      <c r="M38" s="308"/>
      <c r="N38" s="309"/>
      <c r="O38" s="307"/>
      <c r="P38" s="307"/>
      <c r="Q38" s="307"/>
      <c r="R38" s="307"/>
      <c r="S38" s="307"/>
      <c r="T38" s="307"/>
      <c r="U38" s="307"/>
      <c r="V38" s="307"/>
      <c r="W38" s="307"/>
      <c r="X38" s="307"/>
      <c r="Y38" s="307"/>
      <c r="Z38" s="307"/>
      <c r="AA38" s="307"/>
      <c r="AB38" s="307"/>
      <c r="AC38" s="307"/>
      <c r="AD38" s="307"/>
      <c r="AE38" s="307"/>
      <c r="AF38" s="307"/>
      <c r="AG38" s="307"/>
      <c r="AH38" s="310"/>
    </row>
    <row r="39" spans="2:34" ht="24" customHeight="1">
      <c r="C39" s="306"/>
      <c r="D39" s="307"/>
      <c r="E39" s="307"/>
      <c r="F39" s="307"/>
      <c r="G39" s="307"/>
      <c r="H39" s="307"/>
      <c r="I39" s="307"/>
      <c r="J39" s="307"/>
      <c r="K39" s="307"/>
      <c r="L39" s="307"/>
      <c r="M39" s="308"/>
      <c r="N39" s="309"/>
      <c r="O39" s="307"/>
      <c r="P39" s="307"/>
      <c r="Q39" s="307"/>
      <c r="R39" s="307"/>
      <c r="S39" s="307"/>
      <c r="T39" s="307"/>
      <c r="U39" s="307"/>
      <c r="V39" s="307"/>
      <c r="W39" s="307"/>
      <c r="X39" s="307"/>
      <c r="Y39" s="307"/>
      <c r="Z39" s="307"/>
      <c r="AA39" s="307"/>
      <c r="AB39" s="307"/>
      <c r="AC39" s="307"/>
      <c r="AD39" s="307"/>
      <c r="AE39" s="307"/>
      <c r="AF39" s="307"/>
      <c r="AG39" s="307"/>
      <c r="AH39" s="310"/>
    </row>
    <row r="40" spans="2:34" ht="24" customHeight="1">
      <c r="C40" s="306"/>
      <c r="D40" s="307"/>
      <c r="E40" s="307"/>
      <c r="F40" s="307"/>
      <c r="G40" s="307"/>
      <c r="H40" s="307"/>
      <c r="I40" s="307"/>
      <c r="J40" s="307"/>
      <c r="K40" s="307"/>
      <c r="L40" s="307"/>
      <c r="M40" s="308"/>
      <c r="N40" s="309"/>
      <c r="O40" s="307"/>
      <c r="P40" s="307"/>
      <c r="Q40" s="307"/>
      <c r="R40" s="307"/>
      <c r="S40" s="307"/>
      <c r="T40" s="307"/>
      <c r="U40" s="307"/>
      <c r="V40" s="307"/>
      <c r="W40" s="307"/>
      <c r="X40" s="307"/>
      <c r="Y40" s="307"/>
      <c r="Z40" s="307"/>
      <c r="AA40" s="307"/>
      <c r="AB40" s="307"/>
      <c r="AC40" s="307"/>
      <c r="AD40" s="307"/>
      <c r="AE40" s="307"/>
      <c r="AF40" s="307"/>
      <c r="AG40" s="307"/>
      <c r="AH40" s="310"/>
    </row>
    <row r="41" spans="2:34" ht="24" customHeight="1">
      <c r="C41" s="306"/>
      <c r="D41" s="307"/>
      <c r="E41" s="307"/>
      <c r="F41" s="307"/>
      <c r="G41" s="307"/>
      <c r="H41" s="307"/>
      <c r="I41" s="307"/>
      <c r="J41" s="307"/>
      <c r="K41" s="307"/>
      <c r="L41" s="307"/>
      <c r="M41" s="308"/>
      <c r="N41" s="309"/>
      <c r="O41" s="307"/>
      <c r="P41" s="307"/>
      <c r="Q41" s="307"/>
      <c r="R41" s="307"/>
      <c r="S41" s="307"/>
      <c r="T41" s="307"/>
      <c r="U41" s="307"/>
      <c r="V41" s="307"/>
      <c r="W41" s="307"/>
      <c r="X41" s="307"/>
      <c r="Y41" s="307"/>
      <c r="Z41" s="307"/>
      <c r="AA41" s="307"/>
      <c r="AB41" s="307"/>
      <c r="AC41" s="307"/>
      <c r="AD41" s="307"/>
      <c r="AE41" s="307"/>
      <c r="AF41" s="307"/>
      <c r="AG41" s="307"/>
      <c r="AH41" s="310"/>
    </row>
    <row r="42" spans="2:34" ht="24" customHeight="1">
      <c r="C42" s="306"/>
      <c r="D42" s="307"/>
      <c r="E42" s="307"/>
      <c r="F42" s="307"/>
      <c r="G42" s="307"/>
      <c r="H42" s="307"/>
      <c r="I42" s="307"/>
      <c r="J42" s="307"/>
      <c r="K42" s="307"/>
      <c r="L42" s="307"/>
      <c r="M42" s="308"/>
      <c r="N42" s="309"/>
      <c r="O42" s="307"/>
      <c r="P42" s="307"/>
      <c r="Q42" s="307"/>
      <c r="R42" s="307"/>
      <c r="S42" s="307"/>
      <c r="T42" s="307"/>
      <c r="U42" s="307"/>
      <c r="V42" s="307"/>
      <c r="W42" s="307"/>
      <c r="X42" s="307"/>
      <c r="Y42" s="307"/>
      <c r="Z42" s="307"/>
      <c r="AA42" s="307"/>
      <c r="AB42" s="307"/>
      <c r="AC42" s="307"/>
      <c r="AD42" s="307"/>
      <c r="AE42" s="307"/>
      <c r="AF42" s="307"/>
      <c r="AG42" s="307"/>
      <c r="AH42" s="310"/>
    </row>
    <row r="43" spans="2:34" ht="24" customHeight="1" thickBot="1">
      <c r="C43" s="314"/>
      <c r="D43" s="312"/>
      <c r="E43" s="312"/>
      <c r="F43" s="312"/>
      <c r="G43" s="312"/>
      <c r="H43" s="312"/>
      <c r="I43" s="312"/>
      <c r="J43" s="312"/>
      <c r="K43" s="312"/>
      <c r="L43" s="312"/>
      <c r="M43" s="315"/>
      <c r="N43" s="311"/>
      <c r="O43" s="312"/>
      <c r="P43" s="312"/>
      <c r="Q43" s="312"/>
      <c r="R43" s="312"/>
      <c r="S43" s="312"/>
      <c r="T43" s="312"/>
      <c r="U43" s="312"/>
      <c r="V43" s="312"/>
      <c r="W43" s="312"/>
      <c r="X43" s="312"/>
      <c r="Y43" s="312"/>
      <c r="Z43" s="312"/>
      <c r="AA43" s="312"/>
      <c r="AB43" s="312"/>
      <c r="AC43" s="312"/>
      <c r="AD43" s="312"/>
      <c r="AE43" s="312"/>
      <c r="AF43" s="312"/>
      <c r="AG43" s="312"/>
      <c r="AH43" s="313"/>
    </row>
    <row r="44" spans="2:34" ht="17.649999999999999" customHeight="1">
      <c r="C44" s="139" t="s">
        <v>687</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SgC6HZTcaBZ+6jPwp6vMRQ88H30lXYSFR29zBMb0VLL+qg3BPtXxifLzDoQJ+K9NFDkBRkgiYhWNooePgqjEtg==" saltValue="qiayznv/6S4uHrN5FQvoUA=="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15"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7"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4</xdr:row>
                    <xdr:rowOff>19050</xdr:rowOff>
                  </from>
                  <to>
                    <xdr:col>35</xdr:col>
                    <xdr:colOff>171450</xdr:colOff>
                    <xdr:row>5</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75" defaultRowHeight="12"/>
  <cols>
    <col min="1" max="4" width="2.5" style="5" customWidth="1"/>
    <col min="5" max="5" width="3.75" style="5" customWidth="1"/>
    <col min="6" max="18" width="2.5" style="5" customWidth="1"/>
    <col min="19" max="20" width="4.875" style="5" customWidth="1"/>
    <col min="21" max="37" width="2.5" style="5" customWidth="1"/>
    <col min="38" max="52" width="8.75" style="5"/>
    <col min="53" max="53" width="0" style="5" hidden="1" customWidth="1"/>
    <col min="54" max="16384" width="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25">
      <c r="A2" s="30"/>
      <c r="B2" s="36" t="s">
        <v>398</v>
      </c>
      <c r="C2" s="34" t="s">
        <v>397</v>
      </c>
      <c r="D2" s="34"/>
    </row>
    <row r="3" spans="1:53" ht="12" hidden="1" customHeight="1">
      <c r="A3" s="30"/>
    </row>
    <row r="4" spans="1:53" ht="12" hidden="1" customHeight="1">
      <c r="A4" s="30"/>
      <c r="B4" s="412"/>
      <c r="C4" s="412"/>
      <c r="D4" s="412"/>
      <c r="E4" s="412"/>
      <c r="F4" s="412"/>
      <c r="G4" s="412"/>
      <c r="H4" s="404"/>
      <c r="I4" s="404"/>
      <c r="J4" s="404"/>
      <c r="K4" s="404"/>
      <c r="L4" s="404"/>
      <c r="M4" s="404"/>
      <c r="N4" s="416"/>
      <c r="O4" s="416"/>
      <c r="P4" s="416"/>
      <c r="Q4" s="416"/>
      <c r="R4" s="416"/>
      <c r="S4" s="416"/>
      <c r="T4" s="416"/>
      <c r="U4" s="416"/>
      <c r="V4" s="416"/>
      <c r="W4" s="416"/>
      <c r="X4" s="416"/>
      <c r="Y4" s="416"/>
      <c r="Z4" s="416"/>
      <c r="AA4" s="416"/>
      <c r="AB4" s="416"/>
      <c r="AC4" s="416"/>
      <c r="AD4" s="416"/>
      <c r="AE4" s="416"/>
      <c r="AF4" s="416"/>
      <c r="AG4" s="416"/>
      <c r="AH4" s="416"/>
      <c r="AI4" s="416"/>
      <c r="AJ4" s="416"/>
    </row>
    <row r="5" spans="1:53" ht="12" customHeight="1" thickBot="1">
      <c r="A5" s="30"/>
      <c r="B5" s="413"/>
      <c r="C5" s="413"/>
      <c r="D5" s="413"/>
      <c r="E5" s="413"/>
      <c r="F5" s="413"/>
      <c r="G5" s="413"/>
      <c r="H5" s="405"/>
      <c r="I5" s="405"/>
      <c r="J5" s="405"/>
      <c r="K5" s="405"/>
      <c r="L5" s="405"/>
      <c r="M5" s="405"/>
      <c r="N5" s="417"/>
      <c r="O5" s="417"/>
      <c r="P5" s="417"/>
      <c r="Q5" s="417"/>
      <c r="R5" s="417"/>
      <c r="S5" s="417"/>
      <c r="T5" s="417"/>
      <c r="U5" s="417"/>
      <c r="V5" s="417"/>
      <c r="W5" s="417"/>
      <c r="X5" s="417"/>
      <c r="Y5" s="417"/>
      <c r="Z5" s="417"/>
      <c r="AA5" s="417"/>
      <c r="AB5" s="417"/>
      <c r="AC5" s="417"/>
      <c r="AD5" s="417"/>
      <c r="AE5" s="417"/>
      <c r="AF5" s="417"/>
      <c r="AG5" s="417"/>
      <c r="AH5" s="417"/>
      <c r="AI5" s="417"/>
      <c r="AJ5" s="417"/>
      <c r="BA5" s="5" t="s">
        <v>592</v>
      </c>
    </row>
    <row r="6" spans="1:53" ht="18.600000000000001" customHeight="1" thickBot="1">
      <c r="A6" s="30"/>
      <c r="B6" s="401" t="s">
        <v>399</v>
      </c>
      <c r="C6" s="402"/>
      <c r="D6" s="402"/>
      <c r="E6" s="402"/>
      <c r="F6" s="402"/>
      <c r="G6" s="402"/>
      <c r="H6" s="403"/>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5"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406" t="s">
        <v>391</v>
      </c>
      <c r="C50" s="407"/>
      <c r="D50" s="407"/>
      <c r="E50" s="407"/>
      <c r="F50" s="407"/>
      <c r="G50" s="407"/>
      <c r="H50" s="407"/>
      <c r="I50" s="408"/>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5"/>
    </row>
    <row r="51" spans="1:36" ht="12" customHeight="1">
      <c r="A51" s="30"/>
      <c r="B51" s="409"/>
      <c r="C51" s="410"/>
      <c r="D51" s="410"/>
      <c r="E51" s="410"/>
      <c r="F51" s="410"/>
      <c r="G51" s="410"/>
      <c r="H51" s="410"/>
      <c r="I51" s="411"/>
      <c r="J51" s="388"/>
      <c r="K51" s="388"/>
      <c r="L51" s="388"/>
      <c r="M51" s="388"/>
      <c r="N51" s="388"/>
      <c r="O51" s="388"/>
      <c r="P51" s="388"/>
      <c r="Q51" s="388"/>
      <c r="R51" s="388"/>
      <c r="S51" s="388"/>
      <c r="T51" s="388"/>
      <c r="U51" s="388"/>
      <c r="V51" s="388"/>
      <c r="W51" s="388"/>
      <c r="X51" s="388"/>
      <c r="Y51" s="388"/>
      <c r="Z51" s="388"/>
      <c r="AA51" s="388"/>
      <c r="AB51" s="388"/>
      <c r="AC51" s="388"/>
      <c r="AD51" s="388"/>
      <c r="AE51" s="388"/>
      <c r="AF51" s="388"/>
      <c r="AG51" s="388"/>
      <c r="AH51" s="388"/>
      <c r="AI51" s="388"/>
      <c r="AJ51" s="389"/>
    </row>
    <row r="52" spans="1:36" ht="37.9" customHeight="1">
      <c r="A52" s="30"/>
      <c r="B52" s="418" t="s">
        <v>392</v>
      </c>
      <c r="C52" s="419"/>
      <c r="D52" s="419"/>
      <c r="E52" s="419"/>
      <c r="F52" s="419"/>
      <c r="G52" s="419"/>
      <c r="H52" s="419"/>
      <c r="I52" s="420"/>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388"/>
      <c r="AI52" s="388"/>
      <c r="AJ52" s="389"/>
    </row>
    <row r="53" spans="1:36" ht="37.9" customHeight="1">
      <c r="A53" s="30"/>
      <c r="B53" s="409"/>
      <c r="C53" s="410"/>
      <c r="D53" s="410"/>
      <c r="E53" s="410"/>
      <c r="F53" s="410"/>
      <c r="G53" s="410"/>
      <c r="H53" s="410"/>
      <c r="I53" s="411"/>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9"/>
    </row>
    <row r="54" spans="1:36" ht="15" customHeight="1">
      <c r="A54" s="30"/>
      <c r="B54" s="429" t="s">
        <v>711</v>
      </c>
      <c r="C54" s="430"/>
      <c r="D54" s="430"/>
      <c r="E54" s="426"/>
      <c r="F54" s="425" t="s">
        <v>664</v>
      </c>
      <c r="G54" s="426"/>
      <c r="H54" s="421"/>
      <c r="I54" s="422"/>
      <c r="J54" s="390" t="s">
        <v>393</v>
      </c>
      <c r="K54" s="390"/>
      <c r="L54" s="390"/>
      <c r="M54" s="390"/>
      <c r="N54" s="388"/>
      <c r="O54" s="388"/>
      <c r="P54" s="388"/>
      <c r="Q54" s="388"/>
      <c r="R54" s="388"/>
      <c r="S54" s="388"/>
      <c r="T54" s="388"/>
      <c r="U54" s="388"/>
      <c r="V54" s="388"/>
      <c r="W54" s="388"/>
      <c r="X54" s="388"/>
      <c r="Y54" s="388"/>
      <c r="Z54" s="388"/>
      <c r="AA54" s="388"/>
      <c r="AB54" s="388"/>
      <c r="AC54" s="388"/>
      <c r="AD54" s="388"/>
      <c r="AE54" s="388"/>
      <c r="AF54" s="388"/>
      <c r="AG54" s="388"/>
      <c r="AH54" s="388"/>
      <c r="AI54" s="388"/>
      <c r="AJ54" s="389"/>
    </row>
    <row r="55" spans="1:36" ht="15" customHeight="1">
      <c r="A55" s="30"/>
      <c r="B55" s="431"/>
      <c r="C55" s="432"/>
      <c r="D55" s="432"/>
      <c r="E55" s="433"/>
      <c r="F55" s="427"/>
      <c r="G55" s="428"/>
      <c r="H55" s="423"/>
      <c r="I55" s="424"/>
      <c r="J55" s="390"/>
      <c r="K55" s="390"/>
      <c r="L55" s="390"/>
      <c r="M55" s="390"/>
      <c r="N55" s="388"/>
      <c r="O55" s="388"/>
      <c r="P55" s="388"/>
      <c r="Q55" s="388"/>
      <c r="R55" s="388"/>
      <c r="S55" s="388"/>
      <c r="T55" s="388"/>
      <c r="U55" s="388"/>
      <c r="V55" s="388"/>
      <c r="W55" s="388"/>
      <c r="X55" s="388"/>
      <c r="Y55" s="388"/>
      <c r="Z55" s="388"/>
      <c r="AA55" s="388"/>
      <c r="AB55" s="388"/>
      <c r="AC55" s="388"/>
      <c r="AD55" s="388"/>
      <c r="AE55" s="388"/>
      <c r="AF55" s="388"/>
      <c r="AG55" s="388"/>
      <c r="AH55" s="388"/>
      <c r="AI55" s="388"/>
      <c r="AJ55" s="389"/>
    </row>
    <row r="56" spans="1:36" ht="15" customHeight="1">
      <c r="A56" s="30"/>
      <c r="B56" s="431"/>
      <c r="C56" s="432"/>
      <c r="D56" s="432"/>
      <c r="E56" s="433"/>
      <c r="F56" s="425" t="s">
        <v>665</v>
      </c>
      <c r="G56" s="426"/>
      <c r="H56" s="421"/>
      <c r="I56" s="422"/>
      <c r="J56" s="390" t="s">
        <v>393</v>
      </c>
      <c r="K56" s="390"/>
      <c r="L56" s="390"/>
      <c r="M56" s="390"/>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9"/>
    </row>
    <row r="57" spans="1:36" ht="15" customHeight="1">
      <c r="A57" s="30"/>
      <c r="B57" s="434"/>
      <c r="C57" s="435"/>
      <c r="D57" s="435"/>
      <c r="E57" s="428"/>
      <c r="F57" s="427"/>
      <c r="G57" s="428"/>
      <c r="H57" s="423"/>
      <c r="I57" s="424"/>
      <c r="J57" s="390"/>
      <c r="K57" s="390"/>
      <c r="L57" s="390"/>
      <c r="M57" s="390"/>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9"/>
    </row>
    <row r="58" spans="1:36" ht="16.149999999999999" customHeight="1">
      <c r="A58" s="30"/>
      <c r="B58" s="429" t="s">
        <v>400</v>
      </c>
      <c r="C58" s="430"/>
      <c r="D58" s="430"/>
      <c r="E58" s="426"/>
      <c r="F58" s="425" t="s">
        <v>666</v>
      </c>
      <c r="G58" s="426"/>
      <c r="H58" s="421"/>
      <c r="I58" s="422"/>
      <c r="J58" s="390" t="s">
        <v>395</v>
      </c>
      <c r="K58" s="390"/>
      <c r="L58" s="390"/>
      <c r="M58" s="390"/>
      <c r="N58" s="386"/>
      <c r="O58" s="386"/>
      <c r="P58" s="390" t="s">
        <v>748</v>
      </c>
      <c r="Q58" s="390"/>
      <c r="R58" s="390"/>
      <c r="S58" s="386"/>
      <c r="T58" s="386"/>
      <c r="U58" s="390" t="s">
        <v>396</v>
      </c>
      <c r="V58" s="390"/>
      <c r="W58" s="390"/>
      <c r="X58" s="392"/>
      <c r="Y58" s="393"/>
      <c r="Z58" s="393"/>
      <c r="AA58" s="393"/>
      <c r="AB58" s="393"/>
      <c r="AC58" s="393"/>
      <c r="AD58" s="393"/>
      <c r="AE58" s="393"/>
      <c r="AF58" s="393"/>
      <c r="AG58" s="393"/>
      <c r="AH58" s="393"/>
      <c r="AI58" s="393"/>
      <c r="AJ58" s="394"/>
    </row>
    <row r="59" spans="1:36" ht="16.149999999999999" customHeight="1">
      <c r="A59" s="30"/>
      <c r="B59" s="431"/>
      <c r="C59" s="432"/>
      <c r="D59" s="432"/>
      <c r="E59" s="433"/>
      <c r="F59" s="427"/>
      <c r="G59" s="428"/>
      <c r="H59" s="423"/>
      <c r="I59" s="424"/>
      <c r="J59" s="390"/>
      <c r="K59" s="390"/>
      <c r="L59" s="390"/>
      <c r="M59" s="390"/>
      <c r="N59" s="386"/>
      <c r="O59" s="386"/>
      <c r="P59" s="390"/>
      <c r="Q59" s="390"/>
      <c r="R59" s="390"/>
      <c r="S59" s="386"/>
      <c r="T59" s="386"/>
      <c r="U59" s="390"/>
      <c r="V59" s="390"/>
      <c r="W59" s="390"/>
      <c r="X59" s="395"/>
      <c r="Y59" s="396"/>
      <c r="Z59" s="396"/>
      <c r="AA59" s="396"/>
      <c r="AB59" s="396"/>
      <c r="AC59" s="396"/>
      <c r="AD59" s="396"/>
      <c r="AE59" s="396"/>
      <c r="AF59" s="396"/>
      <c r="AG59" s="396"/>
      <c r="AH59" s="396"/>
      <c r="AI59" s="396"/>
      <c r="AJ59" s="397"/>
    </row>
    <row r="60" spans="1:36" ht="16.149999999999999" customHeight="1">
      <c r="A60" s="30"/>
      <c r="B60" s="431"/>
      <c r="C60" s="432"/>
      <c r="D60" s="432"/>
      <c r="E60" s="433"/>
      <c r="F60" s="425" t="s">
        <v>667</v>
      </c>
      <c r="G60" s="426"/>
      <c r="H60" s="421"/>
      <c r="I60" s="422"/>
      <c r="J60" s="390" t="s">
        <v>395</v>
      </c>
      <c r="K60" s="390"/>
      <c r="L60" s="390"/>
      <c r="M60" s="390"/>
      <c r="N60" s="386"/>
      <c r="O60" s="386"/>
      <c r="P60" s="390" t="s">
        <v>748</v>
      </c>
      <c r="Q60" s="390"/>
      <c r="R60" s="390"/>
      <c r="S60" s="386"/>
      <c r="T60" s="386"/>
      <c r="U60" s="390" t="s">
        <v>396</v>
      </c>
      <c r="V60" s="390"/>
      <c r="W60" s="390"/>
      <c r="X60" s="392"/>
      <c r="Y60" s="393"/>
      <c r="Z60" s="393"/>
      <c r="AA60" s="393"/>
      <c r="AB60" s="393"/>
      <c r="AC60" s="393"/>
      <c r="AD60" s="393"/>
      <c r="AE60" s="393"/>
      <c r="AF60" s="393"/>
      <c r="AG60" s="393"/>
      <c r="AH60" s="393"/>
      <c r="AI60" s="393"/>
      <c r="AJ60" s="394"/>
    </row>
    <row r="61" spans="1:36" ht="16.149999999999999" customHeight="1" thickBot="1">
      <c r="A61" s="30"/>
      <c r="B61" s="436"/>
      <c r="C61" s="437"/>
      <c r="D61" s="437"/>
      <c r="E61" s="438"/>
      <c r="F61" s="441"/>
      <c r="G61" s="438"/>
      <c r="H61" s="439"/>
      <c r="I61" s="440"/>
      <c r="J61" s="391"/>
      <c r="K61" s="391"/>
      <c r="L61" s="391"/>
      <c r="M61" s="391"/>
      <c r="N61" s="387"/>
      <c r="O61" s="387"/>
      <c r="P61" s="391"/>
      <c r="Q61" s="391"/>
      <c r="R61" s="391"/>
      <c r="S61" s="387"/>
      <c r="T61" s="387"/>
      <c r="U61" s="391"/>
      <c r="V61" s="391"/>
      <c r="W61" s="391"/>
      <c r="X61" s="398"/>
      <c r="Y61" s="399"/>
      <c r="Z61" s="399"/>
      <c r="AA61" s="399"/>
      <c r="AB61" s="399"/>
      <c r="AC61" s="399"/>
      <c r="AD61" s="399"/>
      <c r="AE61" s="399"/>
      <c r="AF61" s="399"/>
      <c r="AG61" s="399"/>
      <c r="AH61" s="399"/>
      <c r="AI61" s="399"/>
      <c r="AJ61" s="400"/>
    </row>
    <row r="62" spans="1:36" ht="12" customHeight="1">
      <c r="A62" s="30"/>
      <c r="B62" s="5" t="s">
        <v>700</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701</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694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hjQslGCRiXh4oeQJGLFCyIMTIe5rE2kN+khpA2g/014yYLS8XR7soHLppALNLkuAnxmFCgO5dTxhi/1srPvVeQ==" saltValue="LVDzy3ZBRUM7I9ZIajMFkQ==" spinCount="100000" sheet="1" scenarios="1" formatRows="0" insertRows="0" deleteRows="0"/>
  <dataConsolidate/>
  <mergeCells count="35">
    <mergeCell ref="J52:AJ53"/>
    <mergeCell ref="B52:I53"/>
    <mergeCell ref="H54:I55"/>
    <mergeCell ref="H56:I57"/>
    <mergeCell ref="H58:I59"/>
    <mergeCell ref="F54:G55"/>
    <mergeCell ref="F56:G57"/>
    <mergeCell ref="F58:G59"/>
    <mergeCell ref="B54:E57"/>
    <mergeCell ref="B58:E61"/>
    <mergeCell ref="H60:I61"/>
    <mergeCell ref="F60:G61"/>
    <mergeCell ref="J54:M55"/>
    <mergeCell ref="J56:M57"/>
    <mergeCell ref="J58:M59"/>
    <mergeCell ref="J60:M61"/>
    <mergeCell ref="B6:H6"/>
    <mergeCell ref="H4:I5"/>
    <mergeCell ref="B50:I51"/>
    <mergeCell ref="B4:G5"/>
    <mergeCell ref="J50:AJ51"/>
    <mergeCell ref="J4:M5"/>
    <mergeCell ref="N4:AJ5"/>
    <mergeCell ref="N58:O59"/>
    <mergeCell ref="N60:O61"/>
    <mergeCell ref="N54:AJ55"/>
    <mergeCell ref="P58:R59"/>
    <mergeCell ref="P60:R61"/>
    <mergeCell ref="N56:AJ57"/>
    <mergeCell ref="S58:T59"/>
    <mergeCell ref="U58:W59"/>
    <mergeCell ref="X58:AJ59"/>
    <mergeCell ref="S60:T61"/>
    <mergeCell ref="U60:W61"/>
    <mergeCell ref="X60:AJ61"/>
  </mergeCells>
  <phoneticPr fontId="2"/>
  <conditionalFormatting sqref="I6:AJ6 B7:AJ49 J50:AJ53 H54 N54 H56 N56 H58 N58 H60 N60">
    <cfRule type="expression" dxfId="14" priority="7">
      <formula>$BA$6=TRUE</formula>
    </cfRule>
  </conditionalFormatting>
  <conditionalFormatting sqref="S58 X58:AJ61 S60">
    <cfRule type="expression" dxfId="13"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 type="list" allowBlank="1" showInputMessage="1" showErrorMessage="1" sqref="S58:T61" xr:uid="{2E37677A-B9F5-4FDE-A320-248ED84360B6}">
      <formula1>"控除する,控除しない"</formula1>
    </dataValidation>
  </dataValidations>
  <pageMargins left="0.59055118110236227" right="0.59055118110236227" top="0.39370078740157483" bottom="0.39370078740157483" header="0.31496062992125984" footer="0.31496062992125984"/>
  <pageSetup paperSize="9" scale="82"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18</xdr:col>
                    <xdr:colOff>209550</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cols>
    <col min="1" max="23" width="2.25" style="5" customWidth="1"/>
    <col min="24" max="31" width="3.25" style="5" customWidth="1"/>
    <col min="32" max="37" width="3.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c r="CD1" s="21" t="s">
        <v>592</v>
      </c>
    </row>
    <row r="2" spans="2:82" ht="15" thickBot="1">
      <c r="B2" s="36" t="s">
        <v>409</v>
      </c>
      <c r="C2" s="35" t="s">
        <v>408</v>
      </c>
      <c r="D2" s="34"/>
      <c r="E2" s="20"/>
      <c r="F2" s="20"/>
      <c r="G2" s="20"/>
      <c r="CD2" s="215" t="b">
        <v>0</v>
      </c>
    </row>
    <row r="3" spans="2:82" ht="12" customHeight="1">
      <c r="F3" s="20"/>
      <c r="G3" s="20"/>
    </row>
    <row r="4" spans="2:82" ht="17.649999999999999" customHeight="1" thickBot="1">
      <c r="B4" s="20" t="s">
        <v>401</v>
      </c>
      <c r="C4" s="20"/>
      <c r="D4" s="20"/>
      <c r="E4" s="20"/>
      <c r="F4" s="20"/>
      <c r="G4" s="20"/>
    </row>
    <row r="5" spans="2:82" ht="13.15" customHeight="1">
      <c r="B5" s="444" t="s">
        <v>402</v>
      </c>
      <c r="C5" s="445"/>
      <c r="D5" s="445"/>
      <c r="E5" s="445"/>
      <c r="F5" s="448"/>
      <c r="G5" s="448"/>
      <c r="H5" s="448"/>
      <c r="I5" s="448"/>
      <c r="J5" s="448"/>
      <c r="K5" s="448"/>
      <c r="L5" s="448"/>
      <c r="M5" s="448"/>
      <c r="N5" s="448"/>
      <c r="O5" s="448"/>
      <c r="P5" s="445" t="s">
        <v>403</v>
      </c>
      <c r="Q5" s="445"/>
      <c r="R5" s="445"/>
      <c r="S5" s="445"/>
      <c r="T5" s="450"/>
      <c r="U5" s="450"/>
      <c r="V5" s="450"/>
      <c r="W5" s="450"/>
      <c r="X5" s="450"/>
      <c r="Y5" s="450"/>
      <c r="Z5" s="450"/>
      <c r="AA5" s="450"/>
      <c r="AB5" s="450"/>
      <c r="AC5" s="450"/>
      <c r="AD5" s="450"/>
      <c r="AE5" s="450"/>
      <c r="AF5" s="450"/>
      <c r="AG5" s="450"/>
      <c r="AH5" s="450"/>
      <c r="AI5" s="450"/>
      <c r="AJ5" s="450"/>
      <c r="AK5" s="451"/>
    </row>
    <row r="6" spans="2:82" ht="13.15" customHeight="1" thickBot="1">
      <c r="B6" s="446"/>
      <c r="C6" s="447"/>
      <c r="D6" s="447"/>
      <c r="E6" s="447"/>
      <c r="F6" s="449"/>
      <c r="G6" s="449"/>
      <c r="H6" s="449"/>
      <c r="I6" s="449"/>
      <c r="J6" s="449"/>
      <c r="K6" s="449"/>
      <c r="L6" s="449"/>
      <c r="M6" s="449"/>
      <c r="N6" s="449"/>
      <c r="O6" s="449"/>
      <c r="P6" s="447"/>
      <c r="Q6" s="447"/>
      <c r="R6" s="447"/>
      <c r="S6" s="447"/>
      <c r="T6" s="452"/>
      <c r="U6" s="452"/>
      <c r="V6" s="452"/>
      <c r="W6" s="452"/>
      <c r="X6" s="452"/>
      <c r="Y6" s="452"/>
      <c r="Z6" s="452"/>
      <c r="AA6" s="452"/>
      <c r="AB6" s="452"/>
      <c r="AC6" s="452"/>
      <c r="AD6" s="452"/>
      <c r="AE6" s="452"/>
      <c r="AF6" s="452"/>
      <c r="AG6" s="452"/>
      <c r="AH6" s="452"/>
      <c r="AI6" s="452"/>
      <c r="AJ6" s="452"/>
      <c r="AK6" s="453"/>
    </row>
    <row r="7" spans="2:82" ht="12" customHeight="1"/>
    <row r="8" spans="2:82" ht="16.899999999999999" customHeight="1" thickBot="1">
      <c r="B8" s="20" t="s">
        <v>404</v>
      </c>
    </row>
    <row r="9" spans="2:82" ht="19.149999999999999" customHeight="1">
      <c r="B9" s="454" t="s">
        <v>405</v>
      </c>
      <c r="C9" s="455"/>
      <c r="D9" s="455"/>
      <c r="E9" s="455"/>
      <c r="F9" s="455"/>
      <c r="G9" s="455"/>
      <c r="H9" s="455"/>
      <c r="I9" s="455"/>
      <c r="J9" s="455"/>
      <c r="K9" s="455"/>
      <c r="L9" s="456" t="s">
        <v>406</v>
      </c>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7"/>
    </row>
    <row r="10" spans="2:82" ht="28.9" customHeight="1" thickBot="1">
      <c r="B10" s="442"/>
      <c r="C10" s="443"/>
      <c r="D10" s="443"/>
      <c r="E10" s="443"/>
      <c r="F10" s="443"/>
      <c r="G10" s="443"/>
      <c r="H10" s="443"/>
      <c r="I10" s="443"/>
      <c r="J10" s="443"/>
      <c r="K10" s="443"/>
      <c r="L10" s="458"/>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59"/>
    </row>
    <row r="11" spans="2:82" ht="12" customHeight="1">
      <c r="C11" s="28"/>
    </row>
    <row r="12" spans="2:82" ht="18" customHeight="1" thickBot="1">
      <c r="B12" s="20" t="s">
        <v>407</v>
      </c>
      <c r="C12" s="28"/>
    </row>
    <row r="13" spans="2:82" ht="12" customHeight="1">
      <c r="B13" s="103"/>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5"/>
    </row>
    <row r="14" spans="2:82" ht="12" customHeight="1">
      <c r="B14" s="106"/>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06"/>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06"/>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06"/>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06"/>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06"/>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06"/>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06"/>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06"/>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06"/>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06"/>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06"/>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06"/>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06"/>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06"/>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06"/>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06"/>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06"/>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06"/>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06"/>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06"/>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06"/>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06"/>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06"/>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06"/>
      <c r="C38" s="38"/>
      <c r="D38" s="38"/>
      <c r="E38" s="38"/>
      <c r="F38" s="38"/>
      <c r="G38" s="38"/>
      <c r="H38" s="38"/>
      <c r="I38" s="38"/>
      <c r="J38" s="38"/>
      <c r="K38" s="38"/>
      <c r="L38" s="38"/>
      <c r="M38" s="38"/>
      <c r="N38" s="107"/>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06"/>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06"/>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06"/>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06"/>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06"/>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06"/>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06"/>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06"/>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06"/>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06"/>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06"/>
      <c r="C49" s="38"/>
      <c r="D49" s="38"/>
      <c r="E49" s="108"/>
      <c r="F49" s="108"/>
      <c r="G49" s="10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06"/>
      <c r="C50" s="38"/>
      <c r="D50" s="38"/>
      <c r="E50" s="108"/>
      <c r="F50" s="108"/>
      <c r="G50" s="10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06"/>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06"/>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06"/>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06"/>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06"/>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06"/>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06"/>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06"/>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06"/>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06"/>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09"/>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1"/>
    </row>
    <row r="62" spans="2:37" ht="12" customHeight="1">
      <c r="B62" s="10" t="s">
        <v>690</v>
      </c>
      <c r="C62" s="112"/>
      <c r="D62" s="112"/>
    </row>
    <row r="63" spans="2:37" ht="12" customHeight="1">
      <c r="B63" s="10" t="s">
        <v>672</v>
      </c>
      <c r="C63" s="112"/>
      <c r="D63" s="112"/>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AvMhz+rBxFXH837FxPW1a/VrJsrR87LpNL/m3Ly3uWnslt2TaKtIwlyWb7NlwlkY/52e24vcGO9XzuSWPo0ufA==" saltValue="9aFMhAxrEjJj1mf/dDjEIw=="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L10 B13:AK61">
    <cfRule type="expression" dxfId="12" priority="91">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133350</xdr:colOff>
                    <xdr:row>0</xdr:row>
                    <xdr:rowOff>133350</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75" defaultRowHeight="12"/>
  <cols>
    <col min="1" max="2" width="2.25" style="5" customWidth="1"/>
    <col min="3" max="3" width="15" style="5" customWidth="1"/>
    <col min="4" max="4" width="27.625" style="5" customWidth="1"/>
    <col min="5" max="5" width="6.75" style="5" customWidth="1"/>
    <col min="6" max="6" width="11.25" style="5" customWidth="1"/>
    <col min="7" max="7" width="6.125" style="5" customWidth="1"/>
    <col min="8" max="8" width="27.625" style="5" customWidth="1"/>
    <col min="9" max="9" width="4.625" style="5" customWidth="1"/>
    <col min="10" max="10" width="37" style="5" customWidth="1"/>
    <col min="11" max="27" width="2.25" style="5" customWidth="1"/>
    <col min="28" max="28" width="5.125" style="5" customWidth="1"/>
    <col min="29" max="29" width="9" style="5" hidden="1" customWidth="1"/>
    <col min="30" max="70" width="2.25" style="5" customWidth="1"/>
    <col min="71" max="72" width="8.75" style="5"/>
    <col min="73" max="73" width="6.125" style="5" customWidth="1"/>
    <col min="74" max="74" width="8.75" style="5"/>
    <col min="75" max="75" width="4.625" style="5" customWidth="1"/>
    <col min="76" max="76" width="10.125" style="5" customWidth="1"/>
    <col min="77" max="77" width="6.5" style="5" customWidth="1"/>
    <col min="78" max="16384" width="8.75" style="5"/>
  </cols>
  <sheetData>
    <row r="1" spans="2:29" ht="12" customHeight="1" thickBot="1"/>
    <row r="2" spans="2:29" ht="17.649999999999999" customHeight="1" thickBot="1">
      <c r="B2" s="36" t="s">
        <v>438</v>
      </c>
      <c r="C2" s="64" t="s">
        <v>437</v>
      </c>
      <c r="D2" s="46"/>
      <c r="F2" s="262" t="s">
        <v>905</v>
      </c>
      <c r="G2" s="254"/>
      <c r="AC2" s="5" t="s">
        <v>592</v>
      </c>
    </row>
    <row r="3" spans="2:29" ht="12" customHeight="1" thickBot="1">
      <c r="AC3" s="215" t="b">
        <v>0</v>
      </c>
    </row>
    <row r="4" spans="2:29" ht="15" customHeight="1">
      <c r="B4" s="466"/>
      <c r="C4" s="467" t="s">
        <v>410</v>
      </c>
      <c r="D4" s="470" t="s">
        <v>394</v>
      </c>
      <c r="E4" s="460" t="s">
        <v>419</v>
      </c>
      <c r="F4" s="476" t="s">
        <v>411</v>
      </c>
      <c r="G4" s="460" t="s">
        <v>673</v>
      </c>
      <c r="H4" s="461"/>
      <c r="I4" s="470" t="s">
        <v>412</v>
      </c>
      <c r="J4" s="473" t="s">
        <v>413</v>
      </c>
    </row>
    <row r="5" spans="2:29" ht="12" customHeight="1">
      <c r="B5" s="466"/>
      <c r="C5" s="468"/>
      <c r="D5" s="471"/>
      <c r="E5" s="462"/>
      <c r="F5" s="477"/>
      <c r="G5" s="462"/>
      <c r="H5" s="463"/>
      <c r="I5" s="471"/>
      <c r="J5" s="474"/>
    </row>
    <row r="6" spans="2:29" ht="13.15" customHeight="1" thickBot="1">
      <c r="B6" s="466"/>
      <c r="C6" s="469"/>
      <c r="D6" s="472"/>
      <c r="E6" s="464"/>
      <c r="F6" s="478"/>
      <c r="G6" s="464"/>
      <c r="H6" s="465"/>
      <c r="I6" s="472"/>
      <c r="J6" s="475"/>
    </row>
    <row r="7" spans="2:29" ht="24" customHeight="1">
      <c r="B7" s="201"/>
      <c r="C7" s="190"/>
      <c r="D7" s="67"/>
      <c r="E7" s="47"/>
      <c r="F7" s="174"/>
      <c r="G7" s="48"/>
      <c r="H7" s="175" t="str">
        <f t="shared" ref="H7:H19" si="0">IFERROR(VLOOKUP(G7,$BX$98:$BY$100,2,FALSE),"←記号を選択してください")</f>
        <v>←記号を選択してください</v>
      </c>
      <c r="I7" s="49"/>
      <c r="J7" s="154"/>
    </row>
    <row r="8" spans="2:29" ht="24" customHeight="1">
      <c r="B8" s="201"/>
      <c r="C8" s="191"/>
      <c r="D8" s="68"/>
      <c r="E8" s="50"/>
      <c r="F8" s="176"/>
      <c r="G8" s="51"/>
      <c r="H8" s="177" t="str">
        <f t="shared" si="0"/>
        <v>←記号を選択してください</v>
      </c>
      <c r="I8" s="52"/>
      <c r="J8" s="65"/>
    </row>
    <row r="9" spans="2:29" ht="24" customHeight="1">
      <c r="B9" s="201"/>
      <c r="C9" s="191"/>
      <c r="D9" s="68"/>
      <c r="E9" s="50"/>
      <c r="F9" s="176"/>
      <c r="G9" s="51"/>
      <c r="H9" s="177" t="str">
        <f t="shared" si="0"/>
        <v>←記号を選択してください</v>
      </c>
      <c r="I9" s="52"/>
      <c r="J9" s="65"/>
    </row>
    <row r="10" spans="2:29" ht="24" customHeight="1">
      <c r="B10" s="201"/>
      <c r="C10" s="191"/>
      <c r="D10" s="68"/>
      <c r="E10" s="50"/>
      <c r="F10" s="176"/>
      <c r="G10" s="51"/>
      <c r="H10" s="177" t="str">
        <f t="shared" si="0"/>
        <v>←記号を選択してください</v>
      </c>
      <c r="I10" s="52"/>
      <c r="J10" s="65"/>
    </row>
    <row r="11" spans="2:29" ht="24" customHeight="1">
      <c r="B11" s="201"/>
      <c r="C11" s="191"/>
      <c r="D11" s="68"/>
      <c r="E11" s="50"/>
      <c r="F11" s="176"/>
      <c r="G11" s="51"/>
      <c r="H11" s="177" t="str">
        <f t="shared" si="0"/>
        <v>←記号を選択してください</v>
      </c>
      <c r="I11" s="52"/>
      <c r="J11" s="65"/>
    </row>
    <row r="12" spans="2:29" ht="24" customHeight="1">
      <c r="B12" s="201"/>
      <c r="C12" s="191"/>
      <c r="D12" s="68"/>
      <c r="E12" s="50"/>
      <c r="F12" s="176"/>
      <c r="G12" s="51"/>
      <c r="H12" s="177" t="str">
        <f t="shared" si="0"/>
        <v>←記号を選択してください</v>
      </c>
      <c r="I12" s="52"/>
      <c r="J12" s="65"/>
    </row>
    <row r="13" spans="2:29" ht="24" customHeight="1">
      <c r="B13" s="201"/>
      <c r="C13" s="191"/>
      <c r="D13" s="68"/>
      <c r="E13" s="50"/>
      <c r="F13" s="176"/>
      <c r="G13" s="51"/>
      <c r="H13" s="177" t="str">
        <f t="shared" si="0"/>
        <v>←記号を選択してください</v>
      </c>
      <c r="I13" s="52"/>
      <c r="J13" s="65"/>
    </row>
    <row r="14" spans="2:29" ht="24" customHeight="1">
      <c r="B14" s="201"/>
      <c r="C14" s="191"/>
      <c r="D14" s="68"/>
      <c r="E14" s="50"/>
      <c r="F14" s="176"/>
      <c r="G14" s="51"/>
      <c r="H14" s="177" t="str">
        <f t="shared" si="0"/>
        <v>←記号を選択してください</v>
      </c>
      <c r="I14" s="52"/>
      <c r="J14" s="65"/>
    </row>
    <row r="15" spans="2:29" ht="24" customHeight="1">
      <c r="B15" s="201"/>
      <c r="C15" s="191"/>
      <c r="D15" s="68"/>
      <c r="E15" s="50"/>
      <c r="F15" s="176"/>
      <c r="G15" s="51"/>
      <c r="H15" s="177" t="str">
        <f t="shared" si="0"/>
        <v>←記号を選択してください</v>
      </c>
      <c r="I15" s="52"/>
      <c r="J15" s="65"/>
    </row>
    <row r="16" spans="2:29" ht="24" customHeight="1">
      <c r="B16" s="201"/>
      <c r="C16" s="191"/>
      <c r="D16" s="68"/>
      <c r="E16" s="50"/>
      <c r="F16" s="176"/>
      <c r="G16" s="51"/>
      <c r="H16" s="177" t="str">
        <f t="shared" si="0"/>
        <v>←記号を選択してください</v>
      </c>
      <c r="I16" s="52"/>
      <c r="J16" s="65"/>
    </row>
    <row r="17" spans="2:10" ht="24" customHeight="1">
      <c r="B17" s="201"/>
      <c r="C17" s="191"/>
      <c r="D17" s="68"/>
      <c r="E17" s="50"/>
      <c r="F17" s="176"/>
      <c r="G17" s="51"/>
      <c r="H17" s="177" t="str">
        <f t="shared" si="0"/>
        <v>←記号を選択してください</v>
      </c>
      <c r="I17" s="52"/>
      <c r="J17" s="65"/>
    </row>
    <row r="18" spans="2:10" ht="24" customHeight="1">
      <c r="B18" s="201"/>
      <c r="C18" s="191"/>
      <c r="D18" s="68"/>
      <c r="E18" s="50"/>
      <c r="F18" s="176"/>
      <c r="G18" s="51"/>
      <c r="H18" s="177" t="str">
        <f t="shared" si="0"/>
        <v>←記号を選択してください</v>
      </c>
      <c r="I18" s="52"/>
      <c r="J18" s="65"/>
    </row>
    <row r="19" spans="2:10" ht="24" customHeight="1" thickBot="1">
      <c r="B19" s="201"/>
      <c r="C19" s="192"/>
      <c r="D19" s="69"/>
      <c r="E19" s="54"/>
      <c r="F19" s="178"/>
      <c r="G19" s="55"/>
      <c r="H19" s="179" t="str">
        <f t="shared" si="0"/>
        <v>←記号を選択してください</v>
      </c>
      <c r="I19" s="56"/>
      <c r="J19" s="66"/>
    </row>
    <row r="20" spans="2:10" ht="12" customHeight="1"/>
    <row r="21" spans="2:10" ht="12" customHeight="1">
      <c r="B21" s="9" t="s">
        <v>430</v>
      </c>
      <c r="C21" s="5" t="s">
        <v>624</v>
      </c>
    </row>
    <row r="22" spans="2:10" ht="12" customHeight="1">
      <c r="B22" s="9"/>
      <c r="C22" s="5" t="s">
        <v>431</v>
      </c>
    </row>
    <row r="23" spans="2:10" ht="12" customHeight="1">
      <c r="B23" s="9" t="s">
        <v>432</v>
      </c>
      <c r="C23" s="5" t="s">
        <v>625</v>
      </c>
    </row>
    <row r="24" spans="2:10" ht="12" customHeight="1">
      <c r="B24" s="9"/>
      <c r="C24" s="5" t="s">
        <v>508</v>
      </c>
      <c r="D24" s="145"/>
    </row>
    <row r="25" spans="2:10" ht="12" customHeight="1">
      <c r="B25" s="9"/>
      <c r="C25" s="5" t="s">
        <v>704</v>
      </c>
      <c r="D25" s="145"/>
    </row>
    <row r="26" spans="2:10" ht="12" customHeight="1">
      <c r="B26" s="9" t="s">
        <v>433</v>
      </c>
      <c r="C26" s="146" t="s">
        <v>626</v>
      </c>
    </row>
    <row r="27" spans="2:10" ht="12" customHeight="1">
      <c r="B27" s="9"/>
      <c r="C27" s="27" t="s">
        <v>622</v>
      </c>
    </row>
    <row r="28" spans="2:10" ht="12" customHeight="1">
      <c r="B28" s="9" t="s">
        <v>434</v>
      </c>
      <c r="C28" s="5" t="s">
        <v>623</v>
      </c>
    </row>
    <row r="29" spans="2:10" ht="12" customHeight="1">
      <c r="B29" s="9"/>
      <c r="C29" s="5" t="s">
        <v>509</v>
      </c>
    </row>
    <row r="30" spans="2:10" ht="12" customHeight="1">
      <c r="B30" s="9" t="s">
        <v>435</v>
      </c>
      <c r="C30" s="5" t="s">
        <v>510</v>
      </c>
    </row>
    <row r="31" spans="2:10" ht="15.6" customHeight="1">
      <c r="B31" s="9" t="s">
        <v>436</v>
      </c>
      <c r="C31" s="131" t="s">
        <v>723</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421</v>
      </c>
      <c r="BU97" s="207"/>
      <c r="BV97" s="5" t="s">
        <v>422</v>
      </c>
      <c r="BX97" s="5" t="s">
        <v>423</v>
      </c>
    </row>
    <row r="98" spans="72:77" ht="12" customHeight="1">
      <c r="BT98" s="24" t="s">
        <v>414</v>
      </c>
      <c r="BU98" s="207"/>
      <c r="BV98" s="24" t="s">
        <v>417</v>
      </c>
      <c r="BX98" s="57" t="s">
        <v>428</v>
      </c>
      <c r="BY98" s="58" t="s">
        <v>426</v>
      </c>
    </row>
    <row r="99" spans="72:77" ht="12" customHeight="1">
      <c r="BT99" s="59" t="s">
        <v>415</v>
      </c>
      <c r="BV99" s="208" t="s">
        <v>425</v>
      </c>
      <c r="BX99" s="60" t="s">
        <v>424</v>
      </c>
      <c r="BY99" s="61" t="s">
        <v>427</v>
      </c>
    </row>
    <row r="100" spans="72:77" ht="12" customHeight="1" thickBot="1">
      <c r="BT100" s="59" t="s">
        <v>420</v>
      </c>
      <c r="BV100" s="25" t="s">
        <v>418</v>
      </c>
      <c r="BX100" s="62" t="s">
        <v>429</v>
      </c>
      <c r="BY100" s="63" t="s">
        <v>663</v>
      </c>
    </row>
    <row r="101" spans="72:77" ht="12" customHeight="1" thickBot="1">
      <c r="BT101" s="25" t="s">
        <v>416</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75ii1qor7iPeIdwF92RyqWYQcdkBGhQ3Q65LaB4EigtCLYgQxTYCgTDH8MP1osNpdohZJc4n+l7u/lkTV0bl8g==" saltValue="r2dJaOmfWQ2Ja20myIHjyg=="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1" priority="104">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75" defaultRowHeight="12"/>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3" width="2.25" style="5" customWidth="1"/>
    <col min="54" max="54" width="7.625" style="5" hidden="1" customWidth="1"/>
    <col min="55"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row r="2" spans="2:66" ht="15" thickBot="1">
      <c r="B2" s="36" t="s">
        <v>439</v>
      </c>
      <c r="C2" s="64" t="s">
        <v>627</v>
      </c>
      <c r="D2" s="46"/>
      <c r="E2" s="46"/>
      <c r="BB2" s="21" t="s">
        <v>592</v>
      </c>
    </row>
    <row r="3" spans="2:66" ht="12" customHeight="1" thickBot="1">
      <c r="BB3" s="215" t="b">
        <v>0</v>
      </c>
    </row>
    <row r="4" spans="2:66" ht="15.6" customHeight="1">
      <c r="B4" s="466"/>
      <c r="C4" s="467" t="s">
        <v>628</v>
      </c>
      <c r="D4" s="470" t="s">
        <v>410</v>
      </c>
      <c r="E4" s="479" t="s">
        <v>440</v>
      </c>
      <c r="F4" s="482" t="s">
        <v>441</v>
      </c>
      <c r="G4" s="483"/>
      <c r="H4" s="483"/>
      <c r="I4" s="483"/>
      <c r="J4" s="483"/>
      <c r="K4" s="482" t="s">
        <v>442</v>
      </c>
      <c r="L4" s="483"/>
      <c r="M4" s="482" t="s">
        <v>629</v>
      </c>
      <c r="N4" s="483"/>
      <c r="O4" s="486" t="s">
        <v>413</v>
      </c>
    </row>
    <row r="5" spans="2:66" ht="12.6" customHeight="1">
      <c r="B5" s="466"/>
      <c r="C5" s="468"/>
      <c r="D5" s="471"/>
      <c r="E5" s="480"/>
      <c r="F5" s="484" t="s">
        <v>630</v>
      </c>
      <c r="G5" s="489" t="s">
        <v>631</v>
      </c>
      <c r="H5" s="490"/>
      <c r="I5" s="484" t="s">
        <v>632</v>
      </c>
      <c r="J5" s="493" t="s">
        <v>633</v>
      </c>
      <c r="K5" s="491" t="s">
        <v>634</v>
      </c>
      <c r="L5" s="484" t="s">
        <v>632</v>
      </c>
      <c r="M5" s="491" t="s">
        <v>634</v>
      </c>
      <c r="N5" s="484" t="s">
        <v>632</v>
      </c>
      <c r="O5" s="487"/>
      <c r="BM5" s="70"/>
      <c r="BN5" s="71"/>
    </row>
    <row r="6" spans="2:66" ht="15" customHeight="1" thickBot="1">
      <c r="B6" s="466"/>
      <c r="C6" s="469"/>
      <c r="D6" s="472"/>
      <c r="E6" s="481"/>
      <c r="F6" s="485"/>
      <c r="G6" s="157" t="s">
        <v>635</v>
      </c>
      <c r="H6" s="157" t="s">
        <v>636</v>
      </c>
      <c r="I6" s="485"/>
      <c r="J6" s="494"/>
      <c r="K6" s="492"/>
      <c r="L6" s="485"/>
      <c r="M6" s="492"/>
      <c r="N6" s="485"/>
      <c r="O6" s="488"/>
      <c r="BM6" s="72"/>
      <c r="BN6" s="71"/>
    </row>
    <row r="7" spans="2:66" ht="24" customHeight="1">
      <c r="B7" s="189"/>
      <c r="C7" s="193"/>
      <c r="D7" s="181"/>
      <c r="E7" s="171"/>
      <c r="F7" s="176"/>
      <c r="G7" s="217"/>
      <c r="H7" s="218"/>
      <c r="I7" s="176"/>
      <c r="J7" s="176"/>
      <c r="K7" s="176"/>
      <c r="L7" s="222" t="str">
        <f t="shared" ref="L7:L22" si="0">IFERROR(VLOOKUP(K7,$CF$103:$CG$105,2,FALSE),"")</f>
        <v/>
      </c>
      <c r="M7" s="176"/>
      <c r="N7" s="222" t="str">
        <f t="shared" ref="N7:N22" si="1">IFERROR(VLOOKUP(M7,$CF$103:$CG$105,2,FALSE),"")</f>
        <v/>
      </c>
      <c r="O7" s="53"/>
      <c r="BM7" s="72"/>
      <c r="BN7" s="71"/>
    </row>
    <row r="8" spans="2:66" ht="24" customHeight="1">
      <c r="B8" s="189"/>
      <c r="C8" s="155"/>
      <c r="D8" s="180"/>
      <c r="E8" s="172"/>
      <c r="F8" s="219"/>
      <c r="G8" s="220"/>
      <c r="H8" s="221"/>
      <c r="I8" s="219"/>
      <c r="J8" s="219"/>
      <c r="K8" s="219"/>
      <c r="L8" s="222" t="str">
        <f t="shared" si="0"/>
        <v/>
      </c>
      <c r="M8" s="219"/>
      <c r="N8" s="222" t="str">
        <f t="shared" si="1"/>
        <v/>
      </c>
      <c r="O8" s="169"/>
      <c r="BM8" s="72"/>
      <c r="BN8" s="71"/>
    </row>
    <row r="9" spans="2:66" ht="24" customHeight="1">
      <c r="B9" s="189"/>
      <c r="C9" s="155"/>
      <c r="D9" s="180"/>
      <c r="E9" s="172"/>
      <c r="F9" s="219"/>
      <c r="G9" s="220"/>
      <c r="H9" s="221"/>
      <c r="I9" s="219"/>
      <c r="J9" s="219"/>
      <c r="K9" s="219"/>
      <c r="L9" s="222" t="str">
        <f t="shared" si="0"/>
        <v/>
      </c>
      <c r="M9" s="219"/>
      <c r="N9" s="222" t="str">
        <f t="shared" si="1"/>
        <v/>
      </c>
      <c r="O9" s="169"/>
      <c r="BM9" s="72"/>
      <c r="BN9" s="71"/>
    </row>
    <row r="10" spans="2:66" ht="24" customHeight="1">
      <c r="B10" s="189"/>
      <c r="C10" s="155"/>
      <c r="D10" s="180"/>
      <c r="E10" s="172"/>
      <c r="F10" s="219"/>
      <c r="G10" s="220"/>
      <c r="H10" s="221"/>
      <c r="I10" s="219"/>
      <c r="J10" s="219"/>
      <c r="K10" s="219"/>
      <c r="L10" s="222" t="str">
        <f t="shared" si="0"/>
        <v/>
      </c>
      <c r="M10" s="219"/>
      <c r="N10" s="222" t="str">
        <f t="shared" si="1"/>
        <v/>
      </c>
      <c r="O10" s="169"/>
      <c r="BM10" s="72"/>
      <c r="BN10" s="71"/>
    </row>
    <row r="11" spans="2:66" ht="24" customHeight="1">
      <c r="B11" s="189"/>
      <c r="C11" s="155"/>
      <c r="D11" s="180"/>
      <c r="E11" s="172"/>
      <c r="F11" s="219"/>
      <c r="G11" s="220"/>
      <c r="H11" s="221"/>
      <c r="I11" s="219"/>
      <c r="J11" s="219"/>
      <c r="K11" s="219"/>
      <c r="L11" s="222" t="str">
        <f t="shared" si="0"/>
        <v/>
      </c>
      <c r="M11" s="219"/>
      <c r="N11" s="222" t="str">
        <f t="shared" si="1"/>
        <v/>
      </c>
      <c r="O11" s="169"/>
      <c r="BM11" s="72"/>
      <c r="BN11" s="71"/>
    </row>
    <row r="12" spans="2:66" ht="24" customHeight="1">
      <c r="B12" s="189"/>
      <c r="C12" s="155"/>
      <c r="D12" s="180"/>
      <c r="E12" s="172"/>
      <c r="F12" s="219"/>
      <c r="G12" s="220"/>
      <c r="H12" s="221"/>
      <c r="I12" s="219"/>
      <c r="J12" s="219"/>
      <c r="K12" s="219"/>
      <c r="L12" s="222" t="str">
        <f t="shared" si="0"/>
        <v/>
      </c>
      <c r="M12" s="219"/>
      <c r="N12" s="222" t="str">
        <f t="shared" si="1"/>
        <v/>
      </c>
      <c r="O12" s="169"/>
      <c r="BM12" s="72"/>
      <c r="BN12" s="71"/>
    </row>
    <row r="13" spans="2:66" ht="24" customHeight="1">
      <c r="B13" s="189"/>
      <c r="C13" s="155"/>
      <c r="D13" s="180"/>
      <c r="E13" s="172"/>
      <c r="F13" s="219"/>
      <c r="G13" s="220"/>
      <c r="H13" s="221"/>
      <c r="I13" s="219"/>
      <c r="J13" s="219"/>
      <c r="K13" s="219"/>
      <c r="L13" s="222" t="str">
        <f t="shared" si="0"/>
        <v/>
      </c>
      <c r="M13" s="219"/>
      <c r="N13" s="222" t="str">
        <f t="shared" si="1"/>
        <v/>
      </c>
      <c r="O13" s="169"/>
      <c r="BM13" s="72"/>
      <c r="BN13" s="71"/>
    </row>
    <row r="14" spans="2:66" ht="24" customHeight="1">
      <c r="B14" s="189"/>
      <c r="C14" s="155"/>
      <c r="D14" s="180"/>
      <c r="E14" s="172"/>
      <c r="F14" s="219"/>
      <c r="G14" s="220"/>
      <c r="H14" s="221"/>
      <c r="I14" s="219"/>
      <c r="J14" s="219"/>
      <c r="K14" s="219"/>
      <c r="L14" s="222" t="str">
        <f t="shared" si="0"/>
        <v/>
      </c>
      <c r="M14" s="219"/>
      <c r="N14" s="222" t="str">
        <f t="shared" si="1"/>
        <v/>
      </c>
      <c r="O14" s="169"/>
      <c r="BM14" s="72"/>
      <c r="BN14" s="71"/>
    </row>
    <row r="15" spans="2:66" ht="24" customHeight="1">
      <c r="B15" s="189"/>
      <c r="C15" s="155"/>
      <c r="D15" s="180"/>
      <c r="E15" s="172"/>
      <c r="F15" s="219"/>
      <c r="G15" s="220"/>
      <c r="H15" s="221"/>
      <c r="I15" s="219"/>
      <c r="J15" s="219"/>
      <c r="K15" s="219"/>
      <c r="L15" s="222" t="str">
        <f t="shared" si="0"/>
        <v/>
      </c>
      <c r="M15" s="219"/>
      <c r="N15" s="222" t="str">
        <f t="shared" si="1"/>
        <v/>
      </c>
      <c r="O15" s="169"/>
      <c r="BM15" s="72"/>
      <c r="BN15" s="71"/>
    </row>
    <row r="16" spans="2:66" ht="24" customHeight="1">
      <c r="B16" s="189"/>
      <c r="C16" s="155"/>
      <c r="D16" s="180"/>
      <c r="E16" s="172"/>
      <c r="F16" s="219"/>
      <c r="G16" s="220"/>
      <c r="H16" s="221"/>
      <c r="I16" s="219"/>
      <c r="J16" s="219"/>
      <c r="K16" s="219"/>
      <c r="L16" s="222" t="str">
        <f t="shared" si="0"/>
        <v/>
      </c>
      <c r="M16" s="219"/>
      <c r="N16" s="222" t="str">
        <f t="shared" si="1"/>
        <v/>
      </c>
      <c r="O16" s="169"/>
      <c r="BM16" s="72"/>
      <c r="BN16" s="71"/>
    </row>
    <row r="17" spans="2:66" ht="24" customHeight="1">
      <c r="B17" s="189"/>
      <c r="C17" s="155"/>
      <c r="D17" s="180"/>
      <c r="E17" s="172"/>
      <c r="F17" s="219"/>
      <c r="G17" s="220"/>
      <c r="H17" s="221"/>
      <c r="I17" s="219"/>
      <c r="J17" s="219"/>
      <c r="K17" s="219"/>
      <c r="L17" s="222" t="str">
        <f t="shared" si="0"/>
        <v/>
      </c>
      <c r="M17" s="219"/>
      <c r="N17" s="222" t="str">
        <f t="shared" si="1"/>
        <v/>
      </c>
      <c r="O17" s="169"/>
      <c r="BM17" s="72"/>
      <c r="BN17" s="71"/>
    </row>
    <row r="18" spans="2:66" ht="24" customHeight="1">
      <c r="B18" s="189"/>
      <c r="C18" s="155"/>
      <c r="D18" s="180"/>
      <c r="E18" s="172"/>
      <c r="F18" s="219"/>
      <c r="G18" s="220"/>
      <c r="H18" s="221"/>
      <c r="I18" s="219"/>
      <c r="J18" s="219"/>
      <c r="K18" s="219"/>
      <c r="L18" s="222" t="str">
        <f t="shared" si="0"/>
        <v/>
      </c>
      <c r="M18" s="219"/>
      <c r="N18" s="222" t="str">
        <f t="shared" si="1"/>
        <v/>
      </c>
      <c r="O18" s="169"/>
      <c r="BM18" s="72"/>
      <c r="BN18" s="71"/>
    </row>
    <row r="19" spans="2:66" ht="24" customHeight="1">
      <c r="B19" s="189"/>
      <c r="C19" s="155"/>
      <c r="D19" s="180"/>
      <c r="E19" s="172"/>
      <c r="F19" s="219"/>
      <c r="G19" s="220"/>
      <c r="H19" s="221"/>
      <c r="I19" s="219"/>
      <c r="J19" s="219"/>
      <c r="K19" s="219"/>
      <c r="L19" s="222" t="str">
        <f t="shared" si="0"/>
        <v/>
      </c>
      <c r="M19" s="219"/>
      <c r="N19" s="222" t="str">
        <f t="shared" si="1"/>
        <v/>
      </c>
      <c r="O19" s="169"/>
      <c r="BM19" s="72"/>
      <c r="BN19" s="71"/>
    </row>
    <row r="20" spans="2:66" ht="24" customHeight="1">
      <c r="B20" s="189"/>
      <c r="C20" s="155"/>
      <c r="D20" s="180"/>
      <c r="E20" s="172"/>
      <c r="F20" s="219"/>
      <c r="G20" s="220"/>
      <c r="H20" s="221"/>
      <c r="I20" s="219"/>
      <c r="J20" s="219"/>
      <c r="K20" s="219"/>
      <c r="L20" s="222" t="str">
        <f t="shared" si="0"/>
        <v/>
      </c>
      <c r="M20" s="219"/>
      <c r="N20" s="222" t="str">
        <f t="shared" si="1"/>
        <v/>
      </c>
      <c r="O20" s="169"/>
      <c r="BM20" s="72"/>
      <c r="BN20" s="71"/>
    </row>
    <row r="21" spans="2:66" ht="24" customHeight="1">
      <c r="B21" s="189"/>
      <c r="C21" s="155"/>
      <c r="D21" s="180"/>
      <c r="E21" s="172"/>
      <c r="F21" s="219"/>
      <c r="G21" s="220"/>
      <c r="H21" s="221"/>
      <c r="I21" s="219"/>
      <c r="J21" s="219"/>
      <c r="K21" s="219"/>
      <c r="L21" s="222" t="str">
        <f t="shared" si="0"/>
        <v/>
      </c>
      <c r="M21" s="219"/>
      <c r="N21" s="222" t="str">
        <f t="shared" si="1"/>
        <v/>
      </c>
      <c r="O21" s="169"/>
      <c r="BM21" s="72"/>
      <c r="BN21" s="71"/>
    </row>
    <row r="22" spans="2:66" ht="24" customHeight="1">
      <c r="B22" s="189"/>
      <c r="C22" s="155"/>
      <c r="D22" s="180"/>
      <c r="E22" s="172"/>
      <c r="F22" s="219"/>
      <c r="G22" s="220"/>
      <c r="H22" s="221"/>
      <c r="I22" s="219"/>
      <c r="J22" s="219"/>
      <c r="K22" s="219"/>
      <c r="L22" s="222" t="str">
        <f t="shared" si="0"/>
        <v/>
      </c>
      <c r="M22" s="219"/>
      <c r="N22" s="222" t="str">
        <f t="shared" si="1"/>
        <v/>
      </c>
      <c r="O22" s="169"/>
      <c r="BM22" s="72"/>
      <c r="BN22" s="71"/>
    </row>
    <row r="23" spans="2:66" ht="24" customHeight="1">
      <c r="B23" s="189"/>
      <c r="C23" s="155"/>
      <c r="D23" s="180"/>
      <c r="E23" s="172"/>
      <c r="F23" s="219"/>
      <c r="G23" s="220"/>
      <c r="H23" s="221"/>
      <c r="I23" s="219"/>
      <c r="J23" s="219"/>
      <c r="K23" s="219"/>
      <c r="L23" s="222" t="str">
        <f>IFERROR(VLOOKUP(K23,$CF$103:$CG$105,2,FALSE),"")</f>
        <v/>
      </c>
      <c r="M23" s="219"/>
      <c r="N23" s="222" t="str">
        <f>IFERROR(VLOOKUP(M23,$CF$103:$CG$105,2,FALSE),"")</f>
        <v/>
      </c>
      <c r="O23" s="169"/>
      <c r="BM23" s="72"/>
      <c r="BN23" s="71"/>
    </row>
    <row r="24" spans="2:66" ht="24" customHeight="1">
      <c r="B24" s="189"/>
      <c r="C24" s="155"/>
      <c r="D24" s="180"/>
      <c r="E24" s="172"/>
      <c r="F24" s="219"/>
      <c r="G24" s="220"/>
      <c r="H24" s="221"/>
      <c r="I24" s="219"/>
      <c r="J24" s="219"/>
      <c r="K24" s="219"/>
      <c r="L24" s="222" t="str">
        <f>IFERROR(VLOOKUP(K24,$CF$103:$CG$105,2,FALSE),"")</f>
        <v/>
      </c>
      <c r="M24" s="219"/>
      <c r="N24" s="222" t="str">
        <f>IFERROR(VLOOKUP(M24,$CF$103:$CG$105,2,FALSE),"")</f>
        <v/>
      </c>
      <c r="O24" s="169"/>
      <c r="BM24" s="72"/>
      <c r="BN24" s="71"/>
    </row>
    <row r="25" spans="2:66" ht="24" customHeight="1">
      <c r="B25" s="189"/>
      <c r="C25" s="155"/>
      <c r="D25" s="180"/>
      <c r="E25" s="172"/>
      <c r="F25" s="219"/>
      <c r="G25" s="220"/>
      <c r="H25" s="221"/>
      <c r="I25" s="219"/>
      <c r="J25" s="219"/>
      <c r="K25" s="219"/>
      <c r="L25" s="222" t="str">
        <f>IFERROR(VLOOKUP(K25,$CF$103:$CG$105,2,FALSE),"")</f>
        <v/>
      </c>
      <c r="M25" s="219"/>
      <c r="N25" s="222" t="str">
        <f>IFERROR(VLOOKUP(M25,$CF$103:$CG$105,2,FALSE),"")</f>
        <v/>
      </c>
      <c r="O25" s="169"/>
      <c r="BM25" s="72"/>
      <c r="BN25" s="71"/>
    </row>
    <row r="26" spans="2:66" ht="24" customHeight="1" thickBot="1">
      <c r="B26" s="189"/>
      <c r="C26" s="156"/>
      <c r="D26" s="216"/>
      <c r="E26" s="223"/>
      <c r="F26" s="224"/>
      <c r="G26" s="225"/>
      <c r="H26" s="226"/>
      <c r="I26" s="224"/>
      <c r="J26" s="224"/>
      <c r="K26" s="224"/>
      <c r="L26" s="227" t="str">
        <f>IFERROR(VLOOKUP(K26,$CF$103:$CG$105,2,FALSE),"")</f>
        <v/>
      </c>
      <c r="M26" s="224"/>
      <c r="N26" s="227" t="str">
        <f>IFERROR(VLOOKUP(M26,$CF$103:$CG$105,2,FALSE),"")</f>
        <v/>
      </c>
      <c r="O26" s="170"/>
      <c r="BM26" s="72"/>
      <c r="BN26" s="71"/>
    </row>
    <row r="27" spans="2:66" ht="12" customHeight="1">
      <c r="I27" s="73"/>
      <c r="J27" s="73"/>
      <c r="K27" s="73"/>
      <c r="L27" s="73"/>
      <c r="M27" s="73"/>
      <c r="BM27" s="72"/>
      <c r="BN27" s="71"/>
    </row>
    <row r="28" spans="2:66" ht="12" customHeight="1">
      <c r="B28" s="9" t="s">
        <v>507</v>
      </c>
      <c r="C28" s="5" t="s">
        <v>495</v>
      </c>
      <c r="I28" s="73"/>
      <c r="J28" s="73"/>
      <c r="K28" s="73"/>
      <c r="L28" s="73"/>
      <c r="M28" s="73"/>
      <c r="BM28" s="72"/>
      <c r="BN28" s="71"/>
    </row>
    <row r="29" spans="2:66" ht="12" customHeight="1">
      <c r="B29" s="9"/>
      <c r="C29" s="5" t="s">
        <v>641</v>
      </c>
      <c r="I29" s="73"/>
      <c r="J29" s="73"/>
      <c r="K29" s="73"/>
      <c r="L29" s="73"/>
      <c r="M29" s="73"/>
      <c r="BM29" s="72"/>
      <c r="BN29" s="71"/>
    </row>
    <row r="30" spans="2:66" ht="12" customHeight="1">
      <c r="B30" s="9" t="s">
        <v>506</v>
      </c>
      <c r="C30" s="5" t="s">
        <v>642</v>
      </c>
      <c r="I30" s="73"/>
      <c r="J30" s="73"/>
      <c r="K30" s="73"/>
      <c r="L30" s="73"/>
      <c r="M30" s="73"/>
      <c r="BM30" s="72"/>
      <c r="BN30" s="71"/>
    </row>
    <row r="31" spans="2:66" ht="12" customHeight="1">
      <c r="B31" s="9"/>
      <c r="C31" s="5" t="s">
        <v>671</v>
      </c>
      <c r="I31" s="73"/>
      <c r="J31" s="73"/>
      <c r="K31" s="73"/>
      <c r="L31" s="73"/>
      <c r="M31" s="73"/>
      <c r="BM31" s="72"/>
      <c r="BN31" s="71"/>
    </row>
    <row r="32" spans="2:66" ht="12" customHeight="1">
      <c r="B32" s="9" t="s">
        <v>505</v>
      </c>
      <c r="C32" s="5" t="s">
        <v>643</v>
      </c>
      <c r="I32" s="73"/>
      <c r="J32" s="73"/>
      <c r="K32" s="73"/>
      <c r="L32" s="73"/>
      <c r="M32" s="73"/>
      <c r="BM32" s="72"/>
      <c r="BN32" s="71"/>
    </row>
    <row r="33" spans="2:66" ht="12" customHeight="1">
      <c r="B33" s="9"/>
      <c r="C33" s="5" t="s">
        <v>644</v>
      </c>
      <c r="I33" s="73"/>
      <c r="J33" s="73"/>
      <c r="K33" s="73"/>
      <c r="L33" s="73"/>
      <c r="M33" s="73"/>
      <c r="BM33" s="72"/>
      <c r="BN33" s="71"/>
    </row>
    <row r="34" spans="2:66" ht="12" customHeight="1">
      <c r="B34" s="9"/>
      <c r="C34" s="5" t="s">
        <v>645</v>
      </c>
      <c r="I34" s="73"/>
      <c r="J34" s="73"/>
      <c r="K34" s="73"/>
      <c r="L34" s="73"/>
      <c r="M34" s="73"/>
      <c r="BM34" s="72"/>
      <c r="BN34" s="71"/>
    </row>
    <row r="35" spans="2:66" ht="12" customHeight="1">
      <c r="B35" s="9" t="s">
        <v>504</v>
      </c>
      <c r="C35" s="5" t="s">
        <v>646</v>
      </c>
      <c r="I35" s="73"/>
      <c r="J35" s="73"/>
      <c r="K35" s="73"/>
      <c r="L35" s="73"/>
      <c r="M35" s="73"/>
      <c r="BM35" s="72"/>
      <c r="BN35" s="71"/>
    </row>
    <row r="36" spans="2:66" ht="12" customHeight="1">
      <c r="B36" s="9"/>
      <c r="C36" s="5" t="s">
        <v>647</v>
      </c>
      <c r="BM36" s="74"/>
      <c r="BN36" s="71"/>
    </row>
    <row r="37" spans="2:66" ht="12" customHeight="1">
      <c r="B37" s="9" t="s">
        <v>503</v>
      </c>
      <c r="C37" s="5" t="s">
        <v>648</v>
      </c>
      <c r="BM37" s="75"/>
      <c r="BN37" s="71"/>
    </row>
    <row r="38" spans="2:66" ht="12" customHeight="1">
      <c r="B38" s="9"/>
      <c r="C38" s="5" t="s">
        <v>649</v>
      </c>
      <c r="BM38" s="75"/>
      <c r="BN38" s="71"/>
    </row>
    <row r="39" spans="2:66" ht="12" customHeight="1">
      <c r="B39" s="9"/>
      <c r="C39" s="5" t="s">
        <v>650</v>
      </c>
      <c r="BM39" s="75"/>
      <c r="BN39" s="71"/>
    </row>
    <row r="40" spans="2:66" ht="12" customHeight="1">
      <c r="B40" s="9" t="s">
        <v>436</v>
      </c>
      <c r="C40" s="148" t="s">
        <v>594</v>
      </c>
      <c r="BM40" s="75"/>
      <c r="BN40" s="71"/>
    </row>
    <row r="41" spans="2:66" ht="12" customHeight="1">
      <c r="B41" s="9"/>
      <c r="C41" s="148" t="s">
        <v>901</v>
      </c>
      <c r="BM41" s="75"/>
      <c r="BN41" s="71"/>
    </row>
    <row r="42" spans="2:66" ht="12" customHeight="1">
      <c r="BM42" s="75"/>
      <c r="BN42" s="71"/>
    </row>
    <row r="43" spans="2:66" ht="12" customHeight="1">
      <c r="BM43" s="75"/>
      <c r="BN43" s="71"/>
    </row>
    <row r="44" spans="2:66" ht="12" customHeight="1">
      <c r="BM44" s="75"/>
      <c r="BN44" s="71"/>
    </row>
    <row r="45" spans="2:66" ht="12" customHeight="1">
      <c r="BM45" s="75"/>
      <c r="BN45" s="71"/>
    </row>
    <row r="46" spans="2:66" ht="12" customHeight="1">
      <c r="BM46" s="75"/>
      <c r="BN46" s="71"/>
    </row>
    <row r="47" spans="2:66" ht="12" customHeight="1">
      <c r="B47" s="10"/>
      <c r="BM47" s="75"/>
      <c r="BN47" s="71"/>
    </row>
    <row r="48" spans="2:66" ht="12" customHeight="1">
      <c r="B48" s="10"/>
      <c r="BM48" s="75"/>
      <c r="BN48" s="71"/>
    </row>
    <row r="49" spans="65:66" ht="12" customHeight="1">
      <c r="BM49" s="75"/>
      <c r="BN49" s="71"/>
    </row>
    <row r="50" spans="65:66" ht="12" customHeight="1">
      <c r="BM50" s="75"/>
      <c r="BN50" s="71"/>
    </row>
    <row r="51" spans="65:66" ht="12" customHeight="1">
      <c r="BM51" s="75"/>
      <c r="BN51" s="71"/>
    </row>
    <row r="52" spans="65:66" ht="12" customHeight="1">
      <c r="BM52" s="75"/>
      <c r="BN52" s="71"/>
    </row>
    <row r="53" spans="65:66" ht="12" customHeight="1">
      <c r="BM53" s="75"/>
      <c r="BN53" s="71"/>
    </row>
    <row r="54" spans="65:66" ht="12" customHeight="1">
      <c r="BM54" s="75"/>
      <c r="BN54" s="71"/>
    </row>
    <row r="55" spans="65:66" ht="12" customHeight="1">
      <c r="BM55" s="75"/>
      <c r="BN55" s="71"/>
    </row>
    <row r="56" spans="65:66" ht="12" customHeight="1">
      <c r="BM56" s="75"/>
      <c r="BN56" s="71"/>
    </row>
    <row r="57" spans="65:66" ht="12" customHeight="1">
      <c r="BM57" s="75"/>
      <c r="BN57" s="71"/>
    </row>
    <row r="58" spans="65:66" ht="12" customHeight="1">
      <c r="BM58" s="75"/>
      <c r="BN58" s="71"/>
    </row>
    <row r="59" spans="65:66" ht="12" customHeight="1">
      <c r="BM59" s="75"/>
      <c r="BN59" s="71"/>
    </row>
    <row r="60" spans="65:66" ht="12" customHeight="1">
      <c r="BM60" s="75"/>
      <c r="BN60" s="71"/>
    </row>
    <row r="61" spans="65:66" ht="12" customHeight="1">
      <c r="BM61" s="75"/>
      <c r="BN61" s="71"/>
    </row>
    <row r="62" spans="65:66" ht="12" customHeight="1">
      <c r="BM62" s="75"/>
      <c r="BN62" s="71"/>
    </row>
    <row r="63" spans="65:66" ht="12" customHeight="1">
      <c r="BM63" s="75"/>
      <c r="BN63" s="71"/>
    </row>
    <row r="64" spans="65:66" ht="12" customHeight="1">
      <c r="BM64" s="75"/>
      <c r="BN64" s="71"/>
    </row>
    <row r="65" spans="65:66" ht="12" customHeight="1">
      <c r="BM65" s="75"/>
      <c r="BN65" s="71"/>
    </row>
    <row r="66" spans="65:66" ht="12" customHeight="1">
      <c r="BM66" s="75"/>
      <c r="BN66" s="71"/>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495</v>
      </c>
      <c r="BZ102" s="5" t="s">
        <v>651</v>
      </c>
    </row>
    <row r="103" spans="77:85" ht="12" customHeight="1">
      <c r="BY103" s="24" t="s">
        <v>443</v>
      </c>
      <c r="BZ103" s="24">
        <v>1</v>
      </c>
      <c r="CB103" s="24" t="s">
        <v>500</v>
      </c>
      <c r="CD103" s="24" t="s">
        <v>496</v>
      </c>
      <c r="CF103" s="57" t="s">
        <v>637</v>
      </c>
      <c r="CG103" s="58" t="s">
        <v>496</v>
      </c>
    </row>
    <row r="104" spans="77:85" ht="12" customHeight="1">
      <c r="BY104" s="59" t="s">
        <v>444</v>
      </c>
      <c r="BZ104" s="59">
        <v>0</v>
      </c>
      <c r="CB104" s="59" t="s">
        <v>501</v>
      </c>
      <c r="CD104" s="59" t="s">
        <v>497</v>
      </c>
      <c r="CF104" s="60" t="s">
        <v>638</v>
      </c>
      <c r="CG104" s="61" t="s">
        <v>497</v>
      </c>
    </row>
    <row r="105" spans="77:85" ht="12" customHeight="1" thickBot="1">
      <c r="BY105" s="59" t="s">
        <v>445</v>
      </c>
      <c r="BZ105" s="59">
        <v>0</v>
      </c>
      <c r="CB105" s="59" t="s">
        <v>502</v>
      </c>
      <c r="CD105" s="59" t="s">
        <v>498</v>
      </c>
      <c r="CF105" s="62" t="s">
        <v>639</v>
      </c>
      <c r="CG105" s="63" t="s">
        <v>498</v>
      </c>
    </row>
    <row r="106" spans="77:85" ht="12" customHeight="1" thickBot="1">
      <c r="BY106" s="59" t="s">
        <v>446</v>
      </c>
      <c r="BZ106" s="59">
        <v>0</v>
      </c>
      <c r="CB106" s="25" t="s">
        <v>640</v>
      </c>
      <c r="CD106" s="25" t="s">
        <v>499</v>
      </c>
    </row>
    <row r="107" spans="77:85" ht="12" customHeight="1">
      <c r="BY107" s="59" t="s">
        <v>447</v>
      </c>
      <c r="BZ107" s="59">
        <v>0</v>
      </c>
    </row>
    <row r="108" spans="77:85" ht="12" customHeight="1" thickBot="1">
      <c r="BY108" s="59" t="s">
        <v>448</v>
      </c>
      <c r="BZ108" s="59">
        <v>0</v>
      </c>
    </row>
    <row r="109" spans="77:85" ht="12" customHeight="1">
      <c r="BY109" s="59" t="s">
        <v>449</v>
      </c>
      <c r="BZ109" s="59">
        <v>0</v>
      </c>
      <c r="CB109" s="24" t="s">
        <v>652</v>
      </c>
    </row>
    <row r="110" spans="77:85" ht="12" customHeight="1">
      <c r="BY110" s="59" t="s">
        <v>450</v>
      </c>
      <c r="BZ110" s="59">
        <v>0</v>
      </c>
      <c r="CB110" s="59" t="s">
        <v>653</v>
      </c>
    </row>
    <row r="111" spans="77:85" ht="12" customHeight="1">
      <c r="BY111" s="59" t="s">
        <v>451</v>
      </c>
      <c r="BZ111" s="59">
        <v>0</v>
      </c>
      <c r="CB111" s="59" t="s">
        <v>654</v>
      </c>
    </row>
    <row r="112" spans="77:85" ht="12" customHeight="1" thickBot="1">
      <c r="BY112" s="59" t="s">
        <v>452</v>
      </c>
      <c r="BZ112" s="59">
        <v>0</v>
      </c>
      <c r="CB112" s="25" t="s">
        <v>640</v>
      </c>
    </row>
    <row r="113" spans="77:78" ht="12" customHeight="1">
      <c r="BY113" s="59" t="s">
        <v>453</v>
      </c>
      <c r="BZ113" s="59">
        <v>0</v>
      </c>
    </row>
    <row r="114" spans="77:78" ht="12" customHeight="1">
      <c r="BY114" s="59" t="s">
        <v>454</v>
      </c>
      <c r="BZ114" s="59">
        <v>0</v>
      </c>
    </row>
    <row r="115" spans="77:78" ht="12" customHeight="1">
      <c r="BY115" s="59" t="s">
        <v>455</v>
      </c>
      <c r="BZ115" s="59">
        <v>0</v>
      </c>
    </row>
    <row r="116" spans="77:78" ht="12" customHeight="1">
      <c r="BY116" s="59" t="s">
        <v>456</v>
      </c>
      <c r="BZ116" s="59">
        <v>0</v>
      </c>
    </row>
    <row r="117" spans="77:78" ht="12" customHeight="1">
      <c r="BY117" s="59" t="s">
        <v>457</v>
      </c>
      <c r="BZ117" s="59">
        <v>0</v>
      </c>
    </row>
    <row r="118" spans="77:78" ht="12" customHeight="1">
      <c r="BY118" s="59" t="s">
        <v>458</v>
      </c>
      <c r="BZ118" s="59">
        <v>0</v>
      </c>
    </row>
    <row r="119" spans="77:78" ht="12" customHeight="1">
      <c r="BY119" s="59" t="s">
        <v>459</v>
      </c>
      <c r="BZ119" s="59">
        <v>0</v>
      </c>
    </row>
    <row r="120" spans="77:78" ht="12" customHeight="1">
      <c r="BY120" s="59" t="s">
        <v>460</v>
      </c>
      <c r="BZ120" s="59">
        <v>0</v>
      </c>
    </row>
    <row r="121" spans="77:78" ht="12" customHeight="1">
      <c r="BY121" s="59" t="s">
        <v>461</v>
      </c>
      <c r="BZ121" s="59">
        <v>0</v>
      </c>
    </row>
    <row r="122" spans="77:78" ht="12" customHeight="1">
      <c r="BY122" s="59" t="s">
        <v>462</v>
      </c>
      <c r="BZ122" s="59">
        <v>0</v>
      </c>
    </row>
    <row r="123" spans="77:78" ht="12" customHeight="1">
      <c r="BY123" s="59" t="s">
        <v>463</v>
      </c>
      <c r="BZ123" s="59">
        <v>0</v>
      </c>
    </row>
    <row r="124" spans="77:78" ht="12" customHeight="1">
      <c r="BY124" s="59" t="s">
        <v>464</v>
      </c>
      <c r="BZ124" s="59">
        <v>0</v>
      </c>
    </row>
    <row r="125" spans="77:78" ht="12" customHeight="1">
      <c r="BY125" s="59" t="s">
        <v>465</v>
      </c>
      <c r="BZ125" s="59">
        <v>0</v>
      </c>
    </row>
    <row r="126" spans="77:78" ht="12" customHeight="1">
      <c r="BY126" s="59" t="s">
        <v>466</v>
      </c>
      <c r="BZ126" s="59">
        <v>0</v>
      </c>
    </row>
    <row r="127" spans="77:78" ht="12" customHeight="1">
      <c r="BY127" s="59" t="s">
        <v>467</v>
      </c>
      <c r="BZ127" s="59">
        <v>0</v>
      </c>
    </row>
    <row r="128" spans="77:78" ht="12" customHeight="1">
      <c r="BY128" s="59" t="s">
        <v>468</v>
      </c>
      <c r="BZ128" s="59">
        <v>0</v>
      </c>
    </row>
    <row r="129" spans="77:78" ht="12" customHeight="1">
      <c r="BY129" s="59" t="s">
        <v>469</v>
      </c>
      <c r="BZ129" s="59">
        <v>0</v>
      </c>
    </row>
    <row r="130" spans="77:78" ht="12" customHeight="1">
      <c r="BY130" s="59" t="s">
        <v>470</v>
      </c>
      <c r="BZ130" s="59">
        <v>0</v>
      </c>
    </row>
    <row r="131" spans="77:78" ht="12" customHeight="1">
      <c r="BY131" s="59" t="s">
        <v>471</v>
      </c>
      <c r="BZ131" s="59">
        <v>1</v>
      </c>
    </row>
    <row r="132" spans="77:78" ht="12" customHeight="1">
      <c r="BY132" s="59" t="s">
        <v>472</v>
      </c>
      <c r="BZ132" s="59">
        <v>1</v>
      </c>
    </row>
    <row r="133" spans="77:78" ht="12" customHeight="1">
      <c r="BY133" s="59" t="s">
        <v>473</v>
      </c>
      <c r="BZ133" s="59">
        <v>1</v>
      </c>
    </row>
    <row r="134" spans="77:78" ht="12" customHeight="1">
      <c r="BY134" s="59" t="s">
        <v>474</v>
      </c>
      <c r="BZ134" s="59">
        <v>1</v>
      </c>
    </row>
    <row r="135" spans="77:78" ht="12" customHeight="1">
      <c r="BY135" s="59" t="s">
        <v>475</v>
      </c>
      <c r="BZ135" s="59">
        <v>1</v>
      </c>
    </row>
    <row r="136" spans="77:78" ht="12" customHeight="1">
      <c r="BY136" s="59" t="s">
        <v>476</v>
      </c>
      <c r="BZ136" s="59">
        <v>1</v>
      </c>
    </row>
    <row r="137" spans="77:78" ht="12" customHeight="1">
      <c r="BY137" s="59" t="s">
        <v>477</v>
      </c>
      <c r="BZ137" s="59">
        <v>1</v>
      </c>
    </row>
    <row r="138" spans="77:78" ht="12" customHeight="1">
      <c r="BY138" s="59" t="s">
        <v>478</v>
      </c>
      <c r="BZ138" s="59">
        <v>1</v>
      </c>
    </row>
    <row r="139" spans="77:78" ht="12" customHeight="1">
      <c r="BY139" s="59" t="s">
        <v>479</v>
      </c>
      <c r="BZ139" s="59">
        <v>1</v>
      </c>
    </row>
    <row r="140" spans="77:78" ht="12" customHeight="1">
      <c r="BY140" s="59" t="s">
        <v>480</v>
      </c>
      <c r="BZ140" s="59">
        <v>1</v>
      </c>
    </row>
    <row r="141" spans="77:78" ht="12" customHeight="1">
      <c r="BY141" s="59" t="s">
        <v>481</v>
      </c>
      <c r="BZ141" s="59">
        <v>1</v>
      </c>
    </row>
    <row r="142" spans="77:78" ht="12" customHeight="1">
      <c r="BY142" s="59" t="s">
        <v>482</v>
      </c>
      <c r="BZ142" s="59">
        <v>1</v>
      </c>
    </row>
    <row r="143" spans="77:78" ht="12" customHeight="1">
      <c r="BY143" s="59" t="s">
        <v>483</v>
      </c>
      <c r="BZ143" s="59">
        <v>1</v>
      </c>
    </row>
    <row r="144" spans="77:78" ht="12" customHeight="1">
      <c r="BY144" s="59" t="s">
        <v>484</v>
      </c>
      <c r="BZ144" s="59">
        <v>1</v>
      </c>
    </row>
    <row r="145" spans="77:78" ht="12" customHeight="1">
      <c r="BY145" s="59" t="s">
        <v>485</v>
      </c>
      <c r="BZ145" s="59">
        <v>1</v>
      </c>
    </row>
    <row r="146" spans="77:78" ht="12" customHeight="1">
      <c r="BY146" s="59" t="s">
        <v>486</v>
      </c>
      <c r="BZ146" s="59">
        <v>1</v>
      </c>
    </row>
    <row r="147" spans="77:78" ht="12" customHeight="1">
      <c r="BY147" s="59" t="s">
        <v>487</v>
      </c>
      <c r="BZ147" s="59">
        <v>1</v>
      </c>
    </row>
    <row r="148" spans="77:78" ht="12" customHeight="1">
      <c r="BY148" s="59" t="s">
        <v>488</v>
      </c>
      <c r="BZ148" s="59">
        <v>1</v>
      </c>
    </row>
    <row r="149" spans="77:78" ht="12" customHeight="1">
      <c r="BY149" s="59" t="s">
        <v>560</v>
      </c>
      <c r="BZ149" s="59">
        <v>1</v>
      </c>
    </row>
    <row r="150" spans="77:78" ht="12" customHeight="1">
      <c r="BY150" s="59" t="s">
        <v>561</v>
      </c>
      <c r="BZ150" s="59">
        <v>1</v>
      </c>
    </row>
    <row r="151" spans="77:78" ht="12" customHeight="1">
      <c r="BY151" s="59" t="s">
        <v>562</v>
      </c>
      <c r="BZ151" s="59">
        <v>1</v>
      </c>
    </row>
    <row r="152" spans="77:78" ht="12" customHeight="1">
      <c r="BY152" s="59" t="s">
        <v>563</v>
      </c>
      <c r="BZ152" s="59">
        <v>1</v>
      </c>
    </row>
    <row r="153" spans="77:78" ht="12" customHeight="1">
      <c r="BY153" s="59" t="s">
        <v>489</v>
      </c>
      <c r="BZ153" s="59">
        <v>1</v>
      </c>
    </row>
    <row r="154" spans="77:78" ht="12" customHeight="1">
      <c r="BY154" s="59" t="s">
        <v>490</v>
      </c>
      <c r="BZ154" s="59">
        <v>1</v>
      </c>
    </row>
    <row r="155" spans="77:78" ht="12" customHeight="1">
      <c r="BY155" s="59" t="s">
        <v>531</v>
      </c>
      <c r="BZ155" s="59">
        <v>1</v>
      </c>
    </row>
    <row r="156" spans="77:78" ht="12" customHeight="1">
      <c r="BY156" s="59" t="s">
        <v>532</v>
      </c>
      <c r="BZ156" s="59">
        <v>1</v>
      </c>
    </row>
    <row r="157" spans="77:78" ht="12" customHeight="1">
      <c r="BY157" s="59" t="s">
        <v>533</v>
      </c>
      <c r="BZ157" s="59">
        <v>1</v>
      </c>
    </row>
    <row r="158" spans="77:78" ht="12" customHeight="1">
      <c r="BY158" s="59" t="s">
        <v>534</v>
      </c>
      <c r="BZ158" s="59">
        <v>1</v>
      </c>
    </row>
    <row r="159" spans="77:78" ht="12" customHeight="1">
      <c r="BY159" s="59" t="s">
        <v>535</v>
      </c>
      <c r="BZ159" s="59">
        <v>1</v>
      </c>
    </row>
    <row r="160" spans="77:78" ht="12" customHeight="1">
      <c r="BY160" s="59" t="s">
        <v>536</v>
      </c>
      <c r="BZ160" s="59">
        <v>1</v>
      </c>
    </row>
    <row r="161" spans="77:78" ht="12" customHeight="1">
      <c r="BY161" s="59" t="s">
        <v>537</v>
      </c>
      <c r="BZ161" s="59">
        <v>1</v>
      </c>
    </row>
    <row r="162" spans="77:78" ht="12" customHeight="1">
      <c r="BY162" s="59" t="s">
        <v>538</v>
      </c>
      <c r="BZ162" s="59">
        <v>1</v>
      </c>
    </row>
    <row r="163" spans="77:78" ht="12" customHeight="1">
      <c r="BY163" s="59" t="s">
        <v>655</v>
      </c>
      <c r="BZ163" s="59">
        <v>1</v>
      </c>
    </row>
    <row r="164" spans="77:78" ht="12" customHeight="1">
      <c r="BY164" s="59" t="s">
        <v>713</v>
      </c>
      <c r="BZ164" s="59">
        <v>1</v>
      </c>
    </row>
    <row r="165" spans="77:78" ht="12" customHeight="1">
      <c r="BY165" s="59" t="s">
        <v>714</v>
      </c>
      <c r="BZ165" s="59">
        <v>1</v>
      </c>
    </row>
    <row r="166" spans="77:78" ht="12" customHeight="1">
      <c r="BY166" s="59" t="s">
        <v>491</v>
      </c>
      <c r="BZ166" s="59">
        <v>1</v>
      </c>
    </row>
    <row r="167" spans="77:78" ht="12" customHeight="1">
      <c r="BY167" s="59" t="s">
        <v>492</v>
      </c>
      <c r="BZ167" s="59">
        <v>1</v>
      </c>
    </row>
    <row r="168" spans="77:78" ht="12" customHeight="1">
      <c r="BY168" s="59" t="s">
        <v>493</v>
      </c>
      <c r="BZ168" s="61">
        <v>1</v>
      </c>
    </row>
    <row r="169" spans="77:78" ht="12" customHeight="1" thickBot="1">
      <c r="BY169" s="25" t="s">
        <v>585</v>
      </c>
      <c r="BZ169" s="63">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C7:O26">
    <cfRule type="expression" dxfId="10" priority="1">
      <formula>$BB$3=TRUE</formula>
    </cfRule>
  </conditionalFormatting>
  <conditionalFormatting sqref="G7:H26">
    <cfRule type="expression" dxfId="9" priority="8">
      <formula>COUNTIF($F7,"*A*")</formula>
    </cfRule>
  </conditionalFormatting>
  <conditionalFormatting sqref="I7:I26">
    <cfRule type="expression" dxfId="8" priority="7">
      <formula>OR(COUNTIF($F7,"*A*"),COUNTIF($F7,"*他*"))</formula>
    </cfRule>
  </conditionalFormatting>
  <conditionalFormatting sqref="K7:L26">
    <cfRule type="expression" dxfId="7" priority="3">
      <formula>VLOOKUP(E7,$BY$103:$BZ$169,2,0)=1</formula>
    </cfRule>
  </conditionalFormatting>
  <conditionalFormatting sqref="L7:L26">
    <cfRule type="expression" dxfId="6"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&amp;L&amp;6sf03h6</oddFooter>
  </headerFooter>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1352550</xdr:colOff>
                    <xdr:row>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75" defaultRowHeight="12"/>
  <cols>
    <col min="1" max="1" width="1.75" style="115" customWidth="1"/>
    <col min="2" max="2" width="4.125" style="5" customWidth="1"/>
    <col min="3" max="3" width="11.75" style="5" customWidth="1"/>
    <col min="4" max="4" width="26.625" style="5" customWidth="1"/>
    <col min="5" max="5" width="15.125" style="5" customWidth="1"/>
    <col min="6" max="6" width="14.625" style="5" customWidth="1"/>
    <col min="7" max="7" width="9.75" style="5" customWidth="1"/>
    <col min="8" max="8" width="14.625" style="5" customWidth="1"/>
    <col min="9" max="9" width="9.75" style="5" customWidth="1"/>
    <col min="10" max="10" width="14.5" style="5" customWidth="1"/>
    <col min="11" max="11" width="9.75" style="5" customWidth="1"/>
    <col min="12" max="12" width="15.625" style="5" customWidth="1"/>
    <col min="13" max="13" width="57.5" style="5" customWidth="1"/>
    <col min="14" max="14" width="3.75" style="5" customWidth="1"/>
    <col min="15" max="15" width="2.25" style="5" customWidth="1"/>
    <col min="16" max="16" width="4.125" style="5" customWidth="1"/>
    <col min="17" max="48" width="2.25" style="5" customWidth="1"/>
    <col min="49" max="49" width="9.25" style="5" hidden="1" customWidth="1"/>
    <col min="50" max="74" width="2.25" style="5" customWidth="1"/>
    <col min="75" max="77" width="8.75" style="5"/>
    <col min="78" max="78" width="6.125" style="5" customWidth="1"/>
    <col min="79" max="79" width="8.75" style="5"/>
    <col min="80" max="80" width="8.25" style="5" customWidth="1"/>
    <col min="81" max="81" width="9.75" style="5" customWidth="1"/>
    <col min="82" max="82" width="6.5" style="5" customWidth="1"/>
    <col min="83" max="90" width="8.75" style="5"/>
    <col min="91" max="91" width="26.25" style="5" customWidth="1"/>
    <col min="92" max="16384" width="8.75" style="5"/>
  </cols>
  <sheetData>
    <row r="1" spans="1:65" ht="12" customHeight="1" thickBot="1"/>
    <row r="2" spans="1:65" ht="19.899999999999999" customHeight="1" thickBot="1">
      <c r="B2" s="253" t="s">
        <v>717</v>
      </c>
      <c r="C2" s="34" t="s">
        <v>695</v>
      </c>
      <c r="F2" s="263" t="str">
        <f>'4. 排出源リスト'!F2</f>
        <v>令和7年度</v>
      </c>
      <c r="AW2" s="5" t="s">
        <v>592</v>
      </c>
    </row>
    <row r="3" spans="1:65" ht="12" customHeight="1" thickBot="1">
      <c r="AW3" s="215" t="b">
        <v>0</v>
      </c>
    </row>
    <row r="4" spans="1:65" ht="16.899999999999999" customHeight="1">
      <c r="B4" s="466"/>
      <c r="C4" s="467" t="s">
        <v>588</v>
      </c>
      <c r="D4" s="479" t="s">
        <v>440</v>
      </c>
      <c r="E4" s="501" t="s">
        <v>746</v>
      </c>
      <c r="F4" s="495" t="s">
        <v>745</v>
      </c>
      <c r="G4" s="496"/>
      <c r="H4" s="495" t="s">
        <v>442</v>
      </c>
      <c r="I4" s="499"/>
      <c r="J4" s="496" t="s">
        <v>513</v>
      </c>
      <c r="K4" s="496"/>
      <c r="L4" s="506" t="s">
        <v>656</v>
      </c>
      <c r="M4" s="511" t="s">
        <v>546</v>
      </c>
    </row>
    <row r="5" spans="1:65" ht="13.9" customHeight="1">
      <c r="B5" s="466"/>
      <c r="C5" s="468"/>
      <c r="D5" s="480"/>
      <c r="E5" s="502"/>
      <c r="F5" s="497"/>
      <c r="G5" s="498"/>
      <c r="H5" s="497"/>
      <c r="I5" s="500"/>
      <c r="J5" s="498"/>
      <c r="K5" s="498"/>
      <c r="L5" s="507"/>
      <c r="M5" s="512"/>
      <c r="BL5" s="70"/>
      <c r="BM5" s="116"/>
    </row>
    <row r="6" spans="1:65" ht="19.899999999999999" customHeight="1" thickBot="1">
      <c r="B6" s="466"/>
      <c r="C6" s="469"/>
      <c r="D6" s="481"/>
      <c r="E6" s="503"/>
      <c r="F6" s="122" t="s">
        <v>511</v>
      </c>
      <c r="G6" s="123" t="s">
        <v>512</v>
      </c>
      <c r="H6" s="124" t="s">
        <v>545</v>
      </c>
      <c r="I6" s="125" t="s">
        <v>518</v>
      </c>
      <c r="J6" s="126" t="s">
        <v>545</v>
      </c>
      <c r="K6" s="127" t="s">
        <v>518</v>
      </c>
      <c r="L6" s="508"/>
      <c r="M6" s="513"/>
      <c r="BL6" s="117"/>
      <c r="BM6" s="116"/>
    </row>
    <row r="7" spans="1:65" ht="25.15" customHeight="1">
      <c r="A7" s="115" t="e">
        <f>VLOOKUP(D7,非表示_活動量と単位!$D$8:$E$75,2,FALSE)</f>
        <v>#N/A</v>
      </c>
      <c r="B7" s="201"/>
      <c r="C7" s="194"/>
      <c r="D7" s="158"/>
      <c r="E7" s="241"/>
      <c r="F7" s="265" t="str">
        <f t="shared" ref="F7:F18" si="0">IF(E7="","",INT(E7))</f>
        <v/>
      </c>
      <c r="G7" s="151" t="str">
        <f t="shared" ref="G7:G18" si="1">IF($D7="","",VLOOKUP($D7,活動の種別と単位,4,FALSE))</f>
        <v/>
      </c>
      <c r="H7" s="161" t="str">
        <f t="shared" ref="H7:H18" si="2">IF($D7="","",IFERROR(IF(VLOOKUP($C7,モニタリングポイント,9,FALSE)="デフォルト値",VLOOKUP($D7,デフォルト値,4,FALSE),""),""))</f>
        <v/>
      </c>
      <c r="I7" s="151" t="str">
        <f t="shared" ref="I7:I19" si="3">IF($D7="","",VLOOKUP($D7,活動の種別と単位,5,FALSE))</f>
        <v/>
      </c>
      <c r="J7" s="210" t="str">
        <f t="shared" ref="J7:J18" si="4">IF($D7="","",IFERROR(IF(VLOOKUP($C7,モニタリングポイント,11,FALSE)="デフォルト値",VLOOKUP($D7,デフォルト値,5,FALSE),""),""))</f>
        <v/>
      </c>
      <c r="K7" s="151" t="str">
        <f t="shared" ref="K7:K18" si="5">IF($D7="","",VLOOKUP($D7,活動の種別と単位,6,FALSE))</f>
        <v/>
      </c>
      <c r="L7" s="269" t="str">
        <f t="shared" ref="L7:L18" si="6">IF($D7="","",IF($A7=0,F7*H7*J7,F7*J7))</f>
        <v/>
      </c>
      <c r="M7" s="233"/>
      <c r="BL7" s="117"/>
      <c r="BM7" s="116"/>
    </row>
    <row r="8" spans="1:65" ht="25.15" customHeight="1">
      <c r="A8" s="115" t="e">
        <f>VLOOKUP(D8,非表示_活動量と単位!$D$8:$E$75,2,FALSE)</f>
        <v>#N/A</v>
      </c>
      <c r="B8" s="201"/>
      <c r="C8" s="195"/>
      <c r="D8" s="159"/>
      <c r="E8" s="242"/>
      <c r="F8" s="265" t="str">
        <f t="shared" si="0"/>
        <v/>
      </c>
      <c r="G8" s="151" t="str">
        <f t="shared" si="1"/>
        <v/>
      </c>
      <c r="H8" s="161" t="str">
        <f t="shared" si="2"/>
        <v/>
      </c>
      <c r="I8" s="151" t="str">
        <f t="shared" si="3"/>
        <v/>
      </c>
      <c r="J8" s="210" t="str">
        <f t="shared" si="4"/>
        <v/>
      </c>
      <c r="K8" s="151" t="str">
        <f t="shared" si="5"/>
        <v/>
      </c>
      <c r="L8" s="269" t="str">
        <f t="shared" si="6"/>
        <v/>
      </c>
      <c r="M8" s="234"/>
      <c r="BL8" s="117"/>
      <c r="BM8" s="116"/>
    </row>
    <row r="9" spans="1:65" ht="25.15" customHeight="1">
      <c r="A9" s="115" t="e">
        <f>VLOOKUP(D9,非表示_活動量と単位!$D$8:$E$75,2,FALSE)</f>
        <v>#N/A</v>
      </c>
      <c r="B9" s="201"/>
      <c r="C9" s="195"/>
      <c r="D9" s="159"/>
      <c r="E9" s="242"/>
      <c r="F9" s="265" t="str">
        <f t="shared" si="0"/>
        <v/>
      </c>
      <c r="G9" s="151" t="str">
        <f t="shared" si="1"/>
        <v/>
      </c>
      <c r="H9" s="161" t="str">
        <f t="shared" si="2"/>
        <v/>
      </c>
      <c r="I9" s="151" t="str">
        <f t="shared" si="3"/>
        <v/>
      </c>
      <c r="J9" s="210" t="str">
        <f t="shared" si="4"/>
        <v/>
      </c>
      <c r="K9" s="151" t="str">
        <f t="shared" si="5"/>
        <v/>
      </c>
      <c r="L9" s="269" t="str">
        <f t="shared" si="6"/>
        <v/>
      </c>
      <c r="M9" s="234"/>
      <c r="BL9" s="117"/>
      <c r="BM9" s="116"/>
    </row>
    <row r="10" spans="1:65" ht="25.15" customHeight="1">
      <c r="A10" s="115" t="e">
        <f>VLOOKUP(D10,非表示_活動量と単位!$D$8:$E$75,2,FALSE)</f>
        <v>#N/A</v>
      </c>
      <c r="B10" s="201"/>
      <c r="C10" s="195"/>
      <c r="D10" s="159"/>
      <c r="E10" s="242"/>
      <c r="F10" s="265" t="str">
        <f t="shared" si="0"/>
        <v/>
      </c>
      <c r="G10" s="151" t="str">
        <f t="shared" si="1"/>
        <v/>
      </c>
      <c r="H10" s="161" t="str">
        <f t="shared" si="2"/>
        <v/>
      </c>
      <c r="I10" s="151" t="str">
        <f t="shared" si="3"/>
        <v/>
      </c>
      <c r="J10" s="210" t="str">
        <f t="shared" si="4"/>
        <v/>
      </c>
      <c r="K10" s="151" t="str">
        <f t="shared" si="5"/>
        <v/>
      </c>
      <c r="L10" s="269" t="str">
        <f t="shared" si="6"/>
        <v/>
      </c>
      <c r="M10" s="234"/>
      <c r="BL10" s="117"/>
      <c r="BM10" s="116"/>
    </row>
    <row r="11" spans="1:65" ht="25.15" customHeight="1">
      <c r="A11" s="115" t="e">
        <f>VLOOKUP(D11,非表示_活動量と単位!$D$8:$E$75,2,FALSE)</f>
        <v>#N/A</v>
      </c>
      <c r="B11" s="201"/>
      <c r="C11" s="195"/>
      <c r="D11" s="159"/>
      <c r="E11" s="242"/>
      <c r="F11" s="265" t="str">
        <f t="shared" si="0"/>
        <v/>
      </c>
      <c r="G11" s="151" t="str">
        <f t="shared" si="1"/>
        <v/>
      </c>
      <c r="H11" s="161" t="str">
        <f t="shared" si="2"/>
        <v/>
      </c>
      <c r="I11" s="151" t="str">
        <f t="shared" si="3"/>
        <v/>
      </c>
      <c r="J11" s="210" t="str">
        <f t="shared" si="4"/>
        <v/>
      </c>
      <c r="K11" s="151" t="str">
        <f t="shared" si="5"/>
        <v/>
      </c>
      <c r="L11" s="269" t="str">
        <f t="shared" si="6"/>
        <v/>
      </c>
      <c r="M11" s="234"/>
      <c r="BL11" s="117"/>
      <c r="BM11" s="116"/>
    </row>
    <row r="12" spans="1:65" ht="25.15" customHeight="1">
      <c r="A12" s="115" t="e">
        <f>VLOOKUP(D12,非表示_活動量と単位!$D$8:$E$75,2,FALSE)</f>
        <v>#N/A</v>
      </c>
      <c r="B12" s="201"/>
      <c r="C12" s="195"/>
      <c r="D12" s="159"/>
      <c r="E12" s="242"/>
      <c r="F12" s="265" t="str">
        <f t="shared" si="0"/>
        <v/>
      </c>
      <c r="G12" s="151" t="str">
        <f t="shared" si="1"/>
        <v/>
      </c>
      <c r="H12" s="161" t="str">
        <f t="shared" si="2"/>
        <v/>
      </c>
      <c r="I12" s="151" t="str">
        <f t="shared" si="3"/>
        <v/>
      </c>
      <c r="J12" s="210" t="str">
        <f t="shared" si="4"/>
        <v/>
      </c>
      <c r="K12" s="151" t="str">
        <f t="shared" si="5"/>
        <v/>
      </c>
      <c r="L12" s="269" t="str">
        <f t="shared" si="6"/>
        <v/>
      </c>
      <c r="M12" s="234"/>
      <c r="BL12" s="117"/>
      <c r="BM12" s="116"/>
    </row>
    <row r="13" spans="1:65" ht="25.15" customHeight="1">
      <c r="A13" s="115" t="e">
        <f>VLOOKUP(D13,非表示_活動量と単位!$D$8:$E$75,2,FALSE)</f>
        <v>#N/A</v>
      </c>
      <c r="B13" s="201"/>
      <c r="C13" s="195"/>
      <c r="D13" s="159"/>
      <c r="E13" s="242"/>
      <c r="F13" s="265" t="str">
        <f t="shared" si="0"/>
        <v/>
      </c>
      <c r="G13" s="151" t="str">
        <f t="shared" si="1"/>
        <v/>
      </c>
      <c r="H13" s="161" t="str">
        <f t="shared" si="2"/>
        <v/>
      </c>
      <c r="I13" s="151" t="str">
        <f t="shared" si="3"/>
        <v/>
      </c>
      <c r="J13" s="210" t="str">
        <f t="shared" si="4"/>
        <v/>
      </c>
      <c r="K13" s="151" t="str">
        <f t="shared" si="5"/>
        <v/>
      </c>
      <c r="L13" s="269" t="str">
        <f t="shared" si="6"/>
        <v/>
      </c>
      <c r="M13" s="234"/>
      <c r="BL13" s="117"/>
      <c r="BM13" s="116"/>
    </row>
    <row r="14" spans="1:65" ht="25.15" customHeight="1">
      <c r="A14" s="115" t="e">
        <f>VLOOKUP(D14,非表示_活動量と単位!$D$8:$E$75,2,FALSE)</f>
        <v>#N/A</v>
      </c>
      <c r="B14" s="201"/>
      <c r="C14" s="195"/>
      <c r="D14" s="159"/>
      <c r="E14" s="242"/>
      <c r="F14" s="265" t="str">
        <f t="shared" si="0"/>
        <v/>
      </c>
      <c r="G14" s="151" t="str">
        <f t="shared" si="1"/>
        <v/>
      </c>
      <c r="H14" s="161" t="str">
        <f t="shared" si="2"/>
        <v/>
      </c>
      <c r="I14" s="151" t="str">
        <f t="shared" si="3"/>
        <v/>
      </c>
      <c r="J14" s="210" t="str">
        <f t="shared" si="4"/>
        <v/>
      </c>
      <c r="K14" s="151" t="str">
        <f t="shared" si="5"/>
        <v/>
      </c>
      <c r="L14" s="269" t="str">
        <f t="shared" si="6"/>
        <v/>
      </c>
      <c r="M14" s="234"/>
      <c r="BL14" s="117"/>
      <c r="BM14" s="116"/>
    </row>
    <row r="15" spans="1:65" ht="25.15" customHeight="1">
      <c r="A15" s="115" t="e">
        <f>VLOOKUP(D15,非表示_活動量と単位!$D$8:$E$75,2,FALSE)</f>
        <v>#N/A</v>
      </c>
      <c r="B15" s="201"/>
      <c r="C15" s="195"/>
      <c r="D15" s="159"/>
      <c r="E15" s="242"/>
      <c r="F15" s="265" t="str">
        <f t="shared" si="0"/>
        <v/>
      </c>
      <c r="G15" s="151" t="str">
        <f t="shared" si="1"/>
        <v/>
      </c>
      <c r="H15" s="161" t="str">
        <f t="shared" si="2"/>
        <v/>
      </c>
      <c r="I15" s="151" t="str">
        <f t="shared" si="3"/>
        <v/>
      </c>
      <c r="J15" s="210" t="str">
        <f t="shared" si="4"/>
        <v/>
      </c>
      <c r="K15" s="151" t="str">
        <f t="shared" si="5"/>
        <v/>
      </c>
      <c r="L15" s="269" t="str">
        <f t="shared" si="6"/>
        <v/>
      </c>
      <c r="M15" s="234"/>
      <c r="BL15" s="117"/>
      <c r="BM15" s="116"/>
    </row>
    <row r="16" spans="1:65" ht="25.15" customHeight="1">
      <c r="A16" s="115" t="e">
        <f>VLOOKUP(D16,非表示_活動量と単位!$D$8:$E$75,2,FALSE)</f>
        <v>#N/A</v>
      </c>
      <c r="B16" s="201"/>
      <c r="C16" s="195"/>
      <c r="D16" s="159"/>
      <c r="E16" s="242"/>
      <c r="F16" s="265" t="str">
        <f t="shared" si="0"/>
        <v/>
      </c>
      <c r="G16" s="151" t="str">
        <f t="shared" si="1"/>
        <v/>
      </c>
      <c r="H16" s="161" t="str">
        <f t="shared" si="2"/>
        <v/>
      </c>
      <c r="I16" s="151" t="str">
        <f t="shared" si="3"/>
        <v/>
      </c>
      <c r="J16" s="210" t="str">
        <f t="shared" si="4"/>
        <v/>
      </c>
      <c r="K16" s="151" t="str">
        <f t="shared" si="5"/>
        <v/>
      </c>
      <c r="L16" s="269" t="str">
        <f t="shared" si="6"/>
        <v/>
      </c>
      <c r="M16" s="234"/>
      <c r="BL16" s="117"/>
      <c r="BM16" s="116"/>
    </row>
    <row r="17" spans="1:65" ht="25.15" customHeight="1">
      <c r="A17" s="115" t="e">
        <f>VLOOKUP(D17,非表示_活動量と単位!$D$8:$E$75,2,FALSE)</f>
        <v>#N/A</v>
      </c>
      <c r="B17" s="201"/>
      <c r="C17" s="195"/>
      <c r="D17" s="159"/>
      <c r="E17" s="242"/>
      <c r="F17" s="265" t="str">
        <f t="shared" si="0"/>
        <v/>
      </c>
      <c r="G17" s="151" t="str">
        <f t="shared" si="1"/>
        <v/>
      </c>
      <c r="H17" s="161" t="str">
        <f t="shared" si="2"/>
        <v/>
      </c>
      <c r="I17" s="151" t="str">
        <f t="shared" si="3"/>
        <v/>
      </c>
      <c r="J17" s="210" t="str">
        <f t="shared" si="4"/>
        <v/>
      </c>
      <c r="K17" s="151" t="str">
        <f t="shared" si="5"/>
        <v/>
      </c>
      <c r="L17" s="269" t="str">
        <f t="shared" si="6"/>
        <v/>
      </c>
      <c r="M17" s="234"/>
      <c r="BL17" s="117"/>
      <c r="BM17" s="116"/>
    </row>
    <row r="18" spans="1:65" ht="25.15" customHeight="1">
      <c r="A18" s="115" t="e">
        <f>VLOOKUP(D18,非表示_活動量と単位!$D$8:$E$75,2,FALSE)</f>
        <v>#N/A</v>
      </c>
      <c r="B18" s="201"/>
      <c r="C18" s="195"/>
      <c r="D18" s="159"/>
      <c r="E18" s="242"/>
      <c r="F18" s="265" t="str">
        <f t="shared" si="0"/>
        <v/>
      </c>
      <c r="G18" s="151" t="str">
        <f t="shared" si="1"/>
        <v/>
      </c>
      <c r="H18" s="161" t="str">
        <f t="shared" si="2"/>
        <v/>
      </c>
      <c r="I18" s="151" t="str">
        <f t="shared" si="3"/>
        <v/>
      </c>
      <c r="J18" s="210" t="str">
        <f t="shared" si="4"/>
        <v/>
      </c>
      <c r="K18" s="151" t="str">
        <f t="shared" si="5"/>
        <v/>
      </c>
      <c r="L18" s="269" t="str">
        <f t="shared" si="6"/>
        <v/>
      </c>
      <c r="M18" s="234"/>
      <c r="BL18" s="117"/>
      <c r="BM18" s="116"/>
    </row>
    <row r="19" spans="1:65" ht="25.15" customHeight="1">
      <c r="A19" s="115" t="e">
        <f>VLOOKUP(D19,非表示_活動量と単位!$D$8:$E$75,2,FALSE)</f>
        <v>#N/A</v>
      </c>
      <c r="B19" s="201"/>
      <c r="C19" s="195"/>
      <c r="D19" s="159"/>
      <c r="E19" s="242"/>
      <c r="F19" s="265" t="str">
        <f t="shared" ref="F19:F31" si="7">IF(E19="","",INT(E19))</f>
        <v/>
      </c>
      <c r="G19" s="151" t="str">
        <f t="shared" ref="G19:G21" si="8">IF($D19="","",VLOOKUP($D19,活動の種別と単位,4,FALSE))</f>
        <v/>
      </c>
      <c r="H19" s="161" t="str">
        <f t="shared" ref="H19:H21" si="9">IF($D19="","",IFERROR(IF(VLOOKUP($C19,モニタリングポイント,9,FALSE)="デフォルト値",VLOOKUP($D19,デフォルト値,4,FALSE),""),""))</f>
        <v/>
      </c>
      <c r="I19" s="151" t="str">
        <f t="shared" si="3"/>
        <v/>
      </c>
      <c r="J19" s="210" t="str">
        <f t="shared" ref="J19:J21" si="10">IF($D19="","",IFERROR(IF(VLOOKUP($C19,モニタリングポイント,11,FALSE)="デフォルト値",VLOOKUP($D19,デフォルト値,5,FALSE),""),""))</f>
        <v/>
      </c>
      <c r="K19" s="151" t="str">
        <f t="shared" ref="K19:K21" si="11">IF($D19="","",VLOOKUP($D19,活動の種別と単位,6,FALSE))</f>
        <v/>
      </c>
      <c r="L19" s="269" t="str">
        <f t="shared" ref="L19:L21" si="12">IF($D19="","",IF($A19=0,F19*H19*J19,F19*J19))</f>
        <v/>
      </c>
      <c r="M19" s="234"/>
      <c r="BL19" s="117"/>
      <c r="BM19" s="116"/>
    </row>
    <row r="20" spans="1:65" ht="25.15" customHeight="1">
      <c r="A20" s="115" t="e">
        <f>VLOOKUP(D20,非表示_活動量と単位!$D$8:$E$75,2,FALSE)</f>
        <v>#N/A</v>
      </c>
      <c r="B20" s="201"/>
      <c r="C20" s="195"/>
      <c r="D20" s="159"/>
      <c r="E20" s="242"/>
      <c r="F20" s="265" t="str">
        <f t="shared" si="7"/>
        <v/>
      </c>
      <c r="G20" s="151" t="str">
        <f t="shared" si="8"/>
        <v/>
      </c>
      <c r="H20" s="161" t="str">
        <f t="shared" si="9"/>
        <v/>
      </c>
      <c r="I20" s="151" t="str">
        <f t="shared" ref="I20:I21" si="13">IF($D20="","",VLOOKUP($D20,活動の種別と単位,5,FALSE))</f>
        <v/>
      </c>
      <c r="J20" s="210" t="str">
        <f t="shared" si="10"/>
        <v/>
      </c>
      <c r="K20" s="151" t="str">
        <f t="shared" si="11"/>
        <v/>
      </c>
      <c r="L20" s="269" t="str">
        <f>IF($D20="","",IF($A20=0,F20*H20*J20,F20*J20))</f>
        <v/>
      </c>
      <c r="M20" s="234"/>
      <c r="BL20" s="117"/>
      <c r="BM20" s="116"/>
    </row>
    <row r="21" spans="1:65" ht="25.15" customHeight="1" thickBot="1">
      <c r="A21" s="115" t="e">
        <f>VLOOKUP(D21,非表示_活動量と単位!$D$8:$E$75,2,FALSE)</f>
        <v>#N/A</v>
      </c>
      <c r="B21" s="201"/>
      <c r="C21" s="195"/>
      <c r="D21" s="159"/>
      <c r="E21" s="243"/>
      <c r="F21" s="266" t="str">
        <f t="shared" si="7"/>
        <v/>
      </c>
      <c r="G21" s="151" t="str">
        <f t="shared" si="8"/>
        <v/>
      </c>
      <c r="H21" s="161" t="str">
        <f t="shared" si="9"/>
        <v/>
      </c>
      <c r="I21" s="151" t="str">
        <f t="shared" si="13"/>
        <v/>
      </c>
      <c r="J21" s="210" t="str">
        <f t="shared" si="10"/>
        <v/>
      </c>
      <c r="K21" s="151" t="str">
        <f t="shared" si="11"/>
        <v/>
      </c>
      <c r="L21" s="269" t="str">
        <f t="shared" si="12"/>
        <v/>
      </c>
      <c r="M21" s="234"/>
      <c r="BL21" s="117"/>
      <c r="BM21" s="116"/>
    </row>
    <row r="22" spans="1:65" ht="25.15" customHeight="1">
      <c r="A22" s="115">
        <f t="shared" ref="A22:A30" si="14">IF($H22="",1,0)</f>
        <v>1</v>
      </c>
      <c r="B22" s="201"/>
      <c r="C22" s="194"/>
      <c r="D22" s="149" t="s">
        <v>494</v>
      </c>
      <c r="E22" s="281"/>
      <c r="F22" s="267" t="str">
        <f t="shared" si="7"/>
        <v/>
      </c>
      <c r="G22" s="163"/>
      <c r="H22" s="160"/>
      <c r="I22" s="163"/>
      <c r="J22" s="209"/>
      <c r="K22" s="163"/>
      <c r="L22" s="268" t="str">
        <f>IF($C22="","",IF($A22=0,F22*H22*J22,F22*J22))</f>
        <v/>
      </c>
      <c r="M22" s="233"/>
      <c r="BL22" s="117"/>
      <c r="BM22" s="116"/>
    </row>
    <row r="23" spans="1:65" ht="25.15" customHeight="1">
      <c r="A23" s="115">
        <f t="shared" si="14"/>
        <v>1</v>
      </c>
      <c r="B23" s="201"/>
      <c r="C23" s="195"/>
      <c r="D23" s="150" t="s">
        <v>494</v>
      </c>
      <c r="E23" s="282"/>
      <c r="F23" s="265" t="str">
        <f t="shared" si="7"/>
        <v/>
      </c>
      <c r="G23" s="164"/>
      <c r="H23" s="161"/>
      <c r="I23" s="164"/>
      <c r="J23" s="210"/>
      <c r="K23" s="164"/>
      <c r="L23" s="269" t="str">
        <f t="shared" ref="L23:L31" si="15">IF($C23="","",IF($A23=0,F23*H23*J23,F23*J23))</f>
        <v/>
      </c>
      <c r="M23" s="234"/>
      <c r="BL23" s="117"/>
      <c r="BM23" s="116"/>
    </row>
    <row r="24" spans="1:65" ht="25.15" customHeight="1">
      <c r="A24" s="115">
        <f t="shared" si="14"/>
        <v>1</v>
      </c>
      <c r="B24" s="201"/>
      <c r="C24" s="195"/>
      <c r="D24" s="150" t="s">
        <v>494</v>
      </c>
      <c r="E24" s="282"/>
      <c r="F24" s="265" t="str">
        <f t="shared" si="7"/>
        <v/>
      </c>
      <c r="G24" s="164"/>
      <c r="H24" s="161"/>
      <c r="I24" s="164"/>
      <c r="J24" s="210"/>
      <c r="K24" s="164"/>
      <c r="L24" s="269" t="str">
        <f t="shared" si="15"/>
        <v/>
      </c>
      <c r="M24" s="234"/>
      <c r="BL24" s="117"/>
      <c r="BM24" s="116"/>
    </row>
    <row r="25" spans="1:65" ht="25.15" customHeight="1">
      <c r="A25" s="115">
        <f t="shared" si="14"/>
        <v>1</v>
      </c>
      <c r="B25" s="201"/>
      <c r="C25" s="195"/>
      <c r="D25" s="150" t="s">
        <v>494</v>
      </c>
      <c r="E25" s="282"/>
      <c r="F25" s="265" t="str">
        <f t="shared" si="7"/>
        <v/>
      </c>
      <c r="G25" s="164"/>
      <c r="H25" s="161"/>
      <c r="I25" s="164"/>
      <c r="J25" s="210"/>
      <c r="K25" s="164"/>
      <c r="L25" s="269" t="str">
        <f t="shared" si="15"/>
        <v/>
      </c>
      <c r="M25" s="234"/>
      <c r="BL25" s="117"/>
      <c r="BM25" s="116"/>
    </row>
    <row r="26" spans="1:65" ht="25.15" customHeight="1">
      <c r="A26" s="115">
        <f t="shared" si="14"/>
        <v>1</v>
      </c>
      <c r="B26" s="201"/>
      <c r="C26" s="195"/>
      <c r="D26" s="150" t="s">
        <v>494</v>
      </c>
      <c r="E26" s="282"/>
      <c r="F26" s="265" t="str">
        <f t="shared" si="7"/>
        <v/>
      </c>
      <c r="G26" s="164"/>
      <c r="H26" s="161"/>
      <c r="I26" s="164"/>
      <c r="J26" s="210"/>
      <c r="K26" s="164"/>
      <c r="L26" s="269" t="str">
        <f t="shared" si="15"/>
        <v/>
      </c>
      <c r="M26" s="234"/>
      <c r="BL26" s="117"/>
      <c r="BM26" s="116"/>
    </row>
    <row r="27" spans="1:65" ht="25.15" customHeight="1">
      <c r="A27" s="115">
        <f t="shared" si="14"/>
        <v>1</v>
      </c>
      <c r="B27" s="201"/>
      <c r="C27" s="195"/>
      <c r="D27" s="150" t="s">
        <v>494</v>
      </c>
      <c r="E27" s="282"/>
      <c r="F27" s="265" t="str">
        <f t="shared" si="7"/>
        <v/>
      </c>
      <c r="G27" s="164"/>
      <c r="H27" s="161"/>
      <c r="I27" s="164"/>
      <c r="J27" s="210"/>
      <c r="K27" s="164"/>
      <c r="L27" s="269" t="str">
        <f t="shared" si="15"/>
        <v/>
      </c>
      <c r="M27" s="234"/>
      <c r="BL27" s="117"/>
      <c r="BM27" s="116"/>
    </row>
    <row r="28" spans="1:65" ht="25.15" customHeight="1">
      <c r="A28" s="115">
        <f t="shared" si="14"/>
        <v>1</v>
      </c>
      <c r="B28" s="201"/>
      <c r="C28" s="195"/>
      <c r="D28" s="150" t="s">
        <v>494</v>
      </c>
      <c r="E28" s="282"/>
      <c r="F28" s="265" t="str">
        <f t="shared" si="7"/>
        <v/>
      </c>
      <c r="G28" s="164"/>
      <c r="H28" s="161"/>
      <c r="I28" s="164"/>
      <c r="J28" s="210"/>
      <c r="K28" s="164"/>
      <c r="L28" s="269" t="str">
        <f t="shared" si="15"/>
        <v/>
      </c>
      <c r="M28" s="234"/>
      <c r="BL28" s="117"/>
      <c r="BM28" s="116"/>
    </row>
    <row r="29" spans="1:65" ht="25.15" customHeight="1">
      <c r="A29" s="115">
        <f t="shared" si="14"/>
        <v>1</v>
      </c>
      <c r="B29" s="201"/>
      <c r="C29" s="195"/>
      <c r="D29" s="150" t="s">
        <v>494</v>
      </c>
      <c r="E29" s="282"/>
      <c r="F29" s="265" t="str">
        <f t="shared" si="7"/>
        <v/>
      </c>
      <c r="G29" s="164"/>
      <c r="H29" s="161"/>
      <c r="I29" s="164"/>
      <c r="J29" s="210"/>
      <c r="K29" s="164"/>
      <c r="L29" s="269" t="str">
        <f t="shared" si="15"/>
        <v/>
      </c>
      <c r="M29" s="234"/>
      <c r="BL29" s="117"/>
      <c r="BM29" s="116"/>
    </row>
    <row r="30" spans="1:65" ht="25.15" customHeight="1">
      <c r="A30" s="115">
        <f t="shared" si="14"/>
        <v>1</v>
      </c>
      <c r="B30" s="201"/>
      <c r="C30" s="195"/>
      <c r="D30" s="150" t="s">
        <v>494</v>
      </c>
      <c r="E30" s="282"/>
      <c r="F30" s="265" t="str">
        <f t="shared" si="7"/>
        <v/>
      </c>
      <c r="G30" s="164"/>
      <c r="H30" s="161"/>
      <c r="I30" s="164"/>
      <c r="J30" s="210"/>
      <c r="K30" s="164"/>
      <c r="L30" s="269" t="str">
        <f t="shared" si="15"/>
        <v/>
      </c>
      <c r="M30" s="234"/>
      <c r="BL30" s="117"/>
      <c r="BM30" s="116"/>
    </row>
    <row r="31" spans="1:65" ht="25.15" customHeight="1" thickBot="1">
      <c r="A31" s="115">
        <f t="shared" ref="A31" si="16">IF($H31="",1,0)</f>
        <v>1</v>
      </c>
      <c r="B31" s="201"/>
      <c r="C31" s="196"/>
      <c r="D31" s="152" t="s">
        <v>494</v>
      </c>
      <c r="E31" s="226"/>
      <c r="F31" s="266" t="str">
        <f t="shared" si="7"/>
        <v/>
      </c>
      <c r="G31" s="165"/>
      <c r="H31" s="162"/>
      <c r="I31" s="165"/>
      <c r="J31" s="211"/>
      <c r="K31" s="165"/>
      <c r="L31" s="270" t="str">
        <f t="shared" si="15"/>
        <v/>
      </c>
      <c r="M31" s="235"/>
      <c r="BL31" s="117"/>
      <c r="BM31" s="116"/>
    </row>
    <row r="32" spans="1:65" ht="28.15" customHeight="1" thickBot="1">
      <c r="A32" s="153"/>
      <c r="B32" s="7"/>
      <c r="C32" s="7"/>
      <c r="D32" s="7"/>
      <c r="E32" s="275"/>
      <c r="J32" s="504" t="s">
        <v>589</v>
      </c>
      <c r="K32" s="505"/>
      <c r="L32" s="228">
        <f>INT(SUM($L$7:$L$31)+SUM($L$49:$L$103))</f>
        <v>0</v>
      </c>
      <c r="M32" s="173"/>
      <c r="BL32" s="117"/>
      <c r="BM32" s="116"/>
    </row>
    <row r="33" spans="1:65" ht="27.6" hidden="1" customHeight="1" thickBot="1">
      <c r="A33" s="153"/>
      <c r="B33" s="7"/>
      <c r="C33" s="7"/>
      <c r="D33" s="7"/>
      <c r="E33" s="275"/>
      <c r="J33" s="509" t="s">
        <v>604</v>
      </c>
      <c r="K33" s="510"/>
      <c r="L33" s="228" t="e">
        <f>SUMIFS(L7:L31,#REF!,"対象")+SUMIFS(L49:L103,#REF!,"対象")</f>
        <v>#REF!</v>
      </c>
      <c r="M33" s="173"/>
      <c r="BL33" s="117"/>
      <c r="BM33" s="116"/>
    </row>
    <row r="34" spans="1:65" ht="1.9" customHeight="1">
      <c r="A34" s="153"/>
      <c r="B34" s="132"/>
      <c r="C34" s="10"/>
      <c r="D34" s="6"/>
      <c r="E34" s="276"/>
      <c r="K34" s="73"/>
      <c r="L34" s="73"/>
      <c r="M34" s="73"/>
      <c r="BL34" s="117"/>
      <c r="BM34" s="116"/>
    </row>
    <row r="35" spans="1:65" ht="16.149999999999999" customHeight="1">
      <c r="A35" s="153"/>
      <c r="B35" s="202" t="s">
        <v>669</v>
      </c>
      <c r="C35" s="130" t="s">
        <v>721</v>
      </c>
      <c r="D35" s="76"/>
      <c r="E35" s="277"/>
      <c r="K35" s="73"/>
      <c r="L35" s="73"/>
      <c r="M35" s="73"/>
      <c r="BL35" s="117"/>
      <c r="BM35" s="116"/>
    </row>
    <row r="36" spans="1:65" ht="16.149999999999999" customHeight="1">
      <c r="A36" s="153"/>
      <c r="B36" s="202"/>
      <c r="C36" s="130" t="s">
        <v>722</v>
      </c>
      <c r="D36" s="76"/>
      <c r="E36" s="277"/>
      <c r="K36" s="73"/>
      <c r="L36" s="73"/>
      <c r="M36" s="73"/>
      <c r="BL36" s="117"/>
      <c r="BM36" s="116"/>
    </row>
    <row r="37" spans="1:65" ht="14.65" customHeight="1">
      <c r="A37" s="153"/>
      <c r="B37" s="202" t="s">
        <v>432</v>
      </c>
      <c r="C37" s="28" t="s">
        <v>696</v>
      </c>
      <c r="D37" s="76"/>
      <c r="E37" s="277"/>
      <c r="K37" s="73"/>
      <c r="L37" s="73"/>
      <c r="M37" s="73"/>
      <c r="BL37" s="117"/>
      <c r="BM37" s="116"/>
    </row>
    <row r="38" spans="1:65" ht="14.65" customHeight="1">
      <c r="B38" s="203"/>
      <c r="C38" s="128" t="s">
        <v>697</v>
      </c>
      <c r="D38" s="76"/>
      <c r="E38" s="277"/>
      <c r="K38" s="73"/>
      <c r="L38" s="73"/>
      <c r="M38" s="73"/>
      <c r="BL38" s="117"/>
      <c r="BM38" s="116"/>
    </row>
    <row r="39" spans="1:65" ht="14.65" customHeight="1">
      <c r="B39" s="203"/>
      <c r="C39" s="28" t="s">
        <v>707</v>
      </c>
      <c r="D39" s="28"/>
      <c r="E39" s="278"/>
      <c r="BL39" s="118"/>
      <c r="BM39" s="116"/>
    </row>
    <row r="40" spans="1:65" ht="14.65" customHeight="1">
      <c r="B40" s="202"/>
      <c r="C40" s="128" t="s">
        <v>698</v>
      </c>
      <c r="D40" s="129"/>
      <c r="E40" s="279"/>
      <c r="BL40" s="46"/>
      <c r="BM40" s="116"/>
    </row>
    <row r="41" spans="1:65" ht="14.65" customHeight="1">
      <c r="B41" s="202"/>
      <c r="C41" s="28" t="s">
        <v>702</v>
      </c>
      <c r="D41" s="28"/>
      <c r="E41" s="278"/>
      <c r="BL41" s="46"/>
      <c r="BM41" s="116"/>
    </row>
    <row r="42" spans="1:65" ht="14.65" customHeight="1">
      <c r="B42" s="202" t="s">
        <v>433</v>
      </c>
      <c r="C42" s="28" t="s">
        <v>590</v>
      </c>
      <c r="D42" s="28"/>
      <c r="E42" s="278"/>
      <c r="BL42" s="46"/>
      <c r="BM42" s="116"/>
    </row>
    <row r="43" spans="1:65" ht="14.65" customHeight="1">
      <c r="B43" s="202" t="s">
        <v>434</v>
      </c>
      <c r="C43" s="130" t="s">
        <v>668</v>
      </c>
      <c r="D43" s="28"/>
      <c r="E43" s="278"/>
      <c r="BL43" s="46"/>
      <c r="BM43" s="116"/>
    </row>
    <row r="44" spans="1:65" ht="12" customHeight="1">
      <c r="B44" s="10"/>
      <c r="E44" s="280"/>
      <c r="BL44" s="46"/>
      <c r="BM44" s="116"/>
    </row>
    <row r="45" spans="1:65" ht="12" customHeight="1" thickBot="1">
      <c r="B45" s="10"/>
      <c r="E45" s="280"/>
      <c r="BL45" s="46"/>
      <c r="BM45" s="116"/>
    </row>
    <row r="46" spans="1:65" ht="18" customHeight="1">
      <c r="B46" s="466"/>
      <c r="C46" s="467" t="s">
        <v>588</v>
      </c>
      <c r="D46" s="479" t="s">
        <v>440</v>
      </c>
      <c r="E46" s="501" t="s">
        <v>720</v>
      </c>
      <c r="F46" s="495" t="s">
        <v>441</v>
      </c>
      <c r="G46" s="496"/>
      <c r="H46" s="495" t="s">
        <v>442</v>
      </c>
      <c r="I46" s="499"/>
      <c r="J46" s="496" t="s">
        <v>513</v>
      </c>
      <c r="K46" s="496"/>
      <c r="L46" s="506" t="s">
        <v>656</v>
      </c>
      <c r="M46" s="514" t="s">
        <v>546</v>
      </c>
      <c r="BL46" s="46"/>
      <c r="BM46" s="116"/>
    </row>
    <row r="47" spans="1:65" ht="18" customHeight="1">
      <c r="B47" s="466"/>
      <c r="C47" s="468"/>
      <c r="D47" s="480"/>
      <c r="E47" s="502"/>
      <c r="F47" s="497"/>
      <c r="G47" s="498"/>
      <c r="H47" s="497"/>
      <c r="I47" s="500"/>
      <c r="J47" s="498"/>
      <c r="K47" s="498"/>
      <c r="L47" s="507"/>
      <c r="M47" s="515"/>
      <c r="BL47" s="46"/>
      <c r="BM47" s="116"/>
    </row>
    <row r="48" spans="1:65" ht="18" customHeight="1" thickBot="1">
      <c r="B48" s="466"/>
      <c r="C48" s="469"/>
      <c r="D48" s="481"/>
      <c r="E48" s="503"/>
      <c r="F48" s="122" t="s">
        <v>511</v>
      </c>
      <c r="G48" s="123" t="s">
        <v>512</v>
      </c>
      <c r="H48" s="124" t="s">
        <v>545</v>
      </c>
      <c r="I48" s="125" t="s">
        <v>518</v>
      </c>
      <c r="J48" s="126" t="s">
        <v>545</v>
      </c>
      <c r="K48" s="127" t="s">
        <v>518</v>
      </c>
      <c r="L48" s="508"/>
      <c r="M48" s="516"/>
      <c r="BL48" s="46"/>
      <c r="BM48" s="116"/>
    </row>
    <row r="49" spans="1:65" ht="25.9" customHeight="1">
      <c r="A49" s="115" t="e">
        <f>VLOOKUP(D49,非表示_活動量と単位!$D$8:$E$75,2,FALSE)</f>
        <v>#N/A</v>
      </c>
      <c r="B49" s="204"/>
      <c r="C49" s="197"/>
      <c r="D49" s="133"/>
      <c r="E49" s="241"/>
      <c r="F49" s="264" t="str">
        <f t="shared" ref="F49:F103" si="17">IF(E49="","",INT(E49))</f>
        <v/>
      </c>
      <c r="G49" s="119" t="str">
        <f t="shared" ref="G49:G103" si="18">IF($D49="","",VLOOKUP($D49,活動の種別と単位,4,FALSE))</f>
        <v/>
      </c>
      <c r="H49" s="166" t="str">
        <f t="shared" ref="H49:H80" si="19">IF($D49="","",IFERROR(IF(VLOOKUP($C49,モニタリングポイント,9,FALSE)="デフォルト値",VLOOKUP($D49,デフォルト値,4,FALSE),""),""))</f>
        <v/>
      </c>
      <c r="I49" s="119" t="str">
        <f t="shared" ref="I49:I103" si="20">IF($D49="","",VLOOKUP($D49,活動の種別と単位,5,FALSE))</f>
        <v/>
      </c>
      <c r="J49" s="212" t="str">
        <f t="shared" ref="J49:J80" si="21">IF($D49="","",IFERROR(IF(VLOOKUP($C49,モニタリングポイント,11,FALSE)="デフォルト値",VLOOKUP($D49,デフォルト値,5,FALSE),""),""))</f>
        <v/>
      </c>
      <c r="K49" s="119" t="str">
        <f t="shared" ref="K49:K103" si="22">IF($D49="","",VLOOKUP($D49,活動の種別と単位,6,FALSE))</f>
        <v/>
      </c>
      <c r="L49" s="271" t="str">
        <f>IF($D49="","",IF($A49=0,F49*H49*J49,F49*J49))</f>
        <v/>
      </c>
      <c r="M49" s="136"/>
      <c r="BL49" s="46"/>
      <c r="BM49" s="116"/>
    </row>
    <row r="50" spans="1:65" ht="25.9" customHeight="1">
      <c r="A50" s="115" t="e">
        <f>VLOOKUP(D50,非表示_活動量と単位!$D$8:$E$75,2,FALSE)</f>
        <v>#N/A</v>
      </c>
      <c r="B50" s="204"/>
      <c r="C50" s="198"/>
      <c r="D50" s="134"/>
      <c r="E50" s="242"/>
      <c r="F50" s="265" t="str">
        <f t="shared" si="17"/>
        <v/>
      </c>
      <c r="G50" s="120" t="str">
        <f t="shared" si="18"/>
        <v/>
      </c>
      <c r="H50" s="167" t="str">
        <f t="shared" si="19"/>
        <v/>
      </c>
      <c r="I50" s="120" t="str">
        <f t="shared" si="20"/>
        <v/>
      </c>
      <c r="J50" s="213" t="str">
        <f t="shared" si="21"/>
        <v/>
      </c>
      <c r="K50" s="120" t="str">
        <f t="shared" si="22"/>
        <v/>
      </c>
      <c r="L50" s="272" t="str">
        <f t="shared" ref="L50:L80" si="23">IF($D50="","",IF($A50=0,F50*H50*J50,F50*J50))</f>
        <v/>
      </c>
      <c r="M50" s="137"/>
      <c r="BL50" s="46"/>
      <c r="BM50" s="116"/>
    </row>
    <row r="51" spans="1:65" ht="25.9" customHeight="1">
      <c r="A51" s="115" t="e">
        <f>VLOOKUP(D51,非表示_活動量と単位!$D$8:$E$75,2,FALSE)</f>
        <v>#N/A</v>
      </c>
      <c r="B51" s="204"/>
      <c r="C51" s="198"/>
      <c r="D51" s="134"/>
      <c r="E51" s="242"/>
      <c r="F51" s="265" t="str">
        <f t="shared" si="17"/>
        <v/>
      </c>
      <c r="G51" s="120" t="str">
        <f t="shared" si="18"/>
        <v/>
      </c>
      <c r="H51" s="167" t="str">
        <f t="shared" si="19"/>
        <v/>
      </c>
      <c r="I51" s="120" t="str">
        <f t="shared" si="20"/>
        <v/>
      </c>
      <c r="J51" s="213" t="str">
        <f t="shared" si="21"/>
        <v/>
      </c>
      <c r="K51" s="120" t="str">
        <f t="shared" si="22"/>
        <v/>
      </c>
      <c r="L51" s="272" t="str">
        <f t="shared" si="23"/>
        <v/>
      </c>
      <c r="M51" s="137"/>
      <c r="BL51" s="46"/>
      <c r="BM51" s="116"/>
    </row>
    <row r="52" spans="1:65" ht="25.9" customHeight="1">
      <c r="A52" s="115" t="e">
        <f>VLOOKUP(D52,非表示_活動量と単位!$D$8:$E$75,2,FALSE)</f>
        <v>#N/A</v>
      </c>
      <c r="B52" s="204"/>
      <c r="C52" s="198"/>
      <c r="D52" s="134"/>
      <c r="E52" s="242"/>
      <c r="F52" s="265" t="str">
        <f t="shared" si="17"/>
        <v/>
      </c>
      <c r="G52" s="120" t="str">
        <f t="shared" si="18"/>
        <v/>
      </c>
      <c r="H52" s="167" t="str">
        <f t="shared" si="19"/>
        <v/>
      </c>
      <c r="I52" s="120" t="str">
        <f t="shared" si="20"/>
        <v/>
      </c>
      <c r="J52" s="213" t="str">
        <f t="shared" si="21"/>
        <v/>
      </c>
      <c r="K52" s="120" t="str">
        <f t="shared" si="22"/>
        <v/>
      </c>
      <c r="L52" s="272" t="str">
        <f t="shared" si="23"/>
        <v/>
      </c>
      <c r="M52" s="137"/>
      <c r="BL52" s="46"/>
      <c r="BM52" s="116"/>
    </row>
    <row r="53" spans="1:65" ht="25.9" customHeight="1">
      <c r="A53" s="115" t="e">
        <f>VLOOKUP(D53,非表示_活動量と単位!$D$8:$E$75,2,FALSE)</f>
        <v>#N/A</v>
      </c>
      <c r="B53" s="204"/>
      <c r="C53" s="198"/>
      <c r="D53" s="134"/>
      <c r="E53" s="242"/>
      <c r="F53" s="265" t="str">
        <f t="shared" si="17"/>
        <v/>
      </c>
      <c r="G53" s="120" t="str">
        <f t="shared" si="18"/>
        <v/>
      </c>
      <c r="H53" s="167" t="str">
        <f t="shared" si="19"/>
        <v/>
      </c>
      <c r="I53" s="120" t="str">
        <f t="shared" si="20"/>
        <v/>
      </c>
      <c r="J53" s="213" t="str">
        <f t="shared" si="21"/>
        <v/>
      </c>
      <c r="K53" s="120" t="str">
        <f t="shared" si="22"/>
        <v/>
      </c>
      <c r="L53" s="272" t="str">
        <f t="shared" si="23"/>
        <v/>
      </c>
      <c r="M53" s="137"/>
      <c r="BL53" s="46"/>
      <c r="BM53" s="116"/>
    </row>
    <row r="54" spans="1:65" ht="25.9" customHeight="1">
      <c r="A54" s="115" t="e">
        <f>VLOOKUP(D54,非表示_活動量と単位!$D$8:$E$75,2,FALSE)</f>
        <v>#N/A</v>
      </c>
      <c r="B54" s="204"/>
      <c r="C54" s="198"/>
      <c r="D54" s="134"/>
      <c r="E54" s="242"/>
      <c r="F54" s="265" t="str">
        <f t="shared" si="17"/>
        <v/>
      </c>
      <c r="G54" s="120" t="str">
        <f t="shared" si="18"/>
        <v/>
      </c>
      <c r="H54" s="167" t="str">
        <f t="shared" si="19"/>
        <v/>
      </c>
      <c r="I54" s="120" t="str">
        <f t="shared" si="20"/>
        <v/>
      </c>
      <c r="J54" s="213" t="str">
        <f t="shared" si="21"/>
        <v/>
      </c>
      <c r="K54" s="120" t="str">
        <f t="shared" si="22"/>
        <v/>
      </c>
      <c r="L54" s="272" t="str">
        <f t="shared" si="23"/>
        <v/>
      </c>
      <c r="M54" s="137"/>
      <c r="BL54" s="46"/>
      <c r="BM54" s="116"/>
    </row>
    <row r="55" spans="1:65" ht="25.9" customHeight="1">
      <c r="A55" s="115" t="e">
        <f>VLOOKUP(D55,非表示_活動量と単位!$D$8:$E$75,2,FALSE)</f>
        <v>#N/A</v>
      </c>
      <c r="B55" s="204"/>
      <c r="C55" s="198"/>
      <c r="D55" s="134"/>
      <c r="E55" s="242"/>
      <c r="F55" s="265" t="str">
        <f t="shared" si="17"/>
        <v/>
      </c>
      <c r="G55" s="120" t="str">
        <f t="shared" si="18"/>
        <v/>
      </c>
      <c r="H55" s="167" t="str">
        <f t="shared" si="19"/>
        <v/>
      </c>
      <c r="I55" s="120" t="str">
        <f t="shared" si="20"/>
        <v/>
      </c>
      <c r="J55" s="213" t="str">
        <f t="shared" si="21"/>
        <v/>
      </c>
      <c r="K55" s="120" t="str">
        <f t="shared" si="22"/>
        <v/>
      </c>
      <c r="L55" s="272" t="str">
        <f t="shared" si="23"/>
        <v/>
      </c>
      <c r="M55" s="137"/>
      <c r="BL55" s="46"/>
      <c r="BM55" s="116"/>
    </row>
    <row r="56" spans="1:65" ht="25.9" customHeight="1">
      <c r="A56" s="115" t="e">
        <f>VLOOKUP(D56,非表示_活動量と単位!$D$8:$E$75,2,FALSE)</f>
        <v>#N/A</v>
      </c>
      <c r="B56" s="204"/>
      <c r="C56" s="198"/>
      <c r="D56" s="134"/>
      <c r="E56" s="242"/>
      <c r="F56" s="265" t="str">
        <f t="shared" si="17"/>
        <v/>
      </c>
      <c r="G56" s="120" t="str">
        <f t="shared" si="18"/>
        <v/>
      </c>
      <c r="H56" s="167" t="str">
        <f t="shared" si="19"/>
        <v/>
      </c>
      <c r="I56" s="120" t="str">
        <f t="shared" si="20"/>
        <v/>
      </c>
      <c r="J56" s="213" t="str">
        <f t="shared" si="21"/>
        <v/>
      </c>
      <c r="K56" s="120" t="str">
        <f t="shared" si="22"/>
        <v/>
      </c>
      <c r="L56" s="272" t="str">
        <f t="shared" si="23"/>
        <v/>
      </c>
      <c r="M56" s="137"/>
      <c r="BL56" s="46"/>
      <c r="BM56" s="116"/>
    </row>
    <row r="57" spans="1:65" ht="25.9" customHeight="1">
      <c r="A57" s="115" t="e">
        <f>VLOOKUP(D57,非表示_活動量と単位!$D$8:$E$75,2,FALSE)</f>
        <v>#N/A</v>
      </c>
      <c r="B57" s="204"/>
      <c r="C57" s="198"/>
      <c r="D57" s="134"/>
      <c r="E57" s="242"/>
      <c r="F57" s="265" t="str">
        <f t="shared" si="17"/>
        <v/>
      </c>
      <c r="G57" s="120" t="str">
        <f t="shared" si="18"/>
        <v/>
      </c>
      <c r="H57" s="167" t="str">
        <f t="shared" si="19"/>
        <v/>
      </c>
      <c r="I57" s="120" t="str">
        <f t="shared" si="20"/>
        <v/>
      </c>
      <c r="J57" s="213" t="str">
        <f t="shared" si="21"/>
        <v/>
      </c>
      <c r="K57" s="120" t="str">
        <f t="shared" si="22"/>
        <v/>
      </c>
      <c r="L57" s="272" t="str">
        <f t="shared" si="23"/>
        <v/>
      </c>
      <c r="M57" s="137"/>
    </row>
    <row r="58" spans="1:65" ht="25.9" customHeight="1">
      <c r="A58" s="115" t="e">
        <f>VLOOKUP(D58,非表示_活動量と単位!$D$8:$E$75,2,FALSE)</f>
        <v>#N/A</v>
      </c>
      <c r="B58" s="204"/>
      <c r="C58" s="198"/>
      <c r="D58" s="134"/>
      <c r="E58" s="242"/>
      <c r="F58" s="265" t="str">
        <f t="shared" si="17"/>
        <v/>
      </c>
      <c r="G58" s="120" t="str">
        <f t="shared" si="18"/>
        <v/>
      </c>
      <c r="H58" s="167" t="str">
        <f t="shared" si="19"/>
        <v/>
      </c>
      <c r="I58" s="120" t="str">
        <f t="shared" si="20"/>
        <v/>
      </c>
      <c r="J58" s="213" t="str">
        <f t="shared" si="21"/>
        <v/>
      </c>
      <c r="K58" s="120" t="str">
        <f t="shared" si="22"/>
        <v/>
      </c>
      <c r="L58" s="272" t="str">
        <f>IF($D58="","",IF($A58=0,F58*H58*J58,F58*J58))</f>
        <v/>
      </c>
      <c r="M58" s="137"/>
      <c r="BL58" s="46"/>
      <c r="BM58" s="116"/>
    </row>
    <row r="59" spans="1:65" ht="25.9" customHeight="1">
      <c r="A59" s="115" t="e">
        <f>VLOOKUP(D59,非表示_活動量と単位!$D$8:$E$75,2,FALSE)</f>
        <v>#N/A</v>
      </c>
      <c r="B59" s="204"/>
      <c r="C59" s="198"/>
      <c r="D59" s="134"/>
      <c r="E59" s="242"/>
      <c r="F59" s="265" t="str">
        <f t="shared" si="17"/>
        <v/>
      </c>
      <c r="G59" s="120" t="str">
        <f t="shared" si="18"/>
        <v/>
      </c>
      <c r="H59" s="167" t="str">
        <f t="shared" si="19"/>
        <v/>
      </c>
      <c r="I59" s="120" t="str">
        <f t="shared" si="20"/>
        <v/>
      </c>
      <c r="J59" s="213" t="str">
        <f t="shared" si="21"/>
        <v/>
      </c>
      <c r="K59" s="120" t="str">
        <f t="shared" si="22"/>
        <v/>
      </c>
      <c r="L59" s="272" t="str">
        <f t="shared" si="23"/>
        <v/>
      </c>
      <c r="M59" s="137"/>
      <c r="BL59" s="46"/>
      <c r="BM59" s="116"/>
    </row>
    <row r="60" spans="1:65" ht="25.9" customHeight="1">
      <c r="A60" s="115" t="e">
        <f>VLOOKUP(D60,非表示_活動量と単位!$D$8:$E$75,2,FALSE)</f>
        <v>#N/A</v>
      </c>
      <c r="B60" s="204"/>
      <c r="C60" s="198"/>
      <c r="D60" s="134"/>
      <c r="E60" s="242"/>
      <c r="F60" s="265" t="str">
        <f t="shared" si="17"/>
        <v/>
      </c>
      <c r="G60" s="120" t="str">
        <f t="shared" si="18"/>
        <v/>
      </c>
      <c r="H60" s="167" t="str">
        <f t="shared" si="19"/>
        <v/>
      </c>
      <c r="I60" s="120" t="str">
        <f t="shared" si="20"/>
        <v/>
      </c>
      <c r="J60" s="213" t="str">
        <f t="shared" si="21"/>
        <v/>
      </c>
      <c r="K60" s="120" t="str">
        <f t="shared" si="22"/>
        <v/>
      </c>
      <c r="L60" s="272" t="str">
        <f t="shared" si="23"/>
        <v/>
      </c>
      <c r="M60" s="137"/>
      <c r="BL60" s="46"/>
      <c r="BM60" s="116"/>
    </row>
    <row r="61" spans="1:65" ht="25.9" customHeight="1">
      <c r="A61" s="115" t="e">
        <f>VLOOKUP(D61,非表示_活動量と単位!$D$8:$E$75,2,FALSE)</f>
        <v>#N/A</v>
      </c>
      <c r="B61" s="204"/>
      <c r="C61" s="198"/>
      <c r="D61" s="134"/>
      <c r="E61" s="242"/>
      <c r="F61" s="265" t="str">
        <f t="shared" si="17"/>
        <v/>
      </c>
      <c r="G61" s="120" t="str">
        <f t="shared" si="18"/>
        <v/>
      </c>
      <c r="H61" s="167" t="str">
        <f t="shared" si="19"/>
        <v/>
      </c>
      <c r="I61" s="120" t="str">
        <f t="shared" si="20"/>
        <v/>
      </c>
      <c r="J61" s="213" t="str">
        <f t="shared" si="21"/>
        <v/>
      </c>
      <c r="K61" s="120" t="str">
        <f t="shared" si="22"/>
        <v/>
      </c>
      <c r="L61" s="272" t="str">
        <f t="shared" si="23"/>
        <v/>
      </c>
      <c r="M61" s="137"/>
      <c r="BL61" s="46"/>
      <c r="BM61" s="116"/>
    </row>
    <row r="62" spans="1:65" ht="25.9" customHeight="1">
      <c r="A62" s="115" t="e">
        <f>VLOOKUP(D62,非表示_活動量と単位!$D$8:$E$75,2,FALSE)</f>
        <v>#N/A</v>
      </c>
      <c r="B62" s="204"/>
      <c r="C62" s="198"/>
      <c r="D62" s="134"/>
      <c r="E62" s="242"/>
      <c r="F62" s="265" t="str">
        <f t="shared" si="17"/>
        <v/>
      </c>
      <c r="G62" s="120" t="str">
        <f t="shared" si="18"/>
        <v/>
      </c>
      <c r="H62" s="167" t="str">
        <f t="shared" si="19"/>
        <v/>
      </c>
      <c r="I62" s="120" t="str">
        <f t="shared" si="20"/>
        <v/>
      </c>
      <c r="J62" s="213" t="str">
        <f t="shared" si="21"/>
        <v/>
      </c>
      <c r="K62" s="120" t="str">
        <f t="shared" si="22"/>
        <v/>
      </c>
      <c r="L62" s="272" t="str">
        <f t="shared" si="23"/>
        <v/>
      </c>
      <c r="M62" s="137"/>
      <c r="BL62" s="46"/>
      <c r="BM62" s="116"/>
    </row>
    <row r="63" spans="1:65" ht="25.9" customHeight="1">
      <c r="A63" s="115" t="e">
        <f>VLOOKUP(D63,非表示_活動量と単位!$D$8:$E$75,2,FALSE)</f>
        <v>#N/A</v>
      </c>
      <c r="B63" s="204"/>
      <c r="C63" s="198"/>
      <c r="D63" s="134"/>
      <c r="E63" s="242"/>
      <c r="F63" s="265" t="str">
        <f t="shared" si="17"/>
        <v/>
      </c>
      <c r="G63" s="120" t="str">
        <f t="shared" si="18"/>
        <v/>
      </c>
      <c r="H63" s="167" t="str">
        <f t="shared" si="19"/>
        <v/>
      </c>
      <c r="I63" s="120" t="str">
        <f t="shared" si="20"/>
        <v/>
      </c>
      <c r="J63" s="213" t="str">
        <f t="shared" si="21"/>
        <v/>
      </c>
      <c r="K63" s="120" t="str">
        <f t="shared" si="22"/>
        <v/>
      </c>
      <c r="L63" s="272" t="str">
        <f t="shared" si="23"/>
        <v/>
      </c>
      <c r="M63" s="137"/>
      <c r="BL63" s="46"/>
      <c r="BM63" s="116"/>
    </row>
    <row r="64" spans="1:65" ht="25.9" customHeight="1">
      <c r="A64" s="115" t="e">
        <f>VLOOKUP(D64,非表示_活動量と単位!$D$8:$E$75,2,FALSE)</f>
        <v>#N/A</v>
      </c>
      <c r="B64" s="204"/>
      <c r="C64" s="198"/>
      <c r="D64" s="134"/>
      <c r="E64" s="281"/>
      <c r="F64" s="265" t="str">
        <f t="shared" si="17"/>
        <v/>
      </c>
      <c r="G64" s="120" t="str">
        <f t="shared" si="18"/>
        <v/>
      </c>
      <c r="H64" s="167" t="str">
        <f t="shared" si="19"/>
        <v/>
      </c>
      <c r="I64" s="120" t="str">
        <f t="shared" si="20"/>
        <v/>
      </c>
      <c r="J64" s="213" t="str">
        <f t="shared" si="21"/>
        <v/>
      </c>
      <c r="K64" s="120" t="str">
        <f t="shared" si="22"/>
        <v/>
      </c>
      <c r="L64" s="272" t="str">
        <f t="shared" si="23"/>
        <v/>
      </c>
      <c r="M64" s="137"/>
      <c r="BL64" s="46"/>
      <c r="BM64" s="116"/>
    </row>
    <row r="65" spans="1:65" ht="25.9" customHeight="1">
      <c r="A65" s="115" t="e">
        <f>VLOOKUP(D65,非表示_活動量と単位!$D$8:$E$75,2,FALSE)</f>
        <v>#N/A</v>
      </c>
      <c r="B65" s="204"/>
      <c r="C65" s="198"/>
      <c r="D65" s="134"/>
      <c r="E65" s="282"/>
      <c r="F65" s="265" t="str">
        <f t="shared" si="17"/>
        <v/>
      </c>
      <c r="G65" s="120" t="str">
        <f t="shared" si="18"/>
        <v/>
      </c>
      <c r="H65" s="167" t="str">
        <f t="shared" si="19"/>
        <v/>
      </c>
      <c r="I65" s="120" t="str">
        <f t="shared" si="20"/>
        <v/>
      </c>
      <c r="J65" s="213" t="str">
        <f t="shared" si="21"/>
        <v/>
      </c>
      <c r="K65" s="120" t="str">
        <f t="shared" si="22"/>
        <v/>
      </c>
      <c r="L65" s="272" t="str">
        <f t="shared" si="23"/>
        <v/>
      </c>
      <c r="M65" s="137"/>
      <c r="BL65" s="46"/>
      <c r="BM65" s="116"/>
    </row>
    <row r="66" spans="1:65" ht="25.9" customHeight="1">
      <c r="A66" s="115" t="e">
        <f>VLOOKUP(D66,非表示_活動量と単位!$D$8:$E$75,2,FALSE)</f>
        <v>#N/A</v>
      </c>
      <c r="B66" s="204"/>
      <c r="C66" s="198"/>
      <c r="D66" s="134"/>
      <c r="E66" s="282"/>
      <c r="F66" s="265" t="str">
        <f t="shared" si="17"/>
        <v/>
      </c>
      <c r="G66" s="120" t="str">
        <f t="shared" si="18"/>
        <v/>
      </c>
      <c r="H66" s="167" t="str">
        <f t="shared" si="19"/>
        <v/>
      </c>
      <c r="I66" s="120" t="str">
        <f t="shared" si="20"/>
        <v/>
      </c>
      <c r="J66" s="213" t="str">
        <f t="shared" si="21"/>
        <v/>
      </c>
      <c r="K66" s="120" t="str">
        <f t="shared" si="22"/>
        <v/>
      </c>
      <c r="L66" s="272" t="str">
        <f t="shared" si="23"/>
        <v/>
      </c>
      <c r="M66" s="137"/>
      <c r="BL66" s="46"/>
      <c r="BM66" s="116"/>
    </row>
    <row r="67" spans="1:65" ht="25.9" customHeight="1">
      <c r="A67" s="115" t="e">
        <f>VLOOKUP(D67,非表示_活動量と単位!$D$8:$E$75,2,FALSE)</f>
        <v>#N/A</v>
      </c>
      <c r="B67" s="204"/>
      <c r="C67" s="198"/>
      <c r="D67" s="134"/>
      <c r="E67" s="282"/>
      <c r="F67" s="265" t="str">
        <f t="shared" si="17"/>
        <v/>
      </c>
      <c r="G67" s="120" t="str">
        <f t="shared" si="18"/>
        <v/>
      </c>
      <c r="H67" s="167" t="str">
        <f t="shared" si="19"/>
        <v/>
      </c>
      <c r="I67" s="120" t="str">
        <f t="shared" si="20"/>
        <v/>
      </c>
      <c r="J67" s="213" t="str">
        <f t="shared" si="21"/>
        <v/>
      </c>
      <c r="K67" s="120" t="str">
        <f t="shared" si="22"/>
        <v/>
      </c>
      <c r="L67" s="272" t="str">
        <f t="shared" si="23"/>
        <v/>
      </c>
      <c r="M67" s="137"/>
    </row>
    <row r="68" spans="1:65" ht="25.9" customHeight="1">
      <c r="A68" s="115" t="e">
        <f>VLOOKUP(D68,非表示_活動量と単位!$D$8:$E$75,2,FALSE)</f>
        <v>#N/A</v>
      </c>
      <c r="B68" s="204"/>
      <c r="C68" s="198"/>
      <c r="D68" s="134"/>
      <c r="E68" s="282"/>
      <c r="F68" s="265" t="str">
        <f t="shared" si="17"/>
        <v/>
      </c>
      <c r="G68" s="120" t="str">
        <f t="shared" si="18"/>
        <v/>
      </c>
      <c r="H68" s="167" t="str">
        <f t="shared" si="19"/>
        <v/>
      </c>
      <c r="I68" s="120" t="str">
        <f t="shared" si="20"/>
        <v/>
      </c>
      <c r="J68" s="213" t="str">
        <f t="shared" si="21"/>
        <v/>
      </c>
      <c r="K68" s="120" t="str">
        <f t="shared" si="22"/>
        <v/>
      </c>
      <c r="L68" s="272" t="str">
        <f t="shared" si="23"/>
        <v/>
      </c>
      <c r="M68" s="137"/>
      <c r="BL68" s="46"/>
      <c r="BM68" s="116"/>
    </row>
    <row r="69" spans="1:65" ht="25.9" customHeight="1">
      <c r="A69" s="115" t="e">
        <f>VLOOKUP(D69,非表示_活動量と単位!$D$8:$E$75,2,FALSE)</f>
        <v>#N/A</v>
      </c>
      <c r="B69" s="204"/>
      <c r="C69" s="198"/>
      <c r="D69" s="134"/>
      <c r="E69" s="282"/>
      <c r="F69" s="265" t="str">
        <f t="shared" si="17"/>
        <v/>
      </c>
      <c r="G69" s="120" t="str">
        <f t="shared" si="18"/>
        <v/>
      </c>
      <c r="H69" s="167" t="str">
        <f t="shared" si="19"/>
        <v/>
      </c>
      <c r="I69" s="120" t="str">
        <f t="shared" si="20"/>
        <v/>
      </c>
      <c r="J69" s="213" t="str">
        <f t="shared" si="21"/>
        <v/>
      </c>
      <c r="K69" s="120" t="str">
        <f t="shared" si="22"/>
        <v/>
      </c>
      <c r="L69" s="272" t="str">
        <f t="shared" si="23"/>
        <v/>
      </c>
      <c r="M69" s="137"/>
      <c r="BL69" s="46"/>
      <c r="BM69" s="116"/>
    </row>
    <row r="70" spans="1:65" ht="25.9" customHeight="1">
      <c r="A70" s="115" t="e">
        <f>VLOOKUP(D70,非表示_活動量と単位!$D$8:$E$75,2,FALSE)</f>
        <v>#N/A</v>
      </c>
      <c r="B70" s="204"/>
      <c r="C70" s="198"/>
      <c r="D70" s="134"/>
      <c r="E70" s="282"/>
      <c r="F70" s="265" t="str">
        <f t="shared" si="17"/>
        <v/>
      </c>
      <c r="G70" s="120" t="str">
        <f t="shared" si="18"/>
        <v/>
      </c>
      <c r="H70" s="167" t="str">
        <f t="shared" si="19"/>
        <v/>
      </c>
      <c r="I70" s="120" t="str">
        <f t="shared" si="20"/>
        <v/>
      </c>
      <c r="J70" s="213" t="str">
        <f t="shared" si="21"/>
        <v/>
      </c>
      <c r="K70" s="120" t="str">
        <f t="shared" si="22"/>
        <v/>
      </c>
      <c r="L70" s="272" t="str">
        <f t="shared" si="23"/>
        <v/>
      </c>
      <c r="M70" s="137"/>
      <c r="BL70" s="46"/>
      <c r="BM70" s="116"/>
    </row>
    <row r="71" spans="1:65" ht="25.9" customHeight="1">
      <c r="A71" s="115" t="e">
        <f>VLOOKUP(D71,非表示_活動量と単位!$D$8:$E$75,2,FALSE)</f>
        <v>#N/A</v>
      </c>
      <c r="B71" s="204"/>
      <c r="C71" s="198"/>
      <c r="D71" s="134"/>
      <c r="E71" s="282"/>
      <c r="F71" s="265" t="str">
        <f t="shared" si="17"/>
        <v/>
      </c>
      <c r="G71" s="120" t="str">
        <f t="shared" si="18"/>
        <v/>
      </c>
      <c r="H71" s="167" t="str">
        <f t="shared" si="19"/>
        <v/>
      </c>
      <c r="I71" s="120" t="str">
        <f t="shared" si="20"/>
        <v/>
      </c>
      <c r="J71" s="213" t="str">
        <f t="shared" si="21"/>
        <v/>
      </c>
      <c r="K71" s="120" t="str">
        <f t="shared" si="22"/>
        <v/>
      </c>
      <c r="L71" s="272" t="str">
        <f t="shared" si="23"/>
        <v/>
      </c>
      <c r="M71" s="137"/>
      <c r="BL71" s="46"/>
      <c r="BM71" s="116"/>
    </row>
    <row r="72" spans="1:65" ht="25.9" customHeight="1">
      <c r="A72" s="115" t="e">
        <f>VLOOKUP(D72,非表示_活動量と単位!$D$8:$E$75,2,FALSE)</f>
        <v>#N/A</v>
      </c>
      <c r="B72" s="204"/>
      <c r="C72" s="198"/>
      <c r="D72" s="134"/>
      <c r="E72" s="282"/>
      <c r="F72" s="265" t="str">
        <f t="shared" si="17"/>
        <v/>
      </c>
      <c r="G72" s="120" t="str">
        <f t="shared" si="18"/>
        <v/>
      </c>
      <c r="H72" s="167" t="str">
        <f t="shared" si="19"/>
        <v/>
      </c>
      <c r="I72" s="120" t="str">
        <f t="shared" si="20"/>
        <v/>
      </c>
      <c r="J72" s="213" t="str">
        <f t="shared" si="21"/>
        <v/>
      </c>
      <c r="K72" s="120" t="str">
        <f t="shared" si="22"/>
        <v/>
      </c>
      <c r="L72" s="272" t="str">
        <f t="shared" si="23"/>
        <v/>
      </c>
      <c r="M72" s="137"/>
      <c r="BL72" s="46"/>
      <c r="BM72" s="116"/>
    </row>
    <row r="73" spans="1:65" ht="25.9" customHeight="1">
      <c r="A73" s="115" t="e">
        <f>VLOOKUP(D73,非表示_活動量と単位!$D$8:$E$75,2,FALSE)</f>
        <v>#N/A</v>
      </c>
      <c r="B73" s="204"/>
      <c r="C73" s="198"/>
      <c r="D73" s="134"/>
      <c r="E73" s="220"/>
      <c r="F73" s="265" t="str">
        <f t="shared" si="17"/>
        <v/>
      </c>
      <c r="G73" s="120" t="str">
        <f t="shared" si="18"/>
        <v/>
      </c>
      <c r="H73" s="167" t="str">
        <f t="shared" si="19"/>
        <v/>
      </c>
      <c r="I73" s="120" t="str">
        <f t="shared" si="20"/>
        <v/>
      </c>
      <c r="J73" s="213" t="str">
        <f t="shared" si="21"/>
        <v/>
      </c>
      <c r="K73" s="120" t="str">
        <f t="shared" si="22"/>
        <v/>
      </c>
      <c r="L73" s="272" t="str">
        <f t="shared" si="23"/>
        <v/>
      </c>
      <c r="M73" s="137"/>
      <c r="BL73" s="46"/>
      <c r="BM73" s="116"/>
    </row>
    <row r="74" spans="1:65" ht="25.9" customHeight="1">
      <c r="A74" s="115" t="e">
        <f>VLOOKUP(D74,非表示_活動量と単位!$D$8:$E$75,2,FALSE)</f>
        <v>#N/A</v>
      </c>
      <c r="B74" s="204"/>
      <c r="C74" s="198"/>
      <c r="D74" s="134"/>
      <c r="E74" s="220"/>
      <c r="F74" s="265" t="str">
        <f t="shared" si="17"/>
        <v/>
      </c>
      <c r="G74" s="120" t="str">
        <f t="shared" si="18"/>
        <v/>
      </c>
      <c r="H74" s="167" t="str">
        <f t="shared" si="19"/>
        <v/>
      </c>
      <c r="I74" s="120" t="str">
        <f t="shared" si="20"/>
        <v/>
      </c>
      <c r="J74" s="213" t="str">
        <f t="shared" si="21"/>
        <v/>
      </c>
      <c r="K74" s="120" t="str">
        <f t="shared" si="22"/>
        <v/>
      </c>
      <c r="L74" s="272" t="str">
        <f t="shared" si="23"/>
        <v/>
      </c>
      <c r="M74" s="137"/>
      <c r="BL74" s="46"/>
      <c r="BM74" s="116"/>
    </row>
    <row r="75" spans="1:65" ht="25.9" customHeight="1">
      <c r="A75" s="115" t="e">
        <f>VLOOKUP(D75,非表示_活動量と単位!$D$8:$E$75,2,FALSE)</f>
        <v>#N/A</v>
      </c>
      <c r="B75" s="204"/>
      <c r="C75" s="198"/>
      <c r="D75" s="134"/>
      <c r="E75" s="220"/>
      <c r="F75" s="265" t="str">
        <f t="shared" si="17"/>
        <v/>
      </c>
      <c r="G75" s="120" t="str">
        <f t="shared" si="18"/>
        <v/>
      </c>
      <c r="H75" s="167" t="str">
        <f t="shared" si="19"/>
        <v/>
      </c>
      <c r="I75" s="120" t="str">
        <f t="shared" si="20"/>
        <v/>
      </c>
      <c r="J75" s="213" t="str">
        <f t="shared" si="21"/>
        <v/>
      </c>
      <c r="K75" s="120" t="str">
        <f t="shared" si="22"/>
        <v/>
      </c>
      <c r="L75" s="272" t="str">
        <f t="shared" si="23"/>
        <v/>
      </c>
      <c r="M75" s="137"/>
      <c r="BL75" s="46"/>
      <c r="BM75" s="116"/>
    </row>
    <row r="76" spans="1:65" ht="25.9" customHeight="1">
      <c r="A76" s="115" t="e">
        <f>VLOOKUP(D76,非表示_活動量と単位!$D$8:$E$75,2,FALSE)</f>
        <v>#N/A</v>
      </c>
      <c r="B76" s="204"/>
      <c r="C76" s="198"/>
      <c r="D76" s="134"/>
      <c r="E76" s="220"/>
      <c r="F76" s="265" t="str">
        <f t="shared" si="17"/>
        <v/>
      </c>
      <c r="G76" s="120" t="str">
        <f t="shared" si="18"/>
        <v/>
      </c>
      <c r="H76" s="167" t="str">
        <f t="shared" si="19"/>
        <v/>
      </c>
      <c r="I76" s="120" t="str">
        <f t="shared" si="20"/>
        <v/>
      </c>
      <c r="J76" s="213" t="str">
        <f t="shared" si="21"/>
        <v/>
      </c>
      <c r="K76" s="120" t="str">
        <f t="shared" si="22"/>
        <v/>
      </c>
      <c r="L76" s="272" t="str">
        <f t="shared" si="23"/>
        <v/>
      </c>
      <c r="M76" s="137"/>
      <c r="BL76" s="46"/>
      <c r="BM76" s="116"/>
    </row>
    <row r="77" spans="1:65" ht="25.9" customHeight="1">
      <c r="A77" s="115" t="e">
        <f>VLOOKUP(D77,非表示_活動量と単位!$D$8:$E$75,2,FALSE)</f>
        <v>#N/A</v>
      </c>
      <c r="B77" s="204"/>
      <c r="C77" s="198"/>
      <c r="D77" s="134"/>
      <c r="E77" s="220"/>
      <c r="F77" s="265" t="str">
        <f t="shared" si="17"/>
        <v/>
      </c>
      <c r="G77" s="120" t="str">
        <f t="shared" si="18"/>
        <v/>
      </c>
      <c r="H77" s="167" t="str">
        <f t="shared" si="19"/>
        <v/>
      </c>
      <c r="I77" s="120" t="str">
        <f t="shared" si="20"/>
        <v/>
      </c>
      <c r="J77" s="213" t="str">
        <f t="shared" si="21"/>
        <v/>
      </c>
      <c r="K77" s="120" t="str">
        <f t="shared" si="22"/>
        <v/>
      </c>
      <c r="L77" s="272" t="str">
        <f t="shared" si="23"/>
        <v/>
      </c>
      <c r="M77" s="137"/>
    </row>
    <row r="78" spans="1:65" ht="25.9" customHeight="1">
      <c r="A78" s="115" t="e">
        <f>VLOOKUP(D78,非表示_活動量と単位!$D$8:$E$75,2,FALSE)</f>
        <v>#N/A</v>
      </c>
      <c r="B78" s="204"/>
      <c r="C78" s="198"/>
      <c r="D78" s="134"/>
      <c r="E78" s="220"/>
      <c r="F78" s="265" t="str">
        <f t="shared" si="17"/>
        <v/>
      </c>
      <c r="G78" s="120" t="str">
        <f t="shared" si="18"/>
        <v/>
      </c>
      <c r="H78" s="167" t="str">
        <f t="shared" si="19"/>
        <v/>
      </c>
      <c r="I78" s="120" t="str">
        <f t="shared" si="20"/>
        <v/>
      </c>
      <c r="J78" s="213" t="str">
        <f t="shared" si="21"/>
        <v/>
      </c>
      <c r="K78" s="120" t="str">
        <f t="shared" si="22"/>
        <v/>
      </c>
      <c r="L78" s="272" t="str">
        <f t="shared" si="23"/>
        <v/>
      </c>
      <c r="M78" s="137"/>
      <c r="BL78" s="46"/>
      <c r="BM78" s="116"/>
    </row>
    <row r="79" spans="1:65" ht="25.9" customHeight="1">
      <c r="A79" s="115" t="e">
        <f>VLOOKUP(D79,非表示_活動量と単位!$D$8:$E$75,2,FALSE)</f>
        <v>#N/A</v>
      </c>
      <c r="B79" s="204"/>
      <c r="C79" s="198"/>
      <c r="D79" s="134"/>
      <c r="E79" s="220"/>
      <c r="F79" s="265" t="str">
        <f t="shared" si="17"/>
        <v/>
      </c>
      <c r="G79" s="120" t="str">
        <f t="shared" si="18"/>
        <v/>
      </c>
      <c r="H79" s="167" t="str">
        <f t="shared" si="19"/>
        <v/>
      </c>
      <c r="I79" s="120" t="str">
        <f t="shared" si="20"/>
        <v/>
      </c>
      <c r="J79" s="213" t="str">
        <f t="shared" si="21"/>
        <v/>
      </c>
      <c r="K79" s="120" t="str">
        <f t="shared" si="22"/>
        <v/>
      </c>
      <c r="L79" s="272" t="str">
        <f t="shared" si="23"/>
        <v/>
      </c>
      <c r="M79" s="137"/>
      <c r="BL79" s="46"/>
      <c r="BM79" s="116"/>
    </row>
    <row r="80" spans="1:65" ht="25.9" customHeight="1">
      <c r="A80" s="115" t="e">
        <f>VLOOKUP(D80,非表示_活動量と単位!$D$8:$E$75,2,FALSE)</f>
        <v>#N/A</v>
      </c>
      <c r="B80" s="204"/>
      <c r="C80" s="198"/>
      <c r="D80" s="134"/>
      <c r="E80" s="220"/>
      <c r="F80" s="265" t="str">
        <f t="shared" si="17"/>
        <v/>
      </c>
      <c r="G80" s="120" t="str">
        <f t="shared" si="18"/>
        <v/>
      </c>
      <c r="H80" s="167" t="str">
        <f t="shared" si="19"/>
        <v/>
      </c>
      <c r="I80" s="120" t="str">
        <f t="shared" si="20"/>
        <v/>
      </c>
      <c r="J80" s="213" t="str">
        <f t="shared" si="21"/>
        <v/>
      </c>
      <c r="K80" s="120" t="str">
        <f t="shared" si="22"/>
        <v/>
      </c>
      <c r="L80" s="272" t="str">
        <f t="shared" si="23"/>
        <v/>
      </c>
      <c r="M80" s="137"/>
      <c r="BL80" s="46"/>
      <c r="BM80" s="116"/>
    </row>
    <row r="81" spans="1:65" ht="25.9" customHeight="1">
      <c r="A81" s="115" t="e">
        <f>VLOOKUP(D81,非表示_活動量と単位!$D$8:$E$75,2,FALSE)</f>
        <v>#N/A</v>
      </c>
      <c r="B81" s="204"/>
      <c r="C81" s="198"/>
      <c r="D81" s="134"/>
      <c r="E81" s="220"/>
      <c r="F81" s="265" t="str">
        <f t="shared" si="17"/>
        <v/>
      </c>
      <c r="G81" s="120" t="str">
        <f t="shared" si="18"/>
        <v/>
      </c>
      <c r="H81" s="167" t="str">
        <f t="shared" ref="H81:H103" si="24">IF($D81="","",IFERROR(IF(VLOOKUP($C81,モニタリングポイント,9,FALSE)="デフォルト値",VLOOKUP($D81,デフォルト値,4,FALSE),""),""))</f>
        <v/>
      </c>
      <c r="I81" s="120" t="str">
        <f t="shared" si="20"/>
        <v/>
      </c>
      <c r="J81" s="213" t="str">
        <f t="shared" ref="J81:J103" si="25">IF($D81="","",IFERROR(IF(VLOOKUP($C81,モニタリングポイント,11,FALSE)="デフォルト値",VLOOKUP($D81,デフォルト値,5,FALSE),""),""))</f>
        <v/>
      </c>
      <c r="K81" s="120" t="str">
        <f t="shared" si="22"/>
        <v/>
      </c>
      <c r="L81" s="272" t="str">
        <f t="shared" ref="L81:L103" si="26">IF($D81="","",IF($A81=0,F81*H81*J81,F81*J81))</f>
        <v/>
      </c>
      <c r="M81" s="137"/>
      <c r="BL81" s="46"/>
      <c r="BM81" s="116"/>
    </row>
    <row r="82" spans="1:65" ht="25.9" customHeight="1">
      <c r="A82" s="115" t="e">
        <f>VLOOKUP(D82,非表示_活動量と単位!$D$8:$E$75,2,FALSE)</f>
        <v>#N/A</v>
      </c>
      <c r="B82" s="204"/>
      <c r="C82" s="198"/>
      <c r="D82" s="134"/>
      <c r="E82" s="220"/>
      <c r="F82" s="265" t="str">
        <f t="shared" si="17"/>
        <v/>
      </c>
      <c r="G82" s="120" t="str">
        <f t="shared" si="18"/>
        <v/>
      </c>
      <c r="H82" s="167" t="str">
        <f t="shared" si="24"/>
        <v/>
      </c>
      <c r="I82" s="120" t="str">
        <f t="shared" si="20"/>
        <v/>
      </c>
      <c r="J82" s="213" t="str">
        <f t="shared" si="25"/>
        <v/>
      </c>
      <c r="K82" s="120" t="str">
        <f t="shared" si="22"/>
        <v/>
      </c>
      <c r="L82" s="272" t="str">
        <f t="shared" si="26"/>
        <v/>
      </c>
      <c r="M82" s="137"/>
      <c r="BL82" s="46"/>
      <c r="BM82" s="116"/>
    </row>
    <row r="83" spans="1:65" ht="25.9" customHeight="1">
      <c r="A83" s="115" t="e">
        <f>VLOOKUP(D83,非表示_活動量と単位!$D$8:$E$75,2,FALSE)</f>
        <v>#N/A</v>
      </c>
      <c r="B83" s="204"/>
      <c r="C83" s="198"/>
      <c r="D83" s="134"/>
      <c r="E83" s="220"/>
      <c r="F83" s="265" t="str">
        <f t="shared" si="17"/>
        <v/>
      </c>
      <c r="G83" s="120" t="str">
        <f t="shared" si="18"/>
        <v/>
      </c>
      <c r="H83" s="167" t="str">
        <f t="shared" si="24"/>
        <v/>
      </c>
      <c r="I83" s="120" t="str">
        <f t="shared" si="20"/>
        <v/>
      </c>
      <c r="J83" s="213" t="str">
        <f t="shared" si="25"/>
        <v/>
      </c>
      <c r="K83" s="120" t="str">
        <f t="shared" si="22"/>
        <v/>
      </c>
      <c r="L83" s="272" t="str">
        <f t="shared" si="26"/>
        <v/>
      </c>
      <c r="M83" s="137"/>
      <c r="BL83" s="46"/>
      <c r="BM83" s="116"/>
    </row>
    <row r="84" spans="1:65" ht="25.9" customHeight="1">
      <c r="A84" s="115" t="e">
        <f>VLOOKUP(D84,非表示_活動量と単位!$D$8:$E$75,2,FALSE)</f>
        <v>#N/A</v>
      </c>
      <c r="B84" s="204"/>
      <c r="C84" s="198"/>
      <c r="D84" s="134"/>
      <c r="E84" s="220"/>
      <c r="F84" s="265" t="str">
        <f t="shared" si="17"/>
        <v/>
      </c>
      <c r="G84" s="120" t="str">
        <f t="shared" si="18"/>
        <v/>
      </c>
      <c r="H84" s="167" t="str">
        <f t="shared" si="24"/>
        <v/>
      </c>
      <c r="I84" s="120" t="str">
        <f t="shared" si="20"/>
        <v/>
      </c>
      <c r="J84" s="213" t="str">
        <f t="shared" si="25"/>
        <v/>
      </c>
      <c r="K84" s="120" t="str">
        <f t="shared" si="22"/>
        <v/>
      </c>
      <c r="L84" s="272" t="str">
        <f t="shared" si="26"/>
        <v/>
      </c>
      <c r="M84" s="137"/>
      <c r="BL84" s="46"/>
      <c r="BM84" s="116"/>
    </row>
    <row r="85" spans="1:65" ht="25.9" customHeight="1">
      <c r="A85" s="115" t="e">
        <f>VLOOKUP(D85,非表示_活動量と単位!$D$8:$E$75,2,FALSE)</f>
        <v>#N/A</v>
      </c>
      <c r="B85" s="204"/>
      <c r="C85" s="198"/>
      <c r="D85" s="134"/>
      <c r="E85" s="220"/>
      <c r="F85" s="265" t="str">
        <f t="shared" si="17"/>
        <v/>
      </c>
      <c r="G85" s="120" t="str">
        <f t="shared" si="18"/>
        <v/>
      </c>
      <c r="H85" s="167" t="str">
        <f t="shared" si="24"/>
        <v/>
      </c>
      <c r="I85" s="120" t="str">
        <f t="shared" si="20"/>
        <v/>
      </c>
      <c r="J85" s="213" t="str">
        <f t="shared" si="25"/>
        <v/>
      </c>
      <c r="K85" s="120" t="str">
        <f t="shared" si="22"/>
        <v/>
      </c>
      <c r="L85" s="272" t="str">
        <f t="shared" si="26"/>
        <v/>
      </c>
      <c r="M85" s="137"/>
      <c r="BL85" s="46"/>
      <c r="BM85" s="116"/>
    </row>
    <row r="86" spans="1:65" ht="25.9" customHeight="1">
      <c r="A86" s="115" t="e">
        <f>VLOOKUP(D86,非表示_活動量と単位!$D$8:$E$75,2,FALSE)</f>
        <v>#N/A</v>
      </c>
      <c r="B86" s="204"/>
      <c r="C86" s="198"/>
      <c r="D86" s="134"/>
      <c r="E86" s="220"/>
      <c r="F86" s="265" t="str">
        <f t="shared" si="17"/>
        <v/>
      </c>
      <c r="G86" s="120" t="str">
        <f t="shared" si="18"/>
        <v/>
      </c>
      <c r="H86" s="167" t="str">
        <f t="shared" si="24"/>
        <v/>
      </c>
      <c r="I86" s="120" t="str">
        <f t="shared" si="20"/>
        <v/>
      </c>
      <c r="J86" s="213" t="str">
        <f t="shared" si="25"/>
        <v/>
      </c>
      <c r="K86" s="120" t="str">
        <f t="shared" si="22"/>
        <v/>
      </c>
      <c r="L86" s="272" t="str">
        <f t="shared" si="26"/>
        <v/>
      </c>
      <c r="M86" s="137"/>
      <c r="BL86" s="46"/>
      <c r="BM86" s="116"/>
    </row>
    <row r="87" spans="1:65" ht="25.9" customHeight="1">
      <c r="A87" s="115" t="e">
        <f>VLOOKUP(D87,非表示_活動量と単位!$D$8:$E$75,2,FALSE)</f>
        <v>#N/A</v>
      </c>
      <c r="B87" s="204"/>
      <c r="C87" s="198"/>
      <c r="D87" s="134"/>
      <c r="E87" s="220"/>
      <c r="F87" s="265" t="str">
        <f t="shared" si="17"/>
        <v/>
      </c>
      <c r="G87" s="120" t="str">
        <f t="shared" si="18"/>
        <v/>
      </c>
      <c r="H87" s="167" t="str">
        <f t="shared" si="24"/>
        <v/>
      </c>
      <c r="I87" s="120" t="str">
        <f t="shared" si="20"/>
        <v/>
      </c>
      <c r="J87" s="213" t="str">
        <f t="shared" si="25"/>
        <v/>
      </c>
      <c r="K87" s="120" t="str">
        <f t="shared" si="22"/>
        <v/>
      </c>
      <c r="L87" s="272" t="str">
        <f t="shared" si="26"/>
        <v/>
      </c>
      <c r="M87" s="137"/>
      <c r="BL87" s="46"/>
      <c r="BM87" s="116"/>
    </row>
    <row r="88" spans="1:65" ht="25.9" customHeight="1">
      <c r="A88" s="115" t="e">
        <f>VLOOKUP(D88,非表示_活動量と単位!$D$8:$E$75,2,FALSE)</f>
        <v>#N/A</v>
      </c>
      <c r="B88" s="204"/>
      <c r="C88" s="198"/>
      <c r="D88" s="134"/>
      <c r="E88" s="220"/>
      <c r="F88" s="265" t="str">
        <f t="shared" si="17"/>
        <v/>
      </c>
      <c r="G88" s="120" t="str">
        <f t="shared" si="18"/>
        <v/>
      </c>
      <c r="H88" s="167" t="str">
        <f t="shared" si="24"/>
        <v/>
      </c>
      <c r="I88" s="120" t="str">
        <f t="shared" si="20"/>
        <v/>
      </c>
      <c r="J88" s="213" t="str">
        <f t="shared" si="25"/>
        <v/>
      </c>
      <c r="K88" s="120" t="str">
        <f t="shared" si="22"/>
        <v/>
      </c>
      <c r="L88" s="272" t="str">
        <f t="shared" si="26"/>
        <v/>
      </c>
      <c r="M88" s="137"/>
    </row>
    <row r="89" spans="1:65" ht="25.9" customHeight="1">
      <c r="A89" s="115" t="e">
        <f>VLOOKUP(D89,非表示_活動量と単位!$D$8:$E$75,2,FALSE)</f>
        <v>#N/A</v>
      </c>
      <c r="B89" s="204"/>
      <c r="C89" s="198"/>
      <c r="D89" s="134"/>
      <c r="E89" s="220"/>
      <c r="F89" s="265" t="str">
        <f t="shared" si="17"/>
        <v/>
      </c>
      <c r="G89" s="120" t="str">
        <f t="shared" si="18"/>
        <v/>
      </c>
      <c r="H89" s="167" t="str">
        <f t="shared" si="24"/>
        <v/>
      </c>
      <c r="I89" s="120" t="str">
        <f t="shared" si="20"/>
        <v/>
      </c>
      <c r="J89" s="213" t="str">
        <f t="shared" si="25"/>
        <v/>
      </c>
      <c r="K89" s="120" t="str">
        <f t="shared" si="22"/>
        <v/>
      </c>
      <c r="L89" s="272" t="str">
        <f t="shared" si="26"/>
        <v/>
      </c>
      <c r="M89" s="137"/>
      <c r="BL89" s="46"/>
      <c r="BM89" s="116"/>
    </row>
    <row r="90" spans="1:65" ht="25.9" customHeight="1">
      <c r="A90" s="115" t="e">
        <f>VLOOKUP(D90,非表示_活動量と単位!$D$8:$E$75,2,FALSE)</f>
        <v>#N/A</v>
      </c>
      <c r="B90" s="204"/>
      <c r="C90" s="198"/>
      <c r="D90" s="134"/>
      <c r="E90" s="220"/>
      <c r="F90" s="265" t="str">
        <f t="shared" si="17"/>
        <v/>
      </c>
      <c r="G90" s="120" t="str">
        <f t="shared" si="18"/>
        <v/>
      </c>
      <c r="H90" s="167" t="str">
        <f t="shared" si="24"/>
        <v/>
      </c>
      <c r="I90" s="120" t="str">
        <f t="shared" si="20"/>
        <v/>
      </c>
      <c r="J90" s="213" t="str">
        <f t="shared" si="25"/>
        <v/>
      </c>
      <c r="K90" s="120" t="str">
        <f t="shared" si="22"/>
        <v/>
      </c>
      <c r="L90" s="272" t="str">
        <f t="shared" si="26"/>
        <v/>
      </c>
      <c r="M90" s="137"/>
      <c r="BL90" s="46"/>
      <c r="BM90" s="116"/>
    </row>
    <row r="91" spans="1:65" ht="25.9" customHeight="1">
      <c r="A91" s="115" t="e">
        <f>VLOOKUP(D91,非表示_活動量と単位!$D$8:$E$75,2,FALSE)</f>
        <v>#N/A</v>
      </c>
      <c r="B91" s="204"/>
      <c r="C91" s="198"/>
      <c r="D91" s="134"/>
      <c r="E91" s="220"/>
      <c r="F91" s="265" t="str">
        <f t="shared" si="17"/>
        <v/>
      </c>
      <c r="G91" s="120" t="str">
        <f t="shared" si="18"/>
        <v/>
      </c>
      <c r="H91" s="167" t="str">
        <f t="shared" si="24"/>
        <v/>
      </c>
      <c r="I91" s="120" t="str">
        <f t="shared" si="20"/>
        <v/>
      </c>
      <c r="J91" s="213" t="str">
        <f t="shared" si="25"/>
        <v/>
      </c>
      <c r="K91" s="120" t="str">
        <f t="shared" si="22"/>
        <v/>
      </c>
      <c r="L91" s="272" t="str">
        <f t="shared" si="26"/>
        <v/>
      </c>
      <c r="M91" s="137"/>
      <c r="BL91" s="46"/>
      <c r="BM91" s="116"/>
    </row>
    <row r="92" spans="1:65" ht="25.9" customHeight="1">
      <c r="A92" s="115" t="e">
        <f>VLOOKUP(D92,非表示_活動量と単位!$D$8:$E$75,2,FALSE)</f>
        <v>#N/A</v>
      </c>
      <c r="B92" s="204"/>
      <c r="C92" s="198"/>
      <c r="D92" s="134"/>
      <c r="E92" s="220"/>
      <c r="F92" s="265" t="str">
        <f t="shared" si="17"/>
        <v/>
      </c>
      <c r="G92" s="120" t="str">
        <f t="shared" si="18"/>
        <v/>
      </c>
      <c r="H92" s="167" t="str">
        <f t="shared" si="24"/>
        <v/>
      </c>
      <c r="I92" s="120" t="str">
        <f t="shared" si="20"/>
        <v/>
      </c>
      <c r="J92" s="213" t="str">
        <f t="shared" si="25"/>
        <v/>
      </c>
      <c r="K92" s="120" t="str">
        <f t="shared" si="22"/>
        <v/>
      </c>
      <c r="L92" s="272" t="str">
        <f t="shared" si="26"/>
        <v/>
      </c>
      <c r="M92" s="137"/>
      <c r="BL92" s="46"/>
      <c r="BM92" s="116"/>
    </row>
    <row r="93" spans="1:65" ht="25.9" customHeight="1">
      <c r="A93" s="115" t="e">
        <f>VLOOKUP(D93,非表示_活動量と単位!$D$8:$E$75,2,FALSE)</f>
        <v>#N/A</v>
      </c>
      <c r="B93" s="204"/>
      <c r="C93" s="198"/>
      <c r="D93" s="134"/>
      <c r="E93" s="220"/>
      <c r="F93" s="265" t="str">
        <f t="shared" si="17"/>
        <v/>
      </c>
      <c r="G93" s="120" t="str">
        <f t="shared" si="18"/>
        <v/>
      </c>
      <c r="H93" s="167" t="str">
        <f t="shared" si="24"/>
        <v/>
      </c>
      <c r="I93" s="120" t="str">
        <f t="shared" si="20"/>
        <v/>
      </c>
      <c r="J93" s="213" t="str">
        <f t="shared" si="25"/>
        <v/>
      </c>
      <c r="K93" s="120" t="str">
        <f t="shared" si="22"/>
        <v/>
      </c>
      <c r="L93" s="272" t="str">
        <f t="shared" si="26"/>
        <v/>
      </c>
      <c r="M93" s="137"/>
    </row>
    <row r="94" spans="1:65" ht="25.9" customHeight="1">
      <c r="A94" s="115" t="e">
        <f>VLOOKUP(D94,非表示_活動量と単位!$D$8:$E$75,2,FALSE)</f>
        <v>#N/A</v>
      </c>
      <c r="B94" s="204"/>
      <c r="C94" s="198"/>
      <c r="D94" s="134"/>
      <c r="E94" s="220"/>
      <c r="F94" s="265" t="str">
        <f t="shared" si="17"/>
        <v/>
      </c>
      <c r="G94" s="120" t="str">
        <f t="shared" si="18"/>
        <v/>
      </c>
      <c r="H94" s="167" t="str">
        <f t="shared" si="24"/>
        <v/>
      </c>
      <c r="I94" s="120" t="str">
        <f t="shared" si="20"/>
        <v/>
      </c>
      <c r="J94" s="213" t="str">
        <f t="shared" si="25"/>
        <v/>
      </c>
      <c r="K94" s="120" t="str">
        <f t="shared" si="22"/>
        <v/>
      </c>
      <c r="L94" s="272" t="str">
        <f t="shared" si="26"/>
        <v/>
      </c>
      <c r="M94" s="137"/>
      <c r="BL94" s="46"/>
      <c r="BM94" s="116"/>
    </row>
    <row r="95" spans="1:65" ht="25.9" customHeight="1">
      <c r="A95" s="115" t="e">
        <f>VLOOKUP(D95,非表示_活動量と単位!$D$8:$E$75,2,FALSE)</f>
        <v>#N/A</v>
      </c>
      <c r="B95" s="204"/>
      <c r="C95" s="198"/>
      <c r="D95" s="134"/>
      <c r="E95" s="220"/>
      <c r="F95" s="265" t="str">
        <f t="shared" si="17"/>
        <v/>
      </c>
      <c r="G95" s="120" t="str">
        <f t="shared" si="18"/>
        <v/>
      </c>
      <c r="H95" s="167" t="str">
        <f t="shared" si="24"/>
        <v/>
      </c>
      <c r="I95" s="120" t="str">
        <f t="shared" si="20"/>
        <v/>
      </c>
      <c r="J95" s="213" t="str">
        <f t="shared" si="25"/>
        <v/>
      </c>
      <c r="K95" s="120" t="str">
        <f t="shared" si="22"/>
        <v/>
      </c>
      <c r="L95" s="272" t="str">
        <f t="shared" si="26"/>
        <v/>
      </c>
      <c r="M95" s="137"/>
      <c r="BL95" s="46"/>
      <c r="BM95" s="116"/>
    </row>
    <row r="96" spans="1:65" ht="25.9" customHeight="1">
      <c r="A96" s="115" t="e">
        <f>VLOOKUP(D96,非表示_活動量と単位!$D$8:$E$75,2,FALSE)</f>
        <v>#N/A</v>
      </c>
      <c r="B96" s="204"/>
      <c r="C96" s="198"/>
      <c r="D96" s="134"/>
      <c r="E96" s="220"/>
      <c r="F96" s="265" t="str">
        <f t="shared" si="17"/>
        <v/>
      </c>
      <c r="G96" s="120" t="str">
        <f t="shared" si="18"/>
        <v/>
      </c>
      <c r="H96" s="167" t="str">
        <f t="shared" si="24"/>
        <v/>
      </c>
      <c r="I96" s="120" t="str">
        <f t="shared" si="20"/>
        <v/>
      </c>
      <c r="J96" s="213" t="str">
        <f t="shared" si="25"/>
        <v/>
      </c>
      <c r="K96" s="120" t="str">
        <f t="shared" si="22"/>
        <v/>
      </c>
      <c r="L96" s="272" t="str">
        <f t="shared" si="26"/>
        <v/>
      </c>
      <c r="M96" s="137"/>
      <c r="BL96" s="46"/>
      <c r="BM96" s="116"/>
    </row>
    <row r="97" spans="1:65" ht="25.9" customHeight="1">
      <c r="A97" s="115" t="e">
        <f>VLOOKUP(D97,非表示_活動量と単位!$D$8:$E$75,2,FALSE)</f>
        <v>#N/A</v>
      </c>
      <c r="B97" s="204"/>
      <c r="C97" s="198"/>
      <c r="D97" s="134"/>
      <c r="E97" s="220"/>
      <c r="F97" s="265" t="str">
        <f t="shared" si="17"/>
        <v/>
      </c>
      <c r="G97" s="120" t="str">
        <f t="shared" si="18"/>
        <v/>
      </c>
      <c r="H97" s="167" t="str">
        <f t="shared" si="24"/>
        <v/>
      </c>
      <c r="I97" s="120" t="str">
        <f t="shared" si="20"/>
        <v/>
      </c>
      <c r="J97" s="213" t="str">
        <f t="shared" si="25"/>
        <v/>
      </c>
      <c r="K97" s="120" t="str">
        <f t="shared" si="22"/>
        <v/>
      </c>
      <c r="L97" s="272" t="str">
        <f t="shared" si="26"/>
        <v/>
      </c>
      <c r="M97" s="137"/>
      <c r="BL97" s="46"/>
      <c r="BM97" s="116"/>
    </row>
    <row r="98" spans="1:65" ht="25.9" customHeight="1">
      <c r="A98" s="115" t="e">
        <f>VLOOKUP(D98,非表示_活動量と単位!$D$8:$E$75,2,FALSE)</f>
        <v>#N/A</v>
      </c>
      <c r="B98" s="204"/>
      <c r="C98" s="198"/>
      <c r="D98" s="134"/>
      <c r="E98" s="220"/>
      <c r="F98" s="265" t="str">
        <f t="shared" si="17"/>
        <v/>
      </c>
      <c r="G98" s="120" t="str">
        <f t="shared" si="18"/>
        <v/>
      </c>
      <c r="H98" s="167" t="str">
        <f t="shared" si="24"/>
        <v/>
      </c>
      <c r="I98" s="120" t="str">
        <f t="shared" si="20"/>
        <v/>
      </c>
      <c r="J98" s="213" t="str">
        <f t="shared" si="25"/>
        <v/>
      </c>
      <c r="K98" s="120" t="str">
        <f t="shared" si="22"/>
        <v/>
      </c>
      <c r="L98" s="272" t="str">
        <f t="shared" si="26"/>
        <v/>
      </c>
      <c r="M98" s="137"/>
    </row>
    <row r="99" spans="1:65" ht="25.9" customHeight="1">
      <c r="A99" s="115" t="e">
        <f>VLOOKUP(D99,非表示_活動量と単位!$D$8:$E$75,2,FALSE)</f>
        <v>#N/A</v>
      </c>
      <c r="B99" s="204"/>
      <c r="C99" s="198"/>
      <c r="D99" s="134"/>
      <c r="E99" s="220"/>
      <c r="F99" s="265" t="str">
        <f t="shared" si="17"/>
        <v/>
      </c>
      <c r="G99" s="120" t="str">
        <f t="shared" si="18"/>
        <v/>
      </c>
      <c r="H99" s="167" t="str">
        <f t="shared" si="24"/>
        <v/>
      </c>
      <c r="I99" s="120" t="str">
        <f t="shared" si="20"/>
        <v/>
      </c>
      <c r="J99" s="213" t="str">
        <f t="shared" si="25"/>
        <v/>
      </c>
      <c r="K99" s="120" t="str">
        <f t="shared" si="22"/>
        <v/>
      </c>
      <c r="L99" s="272" t="str">
        <f t="shared" si="26"/>
        <v/>
      </c>
      <c r="M99" s="137"/>
    </row>
    <row r="100" spans="1:65" ht="25.9" customHeight="1">
      <c r="A100" s="115" t="e">
        <f>VLOOKUP(D100,非表示_活動量と単位!$D$8:$E$75,2,FALSE)</f>
        <v>#N/A</v>
      </c>
      <c r="B100" s="204"/>
      <c r="C100" s="198"/>
      <c r="D100" s="134"/>
      <c r="E100" s="220"/>
      <c r="F100" s="265" t="str">
        <f t="shared" si="17"/>
        <v/>
      </c>
      <c r="G100" s="120" t="str">
        <f t="shared" si="18"/>
        <v/>
      </c>
      <c r="H100" s="167" t="str">
        <f t="shared" si="24"/>
        <v/>
      </c>
      <c r="I100" s="120" t="str">
        <f t="shared" si="20"/>
        <v/>
      </c>
      <c r="J100" s="213" t="str">
        <f t="shared" si="25"/>
        <v/>
      </c>
      <c r="K100" s="120" t="str">
        <f t="shared" si="22"/>
        <v/>
      </c>
      <c r="L100" s="272" t="str">
        <f t="shared" si="26"/>
        <v/>
      </c>
      <c r="M100" s="137"/>
    </row>
    <row r="101" spans="1:65" ht="25.9" customHeight="1">
      <c r="A101" s="115" t="e">
        <f>VLOOKUP(D101,非表示_活動量と単位!$D$8:$E$75,2,FALSE)</f>
        <v>#N/A</v>
      </c>
      <c r="B101" s="204"/>
      <c r="C101" s="198"/>
      <c r="D101" s="134"/>
      <c r="E101" s="220"/>
      <c r="F101" s="265" t="str">
        <f t="shared" si="17"/>
        <v/>
      </c>
      <c r="G101" s="120" t="str">
        <f t="shared" si="18"/>
        <v/>
      </c>
      <c r="H101" s="167" t="str">
        <f t="shared" si="24"/>
        <v/>
      </c>
      <c r="I101" s="120" t="str">
        <f t="shared" si="20"/>
        <v/>
      </c>
      <c r="J101" s="213" t="str">
        <f t="shared" si="25"/>
        <v/>
      </c>
      <c r="K101" s="120" t="str">
        <f t="shared" si="22"/>
        <v/>
      </c>
      <c r="L101" s="272" t="str">
        <f t="shared" si="26"/>
        <v/>
      </c>
      <c r="M101" s="137"/>
    </row>
    <row r="102" spans="1:65" ht="25.9" customHeight="1">
      <c r="A102" s="115" t="e">
        <f>VLOOKUP(D102,非表示_活動量と単位!$D$8:$E$75,2,FALSE)</f>
        <v>#N/A</v>
      </c>
      <c r="B102" s="204"/>
      <c r="C102" s="198"/>
      <c r="D102" s="134"/>
      <c r="E102" s="220"/>
      <c r="F102" s="265" t="str">
        <f t="shared" si="17"/>
        <v/>
      </c>
      <c r="G102" s="120" t="str">
        <f t="shared" si="18"/>
        <v/>
      </c>
      <c r="H102" s="167" t="str">
        <f t="shared" si="24"/>
        <v/>
      </c>
      <c r="I102" s="120" t="str">
        <f t="shared" si="20"/>
        <v/>
      </c>
      <c r="J102" s="213" t="str">
        <f t="shared" si="25"/>
        <v/>
      </c>
      <c r="K102" s="120" t="str">
        <f t="shared" si="22"/>
        <v/>
      </c>
      <c r="L102" s="272" t="str">
        <f t="shared" si="26"/>
        <v/>
      </c>
      <c r="M102" s="137"/>
    </row>
    <row r="103" spans="1:65" ht="25.15" customHeight="1" thickBot="1">
      <c r="A103" s="115" t="e">
        <f>VLOOKUP(D103,非表示_活動量と単位!$D$8:$E$75,2,FALSE)</f>
        <v>#N/A</v>
      </c>
      <c r="B103" s="204"/>
      <c r="C103" s="199"/>
      <c r="D103" s="135"/>
      <c r="E103" s="225"/>
      <c r="F103" s="266" t="str">
        <f t="shared" si="17"/>
        <v/>
      </c>
      <c r="G103" s="121" t="str">
        <f t="shared" si="18"/>
        <v/>
      </c>
      <c r="H103" s="168" t="str">
        <f t="shared" si="24"/>
        <v/>
      </c>
      <c r="I103" s="121" t="str">
        <f t="shared" si="20"/>
        <v/>
      </c>
      <c r="J103" s="214" t="str">
        <f t="shared" si="25"/>
        <v/>
      </c>
      <c r="K103" s="121" t="str">
        <f t="shared" si="22"/>
        <v/>
      </c>
      <c r="L103" s="273" t="str">
        <f t="shared" si="26"/>
        <v/>
      </c>
      <c r="M103" s="138"/>
      <c r="BL103" s="117"/>
      <c r="BM103" s="116"/>
    </row>
    <row r="104" spans="1:65" ht="12" customHeight="1">
      <c r="E104" s="280"/>
    </row>
    <row r="105" spans="1:65" ht="12" customHeight="1">
      <c r="E105" s="280"/>
    </row>
    <row r="106" spans="1:65" ht="12" customHeight="1">
      <c r="E106" s="280"/>
    </row>
    <row r="107" spans="1:65" ht="12" customHeight="1">
      <c r="E107" s="280"/>
    </row>
    <row r="108" spans="1:65" ht="12" customHeight="1">
      <c r="E108" s="280"/>
    </row>
    <row r="109" spans="1:65" ht="12" customHeight="1">
      <c r="E109" s="280"/>
    </row>
    <row r="110" spans="1:65" ht="12" customHeight="1">
      <c r="E110" s="280"/>
    </row>
    <row r="111" spans="1:65" ht="12" customHeight="1">
      <c r="E111" s="280"/>
    </row>
    <row r="112" spans="1:65" ht="12" customHeight="1">
      <c r="E112" s="280"/>
    </row>
    <row r="113" spans="5:97" ht="12" customHeight="1">
      <c r="E113" s="280"/>
    </row>
    <row r="114" spans="5:97" ht="12" customHeight="1">
      <c r="E114" s="280"/>
    </row>
    <row r="115" spans="5:97" ht="12" customHeight="1">
      <c r="E115" s="280"/>
    </row>
    <row r="116" spans="5:97" ht="12" customHeight="1">
      <c r="E116" s="280"/>
    </row>
    <row r="117" spans="5:97" ht="12" customHeight="1">
      <c r="E117" s="280"/>
    </row>
    <row r="118" spans="5:97" ht="12" customHeight="1" thickBot="1">
      <c r="E118" s="280"/>
      <c r="CS118" s="5" t="s">
        <v>518</v>
      </c>
    </row>
    <row r="119" spans="5:97" ht="12" customHeight="1">
      <c r="E119" s="280"/>
      <c r="CS119" s="24" t="s">
        <v>514</v>
      </c>
    </row>
    <row r="120" spans="5:97" ht="12" customHeight="1">
      <c r="E120" s="280"/>
      <c r="CS120" s="59" t="s">
        <v>516</v>
      </c>
    </row>
    <row r="121" spans="5:97" ht="12" customHeight="1">
      <c r="E121" s="280"/>
      <c r="CR121" s="61"/>
      <c r="CS121" s="59" t="s">
        <v>520</v>
      </c>
    </row>
    <row r="122" spans="5:97" ht="12" customHeight="1">
      <c r="E122" s="280"/>
      <c r="CR122" s="61"/>
      <c r="CS122" s="59" t="s">
        <v>517</v>
      </c>
    </row>
    <row r="123" spans="5:97" ht="12" customHeight="1" thickBot="1">
      <c r="E123" s="280"/>
      <c r="CR123" s="61"/>
      <c r="CS123" s="25" t="s">
        <v>515</v>
      </c>
    </row>
    <row r="124" spans="5:97" ht="12" customHeight="1">
      <c r="E124" s="280"/>
    </row>
    <row r="125" spans="5:97" ht="12" customHeight="1">
      <c r="E125" s="280"/>
    </row>
    <row r="126" spans="5:97" ht="12" customHeight="1">
      <c r="E126" s="280"/>
    </row>
    <row r="127" spans="5:97" ht="12" customHeight="1">
      <c r="E127" s="280"/>
    </row>
    <row r="128" spans="5:97" ht="12" customHeight="1">
      <c r="E128" s="280"/>
    </row>
    <row r="129" spans="5:5" ht="12" customHeight="1">
      <c r="E129" s="280"/>
    </row>
    <row r="130" spans="5:5" ht="12" customHeight="1">
      <c r="E130" s="280"/>
    </row>
    <row r="131" spans="5:5" ht="12" customHeight="1">
      <c r="E131" s="280"/>
    </row>
    <row r="132" spans="5:5" ht="12" customHeight="1">
      <c r="E132" s="280"/>
    </row>
    <row r="133" spans="5:5" ht="12" customHeight="1">
      <c r="E133" s="280"/>
    </row>
    <row r="134" spans="5:5" ht="12" customHeight="1">
      <c r="E134" s="280"/>
    </row>
    <row r="135" spans="5:5" ht="12" customHeight="1">
      <c r="E135" s="280"/>
    </row>
    <row r="136" spans="5:5" ht="12" customHeight="1">
      <c r="E136" s="280"/>
    </row>
    <row r="137" spans="5:5" ht="12" customHeight="1">
      <c r="E137" s="280"/>
    </row>
    <row r="138" spans="5:5" ht="12" customHeight="1">
      <c r="E138" s="280"/>
    </row>
    <row r="139" spans="5:5" ht="12" customHeight="1">
      <c r="E139" s="280"/>
    </row>
    <row r="140" spans="5:5" ht="12" customHeight="1">
      <c r="E140" s="280"/>
    </row>
    <row r="141" spans="5:5" ht="12" customHeight="1">
      <c r="E141" s="280"/>
    </row>
    <row r="142" spans="5:5" ht="12" customHeight="1">
      <c r="E142" s="280"/>
    </row>
    <row r="143" spans="5:5" ht="12" customHeight="1">
      <c r="E143" s="280"/>
    </row>
    <row r="144" spans="5:5" ht="12" customHeight="1">
      <c r="E144" s="280"/>
    </row>
    <row r="145" spans="5:5" ht="12" customHeight="1">
      <c r="E145" s="280"/>
    </row>
    <row r="146" spans="5:5" ht="12" customHeight="1">
      <c r="E146" s="280"/>
    </row>
    <row r="147" spans="5:5" ht="12" customHeight="1">
      <c r="E147" s="280"/>
    </row>
    <row r="148" spans="5:5" ht="12" customHeight="1">
      <c r="E148" s="280"/>
    </row>
    <row r="149" spans="5:5" ht="12" customHeight="1">
      <c r="E149" s="280"/>
    </row>
    <row r="150" spans="5:5" ht="12" customHeight="1">
      <c r="E150" s="280"/>
    </row>
    <row r="151" spans="5:5" ht="12" customHeight="1">
      <c r="E151" s="280"/>
    </row>
    <row r="152" spans="5:5" ht="12" customHeight="1">
      <c r="E152" s="280"/>
    </row>
    <row r="153" spans="5:5" ht="12" customHeight="1">
      <c r="E153" s="280"/>
    </row>
    <row r="154" spans="5:5" ht="12" customHeight="1">
      <c r="E154" s="280"/>
    </row>
    <row r="155" spans="5:5" ht="12" customHeight="1">
      <c r="E155" s="280"/>
    </row>
    <row r="156" spans="5:5" ht="12" customHeight="1">
      <c r="E156" s="280"/>
    </row>
    <row r="157" spans="5:5" ht="12" customHeight="1">
      <c r="E157" s="280"/>
    </row>
    <row r="158" spans="5:5" ht="12" customHeight="1">
      <c r="E158" s="280"/>
    </row>
    <row r="159" spans="5:5" ht="12" customHeight="1">
      <c r="E159" s="280"/>
    </row>
    <row r="160" spans="5:5" ht="12" customHeight="1">
      <c r="E160" s="280"/>
    </row>
    <row r="161" spans="5:5" ht="12" customHeight="1">
      <c r="E161" s="280"/>
    </row>
    <row r="162" spans="5:5" ht="12" customHeight="1">
      <c r="E162" s="280"/>
    </row>
    <row r="163" spans="5:5" ht="12" customHeight="1">
      <c r="E163" s="280"/>
    </row>
    <row r="164" spans="5:5" ht="12" customHeight="1">
      <c r="E164" s="280"/>
    </row>
    <row r="165" spans="5:5" ht="12" customHeight="1">
      <c r="E165" s="280"/>
    </row>
    <row r="166" spans="5:5" ht="12" customHeight="1">
      <c r="E166" s="280"/>
    </row>
    <row r="167" spans="5:5" ht="12" customHeight="1">
      <c r="E167" s="280"/>
    </row>
    <row r="168" spans="5:5" ht="12" customHeight="1">
      <c r="E168" s="280"/>
    </row>
    <row r="169" spans="5:5" ht="12" customHeight="1">
      <c r="E169" s="280"/>
    </row>
    <row r="170" spans="5:5" ht="12" customHeight="1">
      <c r="E170" s="280"/>
    </row>
    <row r="171" spans="5:5" ht="12" customHeight="1">
      <c r="E171" s="280"/>
    </row>
    <row r="172" spans="5:5" ht="12" customHeight="1">
      <c r="E172" s="280"/>
    </row>
    <row r="173" spans="5:5" ht="12" customHeight="1">
      <c r="E173" s="280"/>
    </row>
    <row r="174" spans="5:5" ht="12" customHeight="1">
      <c r="E174" s="280"/>
    </row>
    <row r="175" spans="5:5" ht="12" customHeight="1">
      <c r="E175" s="280"/>
    </row>
    <row r="176" spans="5:5" ht="12" customHeight="1">
      <c r="E176" s="280"/>
    </row>
    <row r="177" spans="5:5" ht="12" customHeight="1">
      <c r="E177" s="280"/>
    </row>
    <row r="178" spans="5:5" ht="12" customHeight="1">
      <c r="E178" s="280"/>
    </row>
    <row r="179" spans="5:5" ht="12" customHeight="1">
      <c r="E179" s="280"/>
    </row>
    <row r="180" spans="5:5" ht="12" customHeight="1">
      <c r="E180" s="280"/>
    </row>
    <row r="181" spans="5:5" ht="12" customHeight="1">
      <c r="E181" s="280"/>
    </row>
    <row r="182" spans="5:5" ht="12" customHeight="1">
      <c r="E182" s="280"/>
    </row>
    <row r="183" spans="5:5" ht="12" customHeight="1">
      <c r="E183" s="280"/>
    </row>
    <row r="184" spans="5:5" ht="12" customHeight="1">
      <c r="E184" s="280"/>
    </row>
    <row r="185" spans="5:5" ht="12" customHeight="1">
      <c r="E185" s="280"/>
    </row>
    <row r="186" spans="5:5" ht="12" customHeight="1">
      <c r="E186" s="280"/>
    </row>
    <row r="187" spans="5:5" ht="12" customHeight="1">
      <c r="E187" s="280"/>
    </row>
    <row r="188" spans="5:5" ht="12" customHeight="1">
      <c r="E188" s="280"/>
    </row>
    <row r="189" spans="5:5" ht="12" customHeight="1"/>
    <row r="190" spans="5:5" ht="12" customHeight="1"/>
    <row r="191" spans="5:5" ht="12" customHeight="1"/>
    <row r="192" spans="5:5"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ba2MAOQ6CUhdhl5XQD1jHFSd/UU6dnNrfKUaoBdxgrB6w/ey4UJiY2k5JI1TwzGotCG/3QVQkhxsBzo3XyVbrQ==" saltValue="+/REBZt8+rL1L5/kcViE2g==" spinCount="100000" sheet="1" scenarios="1" formatRows="0"/>
  <mergeCells count="20">
    <mergeCell ref="J33:K33"/>
    <mergeCell ref="M4:M6"/>
    <mergeCell ref="J46:K47"/>
    <mergeCell ref="L46:L48"/>
    <mergeCell ref="M46:M48"/>
    <mergeCell ref="B4:B6"/>
    <mergeCell ref="C4:C6"/>
    <mergeCell ref="J32:K32"/>
    <mergeCell ref="D4:D6"/>
    <mergeCell ref="L4:L6"/>
    <mergeCell ref="F4:G5"/>
    <mergeCell ref="H4:I5"/>
    <mergeCell ref="J4:K5"/>
    <mergeCell ref="E4:E6"/>
    <mergeCell ref="B46:B48"/>
    <mergeCell ref="C46:C48"/>
    <mergeCell ref="D46:D48"/>
    <mergeCell ref="F46:G47"/>
    <mergeCell ref="H46:I47"/>
    <mergeCell ref="E46:E48"/>
  </mergeCells>
  <phoneticPr fontId="2"/>
  <conditionalFormatting sqref="C7:M31 C49:M103 L32">
    <cfRule type="expression" dxfId="5" priority="3">
      <formula>$AW$3=TRUE</formula>
    </cfRule>
  </conditionalFormatting>
  <conditionalFormatting sqref="H7:I21 H49:I103">
    <cfRule type="expression" dxfId="4" priority="1">
      <formula>$A7=1</formula>
    </cfRule>
    <cfRule type="expression" dxfId="3" priority="6">
      <formula>VLOOKUP($C7,モニタリングポイント,9,FALSE)="デフォルト値"</formula>
    </cfRule>
  </conditionalFormatting>
  <conditionalFormatting sqref="J7:K21 J49:K103">
    <cfRule type="expression" dxfId="2" priority="4">
      <formula>VLOOKUP($C7,モニタリングポイント,11,FALSE)="デフォルト値"</formula>
    </cfRule>
  </conditionalFormatting>
  <dataValidations disablePrompts="1"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8" fitToHeight="0" orientation="landscape" r:id="rId1"/>
  <headerFooter>
    <oddFooter>&amp;L&amp;6sf03h6</oddFooter>
  </headerFooter>
  <rowBreaks count="2" manualBreakCount="2">
    <brk id="88" max="30" man="1"/>
    <brk id="104" max="30" man="1"/>
  </rowBreaks>
  <ignoredErrors>
    <ignoredError sqref="F21:F31 F49:F103 F19:F20" unlockedFormula="1"/>
    <ignoredError sqref="A7:A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857250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1"/>
  <sheetViews>
    <sheetView showGridLines="0" view="pageBreakPreview" zoomScale="80" zoomScaleNormal="100" zoomScaleSheetLayoutView="80" workbookViewId="0"/>
  </sheetViews>
  <sheetFormatPr defaultColWidth="8.75" defaultRowHeight="13.5"/>
  <cols>
    <col min="1" max="7" width="2.25" style="28" customWidth="1"/>
    <col min="8" max="8" width="11.5" style="28" customWidth="1"/>
    <col min="9" max="9" width="2.25" style="28" customWidth="1"/>
    <col min="10" max="10" width="2.75" style="28" customWidth="1"/>
    <col min="11" max="11" width="11.5" style="28" customWidth="1"/>
    <col min="12" max="13" width="2.25" style="28" customWidth="1"/>
    <col min="14" max="14" width="10" style="28" customWidth="1"/>
    <col min="15" max="15" width="5.125" style="28" customWidth="1"/>
    <col min="16" max="16" width="10.5" style="28" hidden="1" customWidth="1"/>
    <col min="17" max="17" width="42.25" style="28" customWidth="1"/>
    <col min="18" max="19" width="2.25" style="28" customWidth="1"/>
    <col min="20" max="20" width="3.75" style="28" customWidth="1"/>
    <col min="21" max="34" width="2.25" style="28" customWidth="1"/>
    <col min="35" max="39" width="8.75" style="28"/>
    <col min="40" max="40" width="8.75" style="28" customWidth="1"/>
    <col min="41" max="41" width="8.75" style="28" hidden="1" customWidth="1"/>
    <col min="42" max="42" width="8.75" style="28" customWidth="1"/>
    <col min="43" max="16384" width="8.75" style="28"/>
  </cols>
  <sheetData>
    <row r="1" spans="2:41" ht="12" customHeight="1"/>
    <row r="2" spans="2:41" ht="15" thickBot="1">
      <c r="B2" s="34" t="s">
        <v>718</v>
      </c>
      <c r="C2" s="35"/>
      <c r="D2" s="35" t="s">
        <v>699</v>
      </c>
      <c r="E2" s="35"/>
      <c r="F2" s="20"/>
      <c r="G2" s="20"/>
      <c r="H2" s="20"/>
      <c r="I2" s="20"/>
      <c r="J2" s="5"/>
      <c r="K2" s="5"/>
      <c r="L2" s="5"/>
      <c r="M2" s="5"/>
      <c r="N2" s="5"/>
      <c r="O2" s="5"/>
      <c r="P2" s="5"/>
      <c r="Q2" s="5"/>
      <c r="R2" s="5"/>
      <c r="S2" s="5"/>
      <c r="T2" s="5"/>
      <c r="U2" s="5"/>
      <c r="AO2" s="21" t="s">
        <v>592</v>
      </c>
    </row>
    <row r="3" spans="2:41" ht="12" customHeight="1" thickBot="1">
      <c r="AO3" s="215" t="b">
        <v>0</v>
      </c>
    </row>
    <row r="4" spans="2:41" ht="12" customHeight="1" thickBot="1"/>
    <row r="5" spans="2:41" ht="12" customHeight="1">
      <c r="B5" s="532" t="s">
        <v>591</v>
      </c>
      <c r="C5" s="518"/>
      <c r="D5" s="518"/>
      <c r="E5" s="518"/>
      <c r="F5" s="518"/>
      <c r="G5" s="533"/>
      <c r="H5" s="517" t="s">
        <v>657</v>
      </c>
      <c r="I5" s="518"/>
      <c r="J5" s="533"/>
      <c r="K5" s="517" t="s">
        <v>413</v>
      </c>
      <c r="L5" s="518"/>
      <c r="M5" s="518"/>
      <c r="N5" s="518"/>
      <c r="O5" s="518"/>
      <c r="P5" s="518"/>
      <c r="Q5" s="519"/>
    </row>
    <row r="6" spans="2:41" ht="17.649999999999999" customHeight="1" thickBot="1">
      <c r="B6" s="534"/>
      <c r="C6" s="521"/>
      <c r="D6" s="521"/>
      <c r="E6" s="521"/>
      <c r="F6" s="521"/>
      <c r="G6" s="535"/>
      <c r="H6" s="520"/>
      <c r="I6" s="521"/>
      <c r="J6" s="535"/>
      <c r="K6" s="520"/>
      <c r="L6" s="521"/>
      <c r="M6" s="521"/>
      <c r="N6" s="521"/>
      <c r="O6" s="521"/>
      <c r="P6" s="521"/>
      <c r="Q6" s="522"/>
    </row>
    <row r="7" spans="2:41" ht="24" customHeight="1" thickBot="1">
      <c r="B7" s="536" t="str">
        <f>'4. 排出源リスト'!F2</f>
        <v>令和7年度</v>
      </c>
      <c r="C7" s="537"/>
      <c r="D7" s="537"/>
      <c r="E7" s="537"/>
      <c r="F7" s="537"/>
      <c r="G7" s="538"/>
      <c r="H7" s="240">
        <f>'6-1. CO2排出量（令和7年度）'!L32</f>
        <v>0</v>
      </c>
      <c r="I7" s="539" t="s">
        <v>658</v>
      </c>
      <c r="J7" s="540"/>
      <c r="K7" s="523"/>
      <c r="L7" s="524"/>
      <c r="M7" s="524"/>
      <c r="N7" s="524"/>
      <c r="O7" s="524"/>
      <c r="P7" s="524"/>
      <c r="Q7" s="525"/>
    </row>
    <row r="8" spans="2:41" ht="12" customHeight="1">
      <c r="B8" s="20"/>
      <c r="C8" s="20"/>
      <c r="D8" s="5"/>
    </row>
    <row r="9" spans="2:41" ht="12" customHeight="1">
      <c r="B9" s="20"/>
      <c r="C9" s="77"/>
    </row>
    <row r="10" spans="2:41" ht="12" customHeight="1">
      <c r="J10" s="5"/>
      <c r="K10" s="5"/>
      <c r="L10" s="5"/>
      <c r="M10" s="5"/>
      <c r="N10" s="5"/>
      <c r="O10" s="5"/>
      <c r="P10" s="5"/>
      <c r="Q10" s="5"/>
      <c r="R10" s="5"/>
      <c r="S10" s="5"/>
      <c r="T10" s="5"/>
      <c r="U10" s="5"/>
    </row>
    <row r="11" spans="2:41" ht="24" customHeight="1">
      <c r="B11" s="526"/>
      <c r="C11" s="526"/>
      <c r="D11" s="526"/>
      <c r="E11" s="526"/>
      <c r="F11" s="526"/>
      <c r="G11" s="526"/>
      <c r="H11" s="274"/>
      <c r="I11" s="256"/>
      <c r="J11" s="255"/>
      <c r="K11" s="257"/>
      <c r="L11" s="257"/>
      <c r="M11" s="257"/>
      <c r="N11" s="257"/>
      <c r="O11" s="257"/>
      <c r="P11" s="257"/>
      <c r="Q11" s="257"/>
      <c r="R11" s="23"/>
      <c r="S11" s="23"/>
      <c r="T11" s="5"/>
      <c r="U11" s="5"/>
    </row>
    <row r="12" spans="2:41" ht="12" customHeight="1">
      <c r="B12" s="256"/>
      <c r="C12" s="258"/>
      <c r="D12" s="256"/>
      <c r="E12" s="256"/>
      <c r="F12" s="259"/>
      <c r="G12" s="259"/>
      <c r="H12" s="259"/>
      <c r="I12" s="259"/>
      <c r="J12" s="257"/>
      <c r="K12" s="257"/>
      <c r="L12" s="257"/>
      <c r="M12" s="257"/>
      <c r="N12" s="257"/>
      <c r="O12" s="257"/>
      <c r="P12" s="257"/>
      <c r="Q12" s="257"/>
      <c r="R12" s="5"/>
      <c r="S12" s="5"/>
      <c r="T12" s="5"/>
      <c r="U12" s="5"/>
    </row>
    <row r="13" spans="2:41" ht="12" customHeight="1">
      <c r="B13" s="260"/>
      <c r="C13" s="261"/>
      <c r="D13" s="255"/>
      <c r="E13" s="256"/>
      <c r="F13" s="256"/>
      <c r="G13" s="256"/>
      <c r="H13" s="256"/>
      <c r="I13" s="256"/>
      <c r="J13" s="257"/>
      <c r="K13" s="257"/>
      <c r="L13" s="257"/>
      <c r="M13" s="257"/>
      <c r="N13" s="257"/>
      <c r="O13" s="257"/>
      <c r="P13" s="257"/>
      <c r="Q13" s="257"/>
      <c r="R13" s="5"/>
      <c r="S13" s="5"/>
      <c r="T13" s="5"/>
      <c r="U13" s="5"/>
    </row>
    <row r="14" spans="2:41" ht="12" customHeight="1">
      <c r="B14" s="20"/>
      <c r="C14" s="20"/>
      <c r="D14" s="20"/>
      <c r="E14" s="20"/>
      <c r="F14" s="20"/>
      <c r="G14" s="20"/>
      <c r="H14" s="20"/>
      <c r="I14" s="20"/>
      <c r="J14" s="5"/>
      <c r="K14" s="5"/>
      <c r="L14" s="5"/>
      <c r="M14" s="5"/>
      <c r="N14" s="5"/>
      <c r="O14" s="5"/>
      <c r="P14" s="5"/>
      <c r="Q14" s="5"/>
      <c r="R14" s="5"/>
      <c r="S14" s="5"/>
      <c r="T14" s="5"/>
      <c r="U14" s="5"/>
    </row>
    <row r="15" spans="2:41" ht="12" customHeight="1">
      <c r="B15" s="8" t="s">
        <v>719</v>
      </c>
      <c r="C15" s="20"/>
      <c r="D15" s="20"/>
      <c r="E15" s="20"/>
      <c r="F15" s="20"/>
      <c r="G15" s="20"/>
      <c r="H15" s="148" t="s">
        <v>725</v>
      </c>
      <c r="I15" s="20"/>
      <c r="J15" s="5"/>
      <c r="K15" s="5"/>
      <c r="L15" s="5"/>
      <c r="M15" s="5"/>
      <c r="N15" s="5"/>
      <c r="O15" s="5"/>
      <c r="P15" s="5"/>
      <c r="Q15" s="5"/>
      <c r="R15" s="5"/>
      <c r="S15" s="5"/>
      <c r="T15" s="5"/>
      <c r="U15" s="5"/>
    </row>
    <row r="16" spans="2:41" ht="19.899999999999999" customHeight="1" thickBot="1">
      <c r="C16" s="20"/>
      <c r="D16" s="20"/>
      <c r="E16" s="20"/>
      <c r="F16" s="20"/>
      <c r="G16" s="20"/>
      <c r="H16" s="148" t="s">
        <v>724</v>
      </c>
      <c r="I16" s="20"/>
      <c r="J16" s="5"/>
      <c r="K16" s="5"/>
      <c r="L16" s="5"/>
      <c r="M16" s="5"/>
      <c r="N16" s="5"/>
      <c r="O16" s="5"/>
      <c r="P16" s="5"/>
      <c r="Q16" s="5"/>
      <c r="R16" s="5"/>
      <c r="S16" s="5"/>
      <c r="T16" s="5"/>
      <c r="U16" s="5"/>
    </row>
    <row r="17" spans="2:21" ht="31.15" customHeight="1">
      <c r="B17" s="527" t="s">
        <v>591</v>
      </c>
      <c r="C17" s="528"/>
      <c r="D17" s="528"/>
      <c r="E17" s="528"/>
      <c r="F17" s="528"/>
      <c r="G17" s="528"/>
      <c r="H17" s="304" t="s">
        <v>605</v>
      </c>
      <c r="I17" s="302"/>
      <c r="J17" s="303"/>
      <c r="K17" s="546" t="s">
        <v>659</v>
      </c>
      <c r="L17" s="547"/>
      <c r="M17" s="548"/>
      <c r="N17" s="549" t="s">
        <v>606</v>
      </c>
      <c r="O17" s="550"/>
      <c r="P17" s="5"/>
      <c r="Q17" s="5"/>
      <c r="R17" s="5"/>
      <c r="S17" s="5"/>
      <c r="T17" s="5"/>
      <c r="U17" s="5"/>
    </row>
    <row r="18" spans="2:21" ht="21.6" customHeight="1" thickBot="1">
      <c r="B18" s="529" t="str">
        <f>'4. 排出源リスト'!F2</f>
        <v>令和7年度</v>
      </c>
      <c r="C18" s="530"/>
      <c r="D18" s="530"/>
      <c r="E18" s="530"/>
      <c r="F18" s="530"/>
      <c r="G18" s="531"/>
      <c r="H18" s="551"/>
      <c r="I18" s="552"/>
      <c r="J18" s="553"/>
      <c r="K18" s="541"/>
      <c r="L18" s="542"/>
      <c r="M18" s="543"/>
      <c r="N18" s="544"/>
      <c r="O18" s="545"/>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00"/>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15" customHeight="1">
      <c r="B23" s="556"/>
      <c r="C23" s="556"/>
      <c r="D23" s="556"/>
      <c r="E23" s="556"/>
      <c r="F23" s="556"/>
      <c r="G23" s="556"/>
      <c r="H23" s="556"/>
      <c r="I23" s="556"/>
      <c r="J23" s="556"/>
      <c r="K23" s="554"/>
      <c r="L23" s="554"/>
      <c r="M23" s="554"/>
      <c r="N23" s="554"/>
      <c r="O23" s="554"/>
      <c r="P23" s="554"/>
    </row>
    <row r="24" spans="2:21" ht="15.6" customHeight="1">
      <c r="B24" s="412"/>
      <c r="C24" s="412"/>
      <c r="D24" s="412"/>
      <c r="E24" s="412"/>
      <c r="F24" s="412"/>
      <c r="G24" s="412"/>
      <c r="H24" s="557"/>
      <c r="I24" s="557"/>
      <c r="J24" s="557"/>
      <c r="K24" s="555"/>
      <c r="L24" s="555"/>
      <c r="M24" s="555"/>
      <c r="N24" s="555"/>
      <c r="O24" s="555"/>
      <c r="P24" s="555"/>
    </row>
    <row r="25" spans="2:21" ht="15.6" customHeight="1">
      <c r="B25" s="404"/>
      <c r="C25" s="404"/>
      <c r="D25" s="404"/>
      <c r="E25" s="404"/>
      <c r="F25" s="404"/>
      <c r="G25" s="404"/>
      <c r="H25" s="557"/>
      <c r="I25" s="557"/>
      <c r="J25" s="557"/>
      <c r="K25" s="555"/>
      <c r="L25" s="555"/>
      <c r="M25" s="555"/>
      <c r="N25" s="555"/>
      <c r="O25" s="555"/>
      <c r="P25" s="555"/>
    </row>
    <row r="26" spans="2:21" ht="15.6" customHeight="1">
      <c r="B26" s="412"/>
      <c r="C26" s="412"/>
      <c r="D26" s="412"/>
      <c r="E26" s="412"/>
      <c r="F26" s="412"/>
      <c r="G26" s="412"/>
      <c r="H26" s="557"/>
      <c r="I26" s="557"/>
      <c r="J26" s="557"/>
      <c r="K26" s="555"/>
      <c r="L26" s="555"/>
      <c r="M26" s="555"/>
      <c r="N26" s="555"/>
      <c r="O26" s="555"/>
      <c r="P26" s="555"/>
    </row>
    <row r="27" spans="2:21" ht="15.6" customHeight="1">
      <c r="B27" s="404"/>
      <c r="C27" s="404"/>
      <c r="D27" s="404"/>
      <c r="E27" s="404"/>
      <c r="F27" s="404"/>
      <c r="G27" s="404"/>
      <c r="H27" s="557"/>
      <c r="I27" s="557"/>
      <c r="J27" s="557"/>
      <c r="K27" s="555"/>
      <c r="L27" s="555"/>
      <c r="M27" s="555"/>
      <c r="N27" s="555"/>
      <c r="O27" s="555"/>
      <c r="P27" s="555"/>
    </row>
    <row r="28" spans="2:21" ht="15.6" customHeight="1">
      <c r="B28" s="412"/>
      <c r="C28" s="412"/>
      <c r="D28" s="412"/>
      <c r="E28" s="412"/>
      <c r="F28" s="412"/>
      <c r="G28" s="412"/>
      <c r="H28" s="557"/>
      <c r="I28" s="557"/>
      <c r="J28" s="557"/>
      <c r="K28" s="555"/>
      <c r="L28" s="555"/>
      <c r="M28" s="555"/>
      <c r="N28" s="555"/>
      <c r="O28" s="555"/>
      <c r="P28" s="555"/>
    </row>
    <row r="29" spans="2:21" ht="15.6" customHeight="1">
      <c r="B29" s="404"/>
      <c r="C29" s="404"/>
      <c r="D29" s="404"/>
      <c r="E29" s="404"/>
      <c r="F29" s="404"/>
      <c r="G29" s="404"/>
      <c r="H29" s="557"/>
      <c r="I29" s="557"/>
      <c r="J29" s="557"/>
      <c r="K29" s="555"/>
      <c r="L29" s="555"/>
      <c r="M29" s="555"/>
      <c r="N29" s="555"/>
      <c r="O29" s="555"/>
      <c r="P29" s="555"/>
    </row>
    <row r="30" spans="2:21" ht="15.6" customHeight="1">
      <c r="B30" s="412"/>
      <c r="C30" s="412"/>
      <c r="D30" s="412"/>
      <c r="E30" s="412"/>
      <c r="F30" s="412"/>
      <c r="G30" s="412"/>
      <c r="H30" s="557"/>
      <c r="I30" s="557"/>
      <c r="J30" s="557"/>
      <c r="K30" s="555"/>
      <c r="L30" s="555"/>
      <c r="M30" s="555"/>
      <c r="N30" s="555"/>
      <c r="O30" s="555"/>
      <c r="P30" s="555"/>
    </row>
    <row r="31" spans="2:21" ht="15.6" customHeight="1">
      <c r="B31" s="404"/>
      <c r="C31" s="404"/>
      <c r="D31" s="404"/>
      <c r="E31" s="404"/>
      <c r="F31" s="404"/>
      <c r="G31" s="404"/>
      <c r="H31" s="557"/>
      <c r="I31" s="557"/>
      <c r="J31" s="557"/>
      <c r="K31" s="555"/>
      <c r="L31" s="555"/>
      <c r="M31" s="555"/>
      <c r="N31" s="555"/>
      <c r="O31" s="555"/>
      <c r="P31" s="555"/>
    </row>
    <row r="32" spans="2:21" ht="15.6" customHeight="1">
      <c r="B32" s="412"/>
      <c r="C32" s="412"/>
      <c r="D32" s="412"/>
      <c r="E32" s="412"/>
      <c r="F32" s="412"/>
      <c r="G32" s="412"/>
      <c r="H32" s="557"/>
      <c r="I32" s="557"/>
      <c r="J32" s="557"/>
      <c r="K32" s="555"/>
      <c r="L32" s="555"/>
      <c r="M32" s="555"/>
      <c r="N32" s="555"/>
      <c r="O32" s="555"/>
      <c r="P32" s="555"/>
    </row>
    <row r="33" spans="2:16" ht="15.6" customHeight="1">
      <c r="B33" s="404"/>
      <c r="C33" s="404"/>
      <c r="D33" s="404"/>
      <c r="E33" s="404"/>
      <c r="F33" s="404"/>
      <c r="G33" s="404"/>
      <c r="H33" s="557"/>
      <c r="I33" s="557"/>
      <c r="J33" s="557"/>
      <c r="K33" s="555"/>
      <c r="L33" s="555"/>
      <c r="M33" s="555"/>
      <c r="N33" s="555"/>
      <c r="O33" s="555"/>
      <c r="P33" s="555"/>
    </row>
    <row r="34" spans="2:16" ht="15.6" customHeight="1">
      <c r="B34" s="412"/>
      <c r="C34" s="412"/>
      <c r="D34" s="412"/>
      <c r="E34" s="412"/>
      <c r="F34" s="412"/>
      <c r="G34" s="412"/>
      <c r="H34" s="557"/>
      <c r="I34" s="557"/>
      <c r="J34" s="557"/>
      <c r="K34" s="555"/>
      <c r="L34" s="555"/>
      <c r="M34" s="555"/>
      <c r="N34" s="555"/>
      <c r="O34" s="555"/>
      <c r="P34" s="555"/>
    </row>
    <row r="35" spans="2:16" ht="15.6" customHeight="1">
      <c r="B35" s="404"/>
      <c r="C35" s="404"/>
      <c r="D35" s="404"/>
      <c r="E35" s="404"/>
      <c r="F35" s="404"/>
      <c r="G35" s="404"/>
      <c r="H35" s="557"/>
      <c r="I35" s="557"/>
      <c r="J35" s="557"/>
      <c r="K35" s="555"/>
      <c r="L35" s="555"/>
      <c r="M35" s="555"/>
      <c r="N35" s="555"/>
      <c r="O35" s="555"/>
      <c r="P35" s="555"/>
    </row>
    <row r="36" spans="2:16" ht="15.6" customHeight="1">
      <c r="B36" s="412"/>
      <c r="C36" s="412"/>
      <c r="D36" s="412"/>
      <c r="E36" s="412"/>
      <c r="F36" s="412"/>
      <c r="G36" s="412"/>
      <c r="H36" s="557"/>
      <c r="I36" s="557"/>
      <c r="J36" s="557"/>
      <c r="K36" s="555"/>
      <c r="L36" s="555"/>
      <c r="M36" s="555"/>
      <c r="N36" s="555"/>
      <c r="O36" s="555"/>
      <c r="P36" s="555"/>
    </row>
    <row r="37" spans="2:16" ht="15.6" customHeight="1">
      <c r="B37" s="404"/>
      <c r="C37" s="404"/>
      <c r="D37" s="404"/>
      <c r="E37" s="404"/>
      <c r="F37" s="404"/>
      <c r="G37" s="404"/>
      <c r="H37" s="557"/>
      <c r="I37" s="557"/>
      <c r="J37" s="557"/>
      <c r="K37" s="555"/>
      <c r="L37" s="555"/>
      <c r="M37" s="555"/>
      <c r="N37" s="555"/>
      <c r="O37" s="555"/>
      <c r="P37" s="555"/>
    </row>
    <row r="38" spans="2:16" ht="15.6" customHeight="1">
      <c r="B38" s="412"/>
      <c r="C38" s="412"/>
      <c r="D38" s="412"/>
      <c r="E38" s="412"/>
      <c r="F38" s="412"/>
      <c r="G38" s="412"/>
      <c r="H38" s="557"/>
      <c r="I38" s="557"/>
      <c r="J38" s="557"/>
      <c r="K38" s="555"/>
      <c r="L38" s="555"/>
      <c r="M38" s="555"/>
      <c r="N38" s="555"/>
      <c r="O38" s="555"/>
      <c r="P38" s="555"/>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eQkB6sbacN9rWBiph86Wi5ytwcWHzF33l6hF6CSF+0TpAxQtNd0ALmV6GUCYkGGFKwi71fFOFMyItusahLYz+g==" saltValue="hReAUrertMIoq+gewtVCRA==" spinCount="100000" sheet="1" scenarios="1" formatRows="0"/>
  <mergeCells count="95">
    <mergeCell ref="M25:N25"/>
    <mergeCell ref="O25:P25"/>
    <mergeCell ref="K26:L26"/>
    <mergeCell ref="M26:N26"/>
    <mergeCell ref="O26:P26"/>
    <mergeCell ref="K36:L36"/>
    <mergeCell ref="M36:N36"/>
    <mergeCell ref="O36:P36"/>
    <mergeCell ref="K31:L31"/>
    <mergeCell ref="M31:N31"/>
    <mergeCell ref="O31:P31"/>
    <mergeCell ref="K32:L32"/>
    <mergeCell ref="M32:N32"/>
    <mergeCell ref="O32:P32"/>
    <mergeCell ref="K27:L27"/>
    <mergeCell ref="M27:N27"/>
    <mergeCell ref="O27:P27"/>
    <mergeCell ref="K28:L28"/>
    <mergeCell ref="M38:N38"/>
    <mergeCell ref="O38:P38"/>
    <mergeCell ref="K33:L33"/>
    <mergeCell ref="M33:N33"/>
    <mergeCell ref="O33:P33"/>
    <mergeCell ref="K34:L34"/>
    <mergeCell ref="M34:N34"/>
    <mergeCell ref="O34:P34"/>
    <mergeCell ref="K35:L35"/>
    <mergeCell ref="M35:N35"/>
    <mergeCell ref="O35:P35"/>
    <mergeCell ref="K37:L37"/>
    <mergeCell ref="H30:J30"/>
    <mergeCell ref="H31:J31"/>
    <mergeCell ref="H32:J32"/>
    <mergeCell ref="M28:N28"/>
    <mergeCell ref="O28:P28"/>
    <mergeCell ref="K29:L29"/>
    <mergeCell ref="M29:N29"/>
    <mergeCell ref="O29:P29"/>
    <mergeCell ref="K30:L30"/>
    <mergeCell ref="M30:N30"/>
    <mergeCell ref="O30:P30"/>
    <mergeCell ref="H37:J37"/>
    <mergeCell ref="H38:J38"/>
    <mergeCell ref="B35:G35"/>
    <mergeCell ref="B36:G36"/>
    <mergeCell ref="B37:G37"/>
    <mergeCell ref="B38:G38"/>
    <mergeCell ref="B31:G31"/>
    <mergeCell ref="B32:G32"/>
    <mergeCell ref="B33:G33"/>
    <mergeCell ref="B34:G34"/>
    <mergeCell ref="H36:J36"/>
    <mergeCell ref="M37:N37"/>
    <mergeCell ref="O37:P37"/>
    <mergeCell ref="K38:L38"/>
    <mergeCell ref="B25:G25"/>
    <mergeCell ref="B26:G26"/>
    <mergeCell ref="B27:G27"/>
    <mergeCell ref="B28:G28"/>
    <mergeCell ref="B29:G29"/>
    <mergeCell ref="H26:J26"/>
    <mergeCell ref="H27:J27"/>
    <mergeCell ref="H28:J28"/>
    <mergeCell ref="H29:J29"/>
    <mergeCell ref="H33:J33"/>
    <mergeCell ref="H34:J34"/>
    <mergeCell ref="H35:J35"/>
    <mergeCell ref="B30:G30"/>
    <mergeCell ref="B23:G23"/>
    <mergeCell ref="H23:J23"/>
    <mergeCell ref="B24:G24"/>
    <mergeCell ref="K23:L23"/>
    <mergeCell ref="K25:L25"/>
    <mergeCell ref="H24:J24"/>
    <mergeCell ref="H25:J25"/>
    <mergeCell ref="M23:N23"/>
    <mergeCell ref="O23:P23"/>
    <mergeCell ref="K24:L24"/>
    <mergeCell ref="M24:N24"/>
    <mergeCell ref="O24:P24"/>
    <mergeCell ref="K5:Q6"/>
    <mergeCell ref="K7:Q7"/>
    <mergeCell ref="B11:G11"/>
    <mergeCell ref="B17:G17"/>
    <mergeCell ref="B18:G18"/>
    <mergeCell ref="B5:G6"/>
    <mergeCell ref="B7:G7"/>
    <mergeCell ref="I7:J7"/>
    <mergeCell ref="H5:J6"/>
    <mergeCell ref="K18:M18"/>
    <mergeCell ref="N18:O18"/>
    <mergeCell ref="H17:J17"/>
    <mergeCell ref="K17:M17"/>
    <mergeCell ref="N17:O17"/>
    <mergeCell ref="H18:J18"/>
  </mergeCells>
  <phoneticPr fontId="2"/>
  <conditionalFormatting sqref="B7:H7 K7 H11 B18:O18 K23:P23 H24:P38">
    <cfRule type="expression" dxfId="1" priority="6">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cols>
    <col min="1" max="1" width="1.25" style="139" customWidth="1"/>
    <col min="2" max="2" width="82.25" style="139" customWidth="1"/>
    <col min="3" max="3" width="1.25" style="139" customWidth="1"/>
    <col min="4" max="17" width="8.25" style="139"/>
    <col min="18" max="18" width="0" style="139" hidden="1" customWidth="1"/>
    <col min="19" max="16384" width="8.25" style="139"/>
  </cols>
  <sheetData>
    <row r="2" spans="2:18" ht="22.5" customHeight="1" thickBot="1">
      <c r="B2" s="139" t="s">
        <v>708</v>
      </c>
      <c r="R2" s="21" t="s">
        <v>592</v>
      </c>
    </row>
    <row r="3" spans="2:18" ht="26.25" customHeight="1" thickBot="1">
      <c r="B3" s="558"/>
      <c r="R3" s="215" t="b">
        <v>0</v>
      </c>
    </row>
    <row r="4" spans="2:18" ht="26.25" customHeight="1">
      <c r="B4" s="559"/>
    </row>
    <row r="5" spans="2:18" ht="26.25" customHeight="1">
      <c r="B5" s="559"/>
    </row>
    <row r="6" spans="2:18" ht="26.25" customHeight="1">
      <c r="B6" s="559"/>
    </row>
    <row r="7" spans="2:18" ht="26.25" customHeight="1">
      <c r="B7" s="559"/>
    </row>
    <row r="8" spans="2:18" ht="26.25" customHeight="1">
      <c r="B8" s="559"/>
    </row>
    <row r="9" spans="2:18" ht="26.25" customHeight="1">
      <c r="B9" s="559"/>
    </row>
    <row r="10" spans="2:18" ht="26.25" customHeight="1">
      <c r="B10" s="559"/>
    </row>
    <row r="11" spans="2:18" ht="26.25" customHeight="1">
      <c r="B11" s="559"/>
    </row>
    <row r="12" spans="2:18" ht="26.25" customHeight="1">
      <c r="B12" s="559"/>
    </row>
    <row r="13" spans="2:18" ht="26.25" customHeight="1">
      <c r="B13" s="559"/>
      <c r="E13" s="140"/>
      <c r="F13" s="140"/>
      <c r="G13" s="140"/>
      <c r="H13" s="140"/>
      <c r="I13" s="140"/>
      <c r="J13" s="140"/>
      <c r="K13" s="140"/>
      <c r="L13" s="141"/>
      <c r="M13" s="141"/>
      <c r="N13" s="141"/>
      <c r="O13" s="141"/>
      <c r="P13" s="141"/>
    </row>
    <row r="14" spans="2:18" ht="26.25" customHeight="1">
      <c r="B14" s="559"/>
      <c r="E14" s="140"/>
      <c r="F14" s="142"/>
      <c r="G14" s="142"/>
      <c r="H14" s="140"/>
      <c r="I14" s="140"/>
      <c r="J14" s="140"/>
      <c r="K14" s="140"/>
      <c r="L14" s="141"/>
      <c r="M14" s="141"/>
      <c r="N14" s="141"/>
      <c r="O14" s="141"/>
      <c r="P14" s="141"/>
    </row>
    <row r="15" spans="2:18" ht="26.25" customHeight="1">
      <c r="B15" s="559"/>
      <c r="E15" s="140"/>
      <c r="F15" s="143"/>
      <c r="G15" s="140"/>
      <c r="H15" s="140"/>
      <c r="I15" s="140"/>
      <c r="J15" s="140"/>
      <c r="K15" s="140"/>
      <c r="L15" s="141"/>
      <c r="M15" s="141"/>
      <c r="N15" s="141"/>
      <c r="O15" s="141"/>
      <c r="P15" s="141"/>
    </row>
    <row r="16" spans="2:18" ht="26.25" customHeight="1">
      <c r="B16" s="559"/>
      <c r="E16" s="140"/>
      <c r="F16" s="140"/>
      <c r="G16" s="140"/>
      <c r="H16" s="140"/>
      <c r="I16" s="140"/>
      <c r="J16" s="140"/>
      <c r="K16" s="140"/>
      <c r="L16" s="141"/>
      <c r="M16" s="141"/>
      <c r="N16" s="141"/>
      <c r="O16" s="141"/>
      <c r="P16" s="141"/>
    </row>
    <row r="17" spans="2:16" ht="26.25" customHeight="1">
      <c r="B17" s="559"/>
      <c r="E17" s="140"/>
      <c r="F17" s="140"/>
      <c r="G17" s="140"/>
      <c r="H17" s="140"/>
      <c r="I17" s="140"/>
      <c r="J17" s="140"/>
      <c r="K17" s="140"/>
      <c r="L17" s="141"/>
      <c r="M17" s="141"/>
      <c r="N17" s="141"/>
      <c r="O17" s="141"/>
      <c r="P17" s="141"/>
    </row>
    <row r="18" spans="2:16" ht="26.25" customHeight="1">
      <c r="B18" s="559"/>
      <c r="E18" s="140"/>
      <c r="F18" s="142"/>
      <c r="G18" s="142"/>
      <c r="H18" s="140"/>
      <c r="I18" s="140"/>
      <c r="J18" s="140"/>
      <c r="K18" s="140"/>
      <c r="L18" s="141"/>
      <c r="M18" s="141"/>
      <c r="N18" s="141"/>
      <c r="O18" s="141"/>
      <c r="P18" s="141"/>
    </row>
    <row r="19" spans="2:16" ht="26.25" customHeight="1">
      <c r="B19" s="559"/>
      <c r="E19" s="140"/>
      <c r="F19" s="143"/>
      <c r="G19" s="140"/>
      <c r="H19" s="140"/>
      <c r="I19" s="140"/>
      <c r="J19" s="140"/>
      <c r="K19" s="140"/>
      <c r="L19" s="141"/>
      <c r="M19" s="141"/>
      <c r="N19" s="141"/>
      <c r="O19" s="141"/>
      <c r="P19" s="141"/>
    </row>
    <row r="20" spans="2:16" ht="26.25" customHeight="1">
      <c r="B20" s="559"/>
      <c r="E20" s="140"/>
      <c r="F20" s="140"/>
      <c r="G20" s="140"/>
      <c r="H20" s="140"/>
      <c r="I20" s="140"/>
      <c r="J20" s="140"/>
      <c r="K20" s="140"/>
      <c r="L20" s="141"/>
      <c r="M20" s="141"/>
      <c r="N20" s="141"/>
      <c r="O20" s="141"/>
      <c r="P20" s="141"/>
    </row>
    <row r="21" spans="2:16" ht="26.25" customHeight="1">
      <c r="B21" s="559"/>
      <c r="E21" s="140"/>
      <c r="F21" s="140"/>
      <c r="G21" s="140"/>
      <c r="H21" s="140"/>
      <c r="I21" s="140"/>
      <c r="J21" s="140"/>
      <c r="K21" s="140"/>
      <c r="L21" s="141"/>
      <c r="M21" s="141"/>
      <c r="N21" s="141"/>
      <c r="O21" s="141"/>
      <c r="P21" s="141"/>
    </row>
    <row r="22" spans="2:16" ht="26.25" customHeight="1">
      <c r="B22" s="559"/>
      <c r="E22" s="140"/>
      <c r="F22" s="140"/>
      <c r="G22" s="140"/>
      <c r="H22" s="140"/>
      <c r="I22" s="140"/>
      <c r="J22" s="140"/>
      <c r="K22" s="140"/>
      <c r="L22" s="141"/>
      <c r="M22" s="141"/>
      <c r="N22" s="141"/>
      <c r="O22" s="141"/>
      <c r="P22" s="141"/>
    </row>
    <row r="23" spans="2:16" ht="26.25" customHeight="1">
      <c r="B23" s="559"/>
      <c r="E23" s="140"/>
      <c r="F23" s="142"/>
      <c r="G23" s="142"/>
      <c r="H23" s="142"/>
      <c r="I23" s="140"/>
      <c r="J23" s="140"/>
      <c r="K23" s="140"/>
      <c r="L23" s="141"/>
      <c r="M23" s="141"/>
      <c r="N23" s="141"/>
      <c r="O23" s="141"/>
      <c r="P23" s="141"/>
    </row>
    <row r="24" spans="2:16" ht="26.25" customHeight="1">
      <c r="B24" s="559"/>
      <c r="E24" s="140"/>
      <c r="F24" s="142"/>
      <c r="G24" s="140"/>
      <c r="H24" s="142"/>
      <c r="I24" s="140"/>
      <c r="J24" s="140"/>
      <c r="K24" s="140"/>
      <c r="L24" s="141"/>
      <c r="M24" s="141"/>
      <c r="N24" s="141"/>
      <c r="O24" s="141"/>
      <c r="P24" s="141"/>
    </row>
    <row r="25" spans="2:16" ht="26.25" customHeight="1">
      <c r="B25" s="559"/>
    </row>
    <row r="26" spans="2:16" ht="26.25" customHeight="1">
      <c r="B26" s="559"/>
    </row>
    <row r="27" spans="2:16" ht="26.25" customHeight="1">
      <c r="B27" s="559"/>
    </row>
    <row r="28" spans="2:16" ht="26.25" customHeight="1">
      <c r="B28" s="559"/>
    </row>
    <row r="29" spans="2:16" ht="26.25" customHeight="1" thickBot="1">
      <c r="B29" s="560"/>
    </row>
    <row r="30" spans="2:16" ht="3.75" customHeight="1">
      <c r="B30" s="144"/>
    </row>
    <row r="31" spans="2:16">
      <c r="B31" s="139" t="s">
        <v>670</v>
      </c>
    </row>
    <row r="32" spans="2:16" ht="9" customHeight="1"/>
  </sheetData>
  <sheetProtection algorithmName="SHA-512" hashValue="Hp2ODzDwtAMIVLBUH6uigC9NM3ZMM41oKLSv9RoCFc0u4cGLtVj30rX19MqBRFi7R5oNg9f3Nj6p052oJ4hhpg==" saltValue="MWq2U7XTvOIo6nvTMzbtVQ=="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647700</xdr:colOff>
                    <xdr:row>1</xdr:row>
                    <xdr:rowOff>19050</xdr:rowOff>
                  </from>
                  <to>
                    <xdr:col>1</xdr:col>
                    <xdr:colOff>2038350</xdr:colOff>
                    <xdr:row>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安西晴香</cp:lastModifiedBy>
  <cp:lastPrinted>2021-10-07T00:19:48Z</cp:lastPrinted>
  <dcterms:created xsi:type="dcterms:W3CDTF">2021-03-12T03:18:20Z</dcterms:created>
  <dcterms:modified xsi:type="dcterms:W3CDTF">2026-04-01T11:33:01Z</dcterms:modified>
</cp:coreProperties>
</file>