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2.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omments14.xml" ContentType="application/vnd.openxmlformats-officedocument.spreadsheetml.comments+xml"/>
  <Override PartName="/xl/threadedComments/threadedComment2.xml" ContentType="application/vnd.ms-excel.threaded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J:\#R5補正補助事業（グリーンリカバリー）\6.公募要領・応募申請書（様式関連）\20240311公募要領・様式・Q&amp;A\最新版セット\"/>
    </mc:Choice>
  </mc:AlternateContent>
  <xr:revisionPtr revIDLastSave="0" documentId="13_ncr:1_{C169DB78-A510-497E-9AAF-7426D7847608}" xr6:coauthVersionLast="47" xr6:coauthVersionMax="47" xr10:uidLastSave="{00000000-0000-0000-0000-000000000000}"/>
  <bookViews>
    <workbookView xWindow="-120" yWindow="-120" windowWidth="29040" windowHeight="15720" tabRatio="918" xr2:uid="{00000000-000D-0000-FFFF-FFFF00000000}"/>
  </bookViews>
  <sheets>
    <sheet name="必ずこのシートから始めてください" sheetId="45" r:id="rId1"/>
    <sheet name="様式第１１" sheetId="162" r:id="rId2"/>
    <sheet name="様式第１　別紙1" sheetId="156" r:id="rId3"/>
    <sheet name="【参照】産業分類番号一覧" sheetId="160"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64" r:id="rId23"/>
    <sheet name="別添3A_設備構成比較_個票2" sheetId="165" r:id="rId24"/>
    <sheet name="別添４_スケジュール（単年度用）" sheetId="118" r:id="rId25"/>
    <sheet name="別紙2（単年度用）" sheetId="163" r:id="rId26"/>
    <sheet name="様式第10　取得財産管理台帳 (提出)" sheetId="166" r:id="rId27"/>
    <sheet name="別添５_経費内訳表 (単年度用)" sheetId="154" r:id="rId28"/>
    <sheet name="支払集計表" sheetId="167" r:id="rId29"/>
    <sheet name="別添６_資金計画表" sheetId="120" r:id="rId30"/>
    <sheet name="別添７_ファイナンスリース" sheetId="121" r:id="rId31"/>
    <sheet name="別添８_消費税仕入税額控除" sheetId="122" r:id="rId32"/>
    <sheet name="作業用_業種" sheetId="53" state="hidden" r:id="rId33"/>
    <sheet name="事業報告書用転記元シート" sheetId="125" state="hidden" r:id="rId34"/>
    <sheet name="作業用_係数" sheetId="52" state="hidden" r:id="rId35"/>
    <sheet name="作業用_区分等" sheetId="56" state="hidden" r:id="rId36"/>
    <sheet name="Sheet1" sheetId="158" state="hidden" r:id="rId37"/>
    <sheet name="Sheet2" sheetId="159" state="hidden" r:id="rId38"/>
    <sheet name="（参考1記入例用）換算係数" sheetId="50"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_xlnm._FilterDatabase" localSheetId="27" hidden="1">'別添５_経費内訳表 (単年度用)'!$P$2:$W$2</definedName>
    <definedName name="a">[1]別添7!$B$10:$E$29</definedName>
    <definedName name="_xlnm.Print_Area" localSheetId="38">'（参考1記入例用）換算係数'!$A$1:$J$51</definedName>
    <definedName name="_xlnm.Print_Area" localSheetId="3">【参照】産業分類番号一覧!$B$2:$G$2179</definedName>
    <definedName name="_xlnm.Print_Area" localSheetId="28">支払集計表!$B$1:$BY$34</definedName>
    <definedName name="_xlnm.Print_Area" localSheetId="33">事業報告書用転記元シート!$B$2:$P$115</definedName>
    <definedName name="_xlnm.Print_Area" localSheetId="0">必ずこのシートから始めてください!$B$2:$I$27</definedName>
    <definedName name="_xlnm.Print_Area" localSheetId="25">'別紙2（単年度用）'!$B$2:$L$54</definedName>
    <definedName name="_xlnm.Print_Area" localSheetId="4">別添１_要件確認!$A$1:$AE$43</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'別添４_スケジュール（単年度用）'!$A$1:$AP$35</definedName>
    <definedName name="_xlnm.Print_Area" localSheetId="27">'別添５_経費内訳表 (単年度用)'!$B$1:$W$126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29">別添６_資金計画表!$A$1:$K$23</definedName>
    <definedName name="_xlnm.Print_Area" localSheetId="21">別添7!$B$2:$F$37</definedName>
    <definedName name="_xlnm.Print_Area" localSheetId="30">別添７_ファイナンスリース!$A$1:$N$35</definedName>
    <definedName name="_xlnm.Print_Area" localSheetId="31">別添８_消費税仕入税額控除!$A$1:$AA$43</definedName>
    <definedName name="_xlnm.Print_Area" localSheetId="2">'様式第１　別紙1'!$B$2:$J$74</definedName>
    <definedName name="_xlnm.Print_Area" localSheetId="26">'様式第10　取得財産管理台帳 (提出)'!$B$1:$K$34</definedName>
    <definedName name="_xlnm.Print_Area" localSheetId="1">様式第１１!$A$1:$Y$52</definedName>
    <definedName name="_xlnm.Print_Titles" localSheetId="27">'別添５_経費内訳表 (単年度用)'!$4:$7</definedName>
    <definedName name="システム・設備区分" localSheetId="28">[2]作業用_区分等!$E$8:$E$23</definedName>
    <definedName name="システム・設備区分" localSheetId="33">[3]作業用_区分等!$E$8:$E$23</definedName>
    <definedName name="システム・設備区分" localSheetId="25">[4]作業用_区分等!$E$8:$E$23</definedName>
    <definedName name="システム・設備区分" localSheetId="4">[5]作業用_区分等!$E$8:$E$25</definedName>
    <definedName name="システム・設備区分" localSheetId="6">[6]作業用_区分等!$E$8:$E$25</definedName>
    <definedName name="システム・設備区分" localSheetId="7">[6]作業用_区分等!$E$8:$E$25</definedName>
    <definedName name="システム・設備区分" localSheetId="5">[6]作業用_区分等!$E$8:$E$25</definedName>
    <definedName name="システム・設備区分" localSheetId="22">[7]作業用_区分等!$E$8:$E$23</definedName>
    <definedName name="システム・設備区分" localSheetId="23">[7]作業用_区分等!$E$8:$E$23</definedName>
    <definedName name="システム・設備区分" localSheetId="24">[5]作業用_区分等!$E$8:$E$25</definedName>
    <definedName name="システム・設備区分" localSheetId="27">[5]作業用_区分等!$E$8:$E$25</definedName>
    <definedName name="システム・設備区分" localSheetId="29">[5]作業用_区分等!$E$8:$E$25</definedName>
    <definedName name="システム・設備区分" localSheetId="30">[5]作業用_区分等!$E$8:$E$25</definedName>
    <definedName name="システム・設備区分" localSheetId="31">[5]作業用_区分等!$E$8:$E$25</definedName>
    <definedName name="システム・設備区分" localSheetId="2">[8]作業用_区分等!$E$8:$E$23</definedName>
    <definedName name="システム・設備区分" localSheetId="26">[2]作業用_区分等!$E$8:$E$23</definedName>
    <definedName name="システム・設備区分" localSheetId="1">[2]作業用_区分等!$E$8:$E$23</definedName>
    <definedName name="システム・設備区分">作業用_区分等!$E$8:$E$23</definedName>
    <definedName name="活動種別" localSheetId="3">[9]作業用_係数!$D$10:$D$42</definedName>
    <definedName name="活動種別" localSheetId="28">[2]作業用_係数!$D$10:$D$42</definedName>
    <definedName name="活動種別" localSheetId="33">[3]作業用_係数!$D$10:$D$42</definedName>
    <definedName name="活動種別" localSheetId="25">[4]作業用_係数!$D$10:$D$42</definedName>
    <definedName name="活動種別" localSheetId="4">[5]作業用_係数!$D$10:$D$42</definedName>
    <definedName name="活動種別" localSheetId="6">[6]作業用_係数!$D$10:$D$42</definedName>
    <definedName name="活動種別" localSheetId="7">[6]作業用_係数!$D$10:$D$42</definedName>
    <definedName name="活動種別" localSheetId="5">[6]作業用_係数!$D$10:$D$42</definedName>
    <definedName name="活動種別" localSheetId="22">[7]作業用_係数!$D$10:$D$42</definedName>
    <definedName name="活動種別" localSheetId="23">[7]作業用_係数!$D$10:$D$42</definedName>
    <definedName name="活動種別" localSheetId="24">[5]作業用_係数!$D$10:$D$42</definedName>
    <definedName name="活動種別" localSheetId="27">[5]作業用_係数!$D$10:$D$42</definedName>
    <definedName name="活動種別" localSheetId="29">[5]作業用_係数!$D$10:$D$42</definedName>
    <definedName name="活動種別" localSheetId="30">[5]作業用_係数!$D$10:$D$42</definedName>
    <definedName name="活動種別" localSheetId="31">[10]作業用_係数!$D$10:$D$42</definedName>
    <definedName name="活動種別" localSheetId="2">[8]作業用_係数!$D$10:$D$42</definedName>
    <definedName name="活動種別" localSheetId="26">[2]作業用_係数!$D$10:$D$42</definedName>
    <definedName name="活動種別" localSheetId="1">[2]作業用_係数!$D$10:$D$42</definedName>
    <definedName name="活動種別">作業用_係数!$D$10:$D$42</definedName>
    <definedName name="企業分類" localSheetId="28">[2]作業用_区分等!$V$8:$V$16</definedName>
    <definedName name="企業分類" localSheetId="33">[3]作業用_区分等!$V$8:$V$16</definedName>
    <definedName name="企業分類" localSheetId="2">[11]作業用_区分等!$V$8:$V$16</definedName>
    <definedName name="企業分類" localSheetId="26">[2]作業用_区分等!$V$8:$V$16</definedName>
    <definedName name="企業分類" localSheetId="1">[2]作業用_区分等!$V$8:$V$16</definedName>
    <definedName name="企業分類">作業用_区分等!$V$8:$V$16</definedName>
    <definedName name="個票番号" localSheetId="28">[2]作業用_区分等!$J$8:$J$17</definedName>
    <definedName name="個票番号" localSheetId="33">[3]作業用_区分等!$J$8:$J$17</definedName>
    <definedName name="個票番号" localSheetId="25">[4]作業用_区分等!$J$8:$J$17</definedName>
    <definedName name="個票番号" localSheetId="4">[5]作業用_区分等!$J$8:$J$17</definedName>
    <definedName name="個票番号" localSheetId="6">[6]作業用_区分等!$J$8:$J$17</definedName>
    <definedName name="個票番号" localSheetId="7">[6]作業用_区分等!$J$8:$J$17</definedName>
    <definedName name="個票番号" localSheetId="5">[6]作業用_区分等!$J$8:$J$17</definedName>
    <definedName name="個票番号" localSheetId="22">[7]作業用_区分等!$J$8:$J$17</definedName>
    <definedName name="個票番号" localSheetId="23">[7]作業用_区分等!$J$8:$J$17</definedName>
    <definedName name="個票番号" localSheetId="24">[5]作業用_区分等!$J$8:$J$17</definedName>
    <definedName name="個票番号" localSheetId="27">[5]作業用_区分等!$J$8:$J$17</definedName>
    <definedName name="個票番号" localSheetId="29">[5]作業用_区分等!$J$8:$J$17</definedName>
    <definedName name="個票番号" localSheetId="30">[5]作業用_区分等!$J$8:$J$17</definedName>
    <definedName name="個票番号" localSheetId="31">[5]作業用_区分等!$J$8:$J$17</definedName>
    <definedName name="個票番号" localSheetId="2">[8]作業用_区分等!$J$8:$J$17</definedName>
    <definedName name="個票番号" localSheetId="26">[2]作業用_区分等!$J$8:$J$17</definedName>
    <definedName name="個票番号" localSheetId="1">[2]作業用_区分等!$J$8:$J$17</definedName>
    <definedName name="個票番号">作業用_区分等!$J$8:$J$17</definedName>
    <definedName name="対策種類" localSheetId="28">[2]作業用_区分等!$H$8:$H$11</definedName>
    <definedName name="対策種類" localSheetId="33">[3]作業用_区分等!$H$8:$H$11</definedName>
    <definedName name="対策種類" localSheetId="25">[4]作業用_区分等!$H$8:$H$11</definedName>
    <definedName name="対策種類" localSheetId="4">[5]作業用_区分等!$H$8:$H$11</definedName>
    <definedName name="対策種類" localSheetId="6">[6]作業用_区分等!$H$8:$H$11</definedName>
    <definedName name="対策種類" localSheetId="7">[6]作業用_区分等!$H$8:$H$11</definedName>
    <definedName name="対策種類" localSheetId="5">[6]作業用_区分等!$H$8:$H$11</definedName>
    <definedName name="対策種類" localSheetId="22">[7]作業用_区分等!$H$8:$H$11</definedName>
    <definedName name="対策種類" localSheetId="23">[7]作業用_区分等!$H$8:$H$11</definedName>
    <definedName name="対策種類" localSheetId="24">[5]作業用_区分等!$H$8:$H$11</definedName>
    <definedName name="対策種類" localSheetId="27">[5]作業用_区分等!$H$8:$H$11</definedName>
    <definedName name="対策種類" localSheetId="29">[5]作業用_区分等!$H$8:$H$11</definedName>
    <definedName name="対策種類" localSheetId="30">[5]作業用_区分等!$H$8:$H$11</definedName>
    <definedName name="対策種類" localSheetId="31">[5]作業用_区分等!$H$8:$H$11</definedName>
    <definedName name="対策種類" localSheetId="2">[8]作業用_区分等!$H$8:$H$11</definedName>
    <definedName name="対策種類" localSheetId="26">[2]作業用_区分等!$H$8:$H$11</definedName>
    <definedName name="対策種類" localSheetId="1">[2]作業用_区分等!$H$8:$H$11</definedName>
    <definedName name="対策種類">作業用_区分等!$H$8:$H$11</definedName>
    <definedName name="単位と係数" localSheetId="3">[9]作業用_係数!$D$11:$L$42</definedName>
    <definedName name="単位と係数" localSheetId="28">[2]作業用_係数!$D$11:$L$42</definedName>
    <definedName name="単位と係数" localSheetId="33">[3]作業用_係数!$D$11:$L$42</definedName>
    <definedName name="単位と係数" localSheetId="25">[4]作業用_係数!$D$11:$L$42</definedName>
    <definedName name="単位と係数" localSheetId="4">[5]作業用_係数!$D$11:$L$42</definedName>
    <definedName name="単位と係数" localSheetId="6">[6]作業用_係数!$D$11:$L$42</definedName>
    <definedName name="単位と係数" localSheetId="7">[6]作業用_係数!$D$11:$L$42</definedName>
    <definedName name="単位と係数" localSheetId="5">[6]作業用_係数!$D$11:$L$42</definedName>
    <definedName name="単位と係数" localSheetId="22">[7]作業用_係数!$D$11:$L$42</definedName>
    <definedName name="単位と係数" localSheetId="23">[7]作業用_係数!$D$11:$L$42</definedName>
    <definedName name="単位と係数" localSheetId="24">[5]作業用_係数!$D$11:$L$42</definedName>
    <definedName name="単位と係数" localSheetId="27">[5]作業用_係数!$D$11:$L$42</definedName>
    <definedName name="単位と係数" localSheetId="29">[5]作業用_係数!$D$11:$L$42</definedName>
    <definedName name="単位と係数" localSheetId="30">[5]作業用_係数!$D$11:$L$42</definedName>
    <definedName name="単位と係数" localSheetId="31">[10]作業用_係数!$D$11:$L$42</definedName>
    <definedName name="単位と係数" localSheetId="2">[8]作業用_係数!$D$11:$L$42</definedName>
    <definedName name="単位と係数" localSheetId="26">[2]作業用_係数!$D$11:$L$42</definedName>
    <definedName name="単位と係数" localSheetId="1">[2]作業用_係数!$D$11:$L$42</definedName>
    <definedName name="単位と係数">作業用_係数!$D$11:$L$42</definedName>
    <definedName name="単価" localSheetId="28">[2]別添7!$B$10:$E$29</definedName>
    <definedName name="単価" localSheetId="33">[3]別添7!$B$10:$E$29</definedName>
    <definedName name="単価" localSheetId="25">[4]別添7!$B$10:$E$29</definedName>
    <definedName name="単価" localSheetId="4">[5]別添７_単価!$B$10:$E$25</definedName>
    <definedName name="単価" localSheetId="6">[6]別添9_単価!$B$10:$E$25</definedName>
    <definedName name="単価" localSheetId="7">[6]別添9_単価!$B$10:$E$25</definedName>
    <definedName name="単価" localSheetId="5">[6]別添9_単価!$B$10:$E$25</definedName>
    <definedName name="単価" localSheetId="22">[7]別添7!$B$10:$E$29</definedName>
    <definedName name="単価" localSheetId="23">[7]別添7!$B$10:$E$29</definedName>
    <definedName name="単価" localSheetId="24">[5]別添７_単価!$B$10:$E$25</definedName>
    <definedName name="単価" localSheetId="27">[5]別添７_単価!$B$10:$E$25</definedName>
    <definedName name="単価" localSheetId="29">[5]別添７_単価!$B$10:$E$25</definedName>
    <definedName name="単価" localSheetId="30">[5]別添７_単価!$B$10:$E$25</definedName>
    <definedName name="単価" localSheetId="31">[5]別添７_単価!$B$10:$E$25</definedName>
    <definedName name="単価" localSheetId="2">#REF!</definedName>
    <definedName name="単価" localSheetId="26">[2]別添7!$B$10:$E$29</definedName>
    <definedName name="単価" localSheetId="1">[2]別添7!$B$10:$E$29</definedName>
    <definedName name="単価">別添7!$B$10:$E$29</definedName>
    <definedName name="中分類" localSheetId="28">[2]作業用_業種!$C$8:$C$106</definedName>
    <definedName name="中分類" localSheetId="33">[3]作業用_業種!$C$8:$C$106</definedName>
    <definedName name="中分類" localSheetId="4">[5]作業用_業種!$C$8:$C$106</definedName>
    <definedName name="中分類" localSheetId="6">[6]作業用_業種!$C$8:$C$106</definedName>
    <definedName name="中分類" localSheetId="7">[6]作業用_業種!$C$8:$C$106</definedName>
    <definedName name="中分類" localSheetId="5">[6]作業用_業種!$C$8:$C$106</definedName>
    <definedName name="中分類" localSheetId="24">[5]作業用_業種!$C$8:$C$106</definedName>
    <definedName name="中分類" localSheetId="27">[5]作業用_業種!$C$8:$C$106</definedName>
    <definedName name="中分類" localSheetId="29">[5]作業用_業種!$C$8:$C$106</definedName>
    <definedName name="中分類" localSheetId="30">[5]作業用_業種!$C$8:$C$106</definedName>
    <definedName name="中分類" localSheetId="31">[5]作業用_業種!$C$8:$C$106</definedName>
    <definedName name="中分類" localSheetId="2">[11]作業用_業種!$C$8:$C$106</definedName>
    <definedName name="中分類" localSheetId="26">[2]作業用_業種!$C$8:$C$106</definedName>
    <definedName name="中分類" localSheetId="1">[2]作業用_業種!$C$8:$C$106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28">[2]作業用_業種!$C$8:$D$106</definedName>
    <definedName name="中分類振り分け" localSheetId="33">[3]作業用_業種!$C$8:$D$106</definedName>
    <definedName name="中分類振り分け" localSheetId="4">[5]作業用_業種!$C$8:$D$106</definedName>
    <definedName name="中分類振り分け" localSheetId="6">[6]作業用_業種!$C$8:$D$106</definedName>
    <definedName name="中分類振り分け" localSheetId="7">[6]作業用_業種!$C$8:$D$106</definedName>
    <definedName name="中分類振り分け" localSheetId="5">[6]作業用_業種!$C$8:$D$106</definedName>
    <definedName name="中分類振り分け" localSheetId="24">[5]作業用_業種!$C$8:$D$106</definedName>
    <definedName name="中分類振り分け" localSheetId="27">[5]作業用_業種!$C$8:$D$106</definedName>
    <definedName name="中分類振り分け" localSheetId="29">[5]作業用_業種!$C$8:$D$106</definedName>
    <definedName name="中分類振り分け" localSheetId="30">[5]作業用_業種!$C$8:$D$106</definedName>
    <definedName name="中分類振り分け" localSheetId="31">[5]作業用_業種!$C$8:$D$106</definedName>
    <definedName name="中分類振り分け" localSheetId="2">[11]作業用_業種!$C$8:$D$106</definedName>
    <definedName name="中分類振り分け" localSheetId="26">[2]作業用_業種!$C$8:$D$106</definedName>
    <definedName name="中分類振り分け" localSheetId="1">[2]作業用_業種!$C$8:$D$106</definedName>
    <definedName name="中分類振り分け">作業用_業種!$C$8:$D$106</definedName>
    <definedName name="電力等のGJ換算係数" localSheetId="28">[2]作業用_係数!$Q$11:$S$15</definedName>
    <definedName name="電力等のGJ換算係数" localSheetId="33">[3]作業用_係数!$Q$11:$S$15</definedName>
    <definedName name="電力等のGJ換算係数" localSheetId="25">[4]作業用_係数!$Q$11:$S$15</definedName>
    <definedName name="電力等のGJ換算係数" localSheetId="22">[7]作業用_係数!$Q$11:$S$15</definedName>
    <definedName name="電力等のGJ換算係数" localSheetId="23">[7]作業用_係数!$Q$11:$S$15</definedName>
    <definedName name="電力等のGJ換算係数" localSheetId="2">[8]作業用_係数!$Q$11:$S$15</definedName>
    <definedName name="電力等のGJ換算係数" localSheetId="26">[2]作業用_係数!$Q$11:$S$15</definedName>
    <definedName name="電力等のGJ換算係数" localSheetId="1">[2]作業用_係数!$Q$11:$S$15</definedName>
    <definedName name="電力等のGJ換算係数">作業用_係数!$Q$11:$S$15</definedName>
    <definedName name="電力等のGJ係数" localSheetId="3">[9]作業用_係数!$Q$11:$S$15</definedName>
    <definedName name="電力等のGJ係数" localSheetId="28">[12]作業用_係数!$Q$11:$S$15</definedName>
    <definedName name="電力等のGJ係数" localSheetId="6">[6]作業用_係数!$Q$11:$S$15</definedName>
    <definedName name="電力等のGJ係数" localSheetId="7">[6]作業用_係数!$Q$11:$S$15</definedName>
    <definedName name="電力等のGJ係数" localSheetId="5">[6]作業用_係数!$Q$11:$S$15</definedName>
    <definedName name="電力等のGJ係数" localSheetId="31">[10]作業用_係数!$Q$11:$S$15</definedName>
    <definedName name="電力等のGJ係数" localSheetId="26">[12]作業用_係数!$Q$11:$S$15</definedName>
    <definedName name="電力等のGJ係数" localSheetId="1">[12]作業用_係数!$Q$11:$S$15</definedName>
    <definedName name="電力等のGJ係数">[5]作業用_係数!$Q$11:$S$15</definedName>
    <definedName name="都道府県名" localSheetId="28">[2]作業用_区分等!$N$8:$N$55</definedName>
    <definedName name="都道府県名" localSheetId="33">[3]作業用_区分等!$N$8:$N$55</definedName>
    <definedName name="都道府県名" localSheetId="4">[5]作業用_区分等!$N$8:$N$55</definedName>
    <definedName name="都道府県名" localSheetId="6">[6]作業用_区分等!$N$8:$N$55</definedName>
    <definedName name="都道府県名" localSheetId="7">[6]作業用_区分等!$N$8:$N$55</definedName>
    <definedName name="都道府県名" localSheetId="5">[6]作業用_区分等!$N$8:$N$55</definedName>
    <definedName name="都道府県名" localSheetId="24">[5]作業用_区分等!$N$8:$N$55</definedName>
    <definedName name="都道府県名" localSheetId="27">[5]作業用_区分等!$N$8:$N$55</definedName>
    <definedName name="都道府県名" localSheetId="29">[5]作業用_区分等!$N$8:$N$55</definedName>
    <definedName name="都道府県名" localSheetId="30">[5]作業用_区分等!$N$8:$N$55</definedName>
    <definedName name="都道府県名" localSheetId="31">[5]作業用_区分等!$N$8:$N$55</definedName>
    <definedName name="都道府県名" localSheetId="2">[11]作業用_区分等!$N$8:$N$55</definedName>
    <definedName name="都道府県名" localSheetId="26">[2]作業用_区分等!$N$8:$N$55</definedName>
    <definedName name="都道府県名" localSheetId="1">[2]作業用_区分等!$N$8:$N$55</definedName>
    <definedName name="都道府県名">作業用_区分等!$N$8:$N$55</definedName>
    <definedName name="燃料等" localSheetId="38">'（参考1記入例用）換算係数'!$B$6:$B$37</definedName>
    <definedName name="範囲区分" localSheetId="4">[5]作業用_区分等!$C$8:$C$10</definedName>
    <definedName name="範囲区分" localSheetId="6">[6]作業用_区分等!$C$8:$C$10</definedName>
    <definedName name="範囲区分" localSheetId="7">[6]作業用_区分等!$C$8:$C$10</definedName>
    <definedName name="範囲区分" localSheetId="5">[6]作業用_区分等!$C$8:$C$10</definedName>
    <definedName name="範囲区分" localSheetId="24">[5]作業用_区分等!$C$8:$C$10</definedName>
    <definedName name="範囲区分" localSheetId="27">[5]作業用_区分等!$C$8:$C$10</definedName>
    <definedName name="範囲区分" localSheetId="29">[5]作業用_区分等!$C$8:$C$10</definedName>
    <definedName name="範囲区分" localSheetId="30">[5]作業用_区分等!$C$8:$C$10</definedName>
    <definedName name="範囲区分" localSheetId="31">[5]作業用_区分等!$C$8:$C$10</definedName>
    <definedName name="範囲区分">作業用_区分等!$C$8:$C$10</definedName>
    <definedName name="付随対策番号">作業用_区分等!$J$18:$J$27</definedName>
    <definedName name="補助対象の種類" localSheetId="28">[2]作業用_区分等!$P$8:$P$9</definedName>
    <definedName name="補助対象の種類" localSheetId="33">[3]作業用_区分等!$P$8:$P$9</definedName>
    <definedName name="補助対象の種類" localSheetId="25">[4]作業用_区分等!$P$8:$P$9</definedName>
    <definedName name="補助対象の種類" localSheetId="22">[7]作業用_区分等!$P$8:$P$9</definedName>
    <definedName name="補助対象の種類" localSheetId="23">[7]作業用_区分等!$P$8:$P$9</definedName>
    <definedName name="補助対象の種類" localSheetId="2">[8]作業用_区分等!$P$8:$P$9</definedName>
    <definedName name="補助対象の種類" localSheetId="26">[2]作業用_区分等!$P$8:$P$9</definedName>
    <definedName name="補助対象の種類" localSheetId="1">[2]作業用_区分等!$P$8:$P$9</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 i="167" l="1"/>
  <c r="E9" i="156"/>
  <c r="E8" i="156"/>
  <c r="C16" i="163"/>
  <c r="E9" i="163"/>
  <c r="BT32" i="167" l="1"/>
  <c r="BT31" i="167"/>
  <c r="BT26" i="167"/>
  <c r="BO26" i="167"/>
  <c r="BD26" i="167"/>
  <c r="AS26" i="167"/>
  <c r="AH26" i="167"/>
  <c r="W26" i="167"/>
  <c r="BT25" i="167"/>
  <c r="BT24" i="167"/>
  <c r="BO24" i="167"/>
  <c r="BD24" i="167"/>
  <c r="AS24" i="167"/>
  <c r="AH24" i="167"/>
  <c r="W24" i="167"/>
  <c r="BT23" i="167"/>
  <c r="BT22" i="167"/>
  <c r="BO22" i="167"/>
  <c r="BD22" i="167"/>
  <c r="AS22" i="167"/>
  <c r="AH22" i="167"/>
  <c r="W22" i="167"/>
  <c r="BT21" i="167"/>
  <c r="BT20" i="167"/>
  <c r="BO20" i="167"/>
  <c r="BD20" i="167"/>
  <c r="AS20" i="167"/>
  <c r="AH20" i="167"/>
  <c r="W20" i="167"/>
  <c r="BT19" i="167"/>
  <c r="BT18" i="167"/>
  <c r="BO18" i="167"/>
  <c r="BD18" i="167"/>
  <c r="AS18" i="167"/>
  <c r="AH18" i="167"/>
  <c r="W18" i="167"/>
  <c r="BT17" i="167"/>
  <c r="BT16" i="167"/>
  <c r="BO16" i="167"/>
  <c r="BD16" i="167"/>
  <c r="AS16" i="167"/>
  <c r="AH16" i="167"/>
  <c r="W16" i="167"/>
  <c r="BT15" i="167"/>
  <c r="BT14" i="167"/>
  <c r="BO14" i="167"/>
  <c r="BD14" i="167"/>
  <c r="AS14" i="167"/>
  <c r="AH14" i="167"/>
  <c r="W14" i="167"/>
  <c r="BT13" i="167"/>
  <c r="BT12" i="167"/>
  <c r="BO12" i="167"/>
  <c r="BD12" i="167"/>
  <c r="AS12" i="167"/>
  <c r="AH12" i="167"/>
  <c r="W12" i="167"/>
  <c r="BT11" i="167"/>
  <c r="BT10" i="167"/>
  <c r="BO10" i="167"/>
  <c r="BD10" i="167"/>
  <c r="AS10" i="167"/>
  <c r="AH10" i="167"/>
  <c r="W10" i="167"/>
  <c r="BT9" i="167"/>
  <c r="BT8" i="167"/>
  <c r="BO8" i="167"/>
  <c r="BD8" i="167"/>
  <c r="AS8" i="167"/>
  <c r="AH8" i="167"/>
  <c r="W8" i="167"/>
  <c r="BT7" i="167"/>
  <c r="G29" i="166"/>
  <c r="G28" i="166"/>
  <c r="F28" i="166"/>
  <c r="G27" i="166"/>
  <c r="G26" i="166"/>
  <c r="F26" i="166"/>
  <c r="G25" i="166"/>
  <c r="G24" i="166"/>
  <c r="F24" i="166"/>
  <c r="G23" i="166"/>
  <c r="G22" i="166"/>
  <c r="F22" i="166"/>
  <c r="G21" i="166"/>
  <c r="G20" i="166"/>
  <c r="F20" i="166"/>
  <c r="G19" i="166"/>
  <c r="G18" i="166"/>
  <c r="F18" i="166"/>
  <c r="G17" i="166"/>
  <c r="G16" i="166"/>
  <c r="F16" i="166"/>
  <c r="G15" i="166"/>
  <c r="G14" i="166"/>
  <c r="F14" i="166"/>
  <c r="D6" i="163" l="1"/>
  <c r="D5" i="163"/>
  <c r="H4" i="122"/>
  <c r="D4" i="120"/>
  <c r="E7" i="156"/>
  <c r="CE11" i="165"/>
  <c r="CE11" i="164"/>
  <c r="K52" i="163" l="1"/>
  <c r="I52" i="163"/>
  <c r="K50" i="163"/>
  <c r="I50" i="163"/>
  <c r="K48" i="163"/>
  <c r="I48" i="163"/>
  <c r="K46" i="163"/>
  <c r="I46" i="163"/>
  <c r="K44" i="163"/>
  <c r="I44" i="163"/>
  <c r="G37" i="163"/>
  <c r="G39" i="163" s="1"/>
  <c r="I16" i="163" s="1"/>
  <c r="C20" i="163"/>
  <c r="G16" i="163"/>
  <c r="U30" i="162"/>
  <c r="Q30" i="162"/>
  <c r="O30" i="162"/>
  <c r="M30" i="162"/>
  <c r="K20" i="163" l="1"/>
  <c r="K9" i="163"/>
  <c r="E10" i="163"/>
  <c r="E20" i="163"/>
  <c r="G20" i="163" s="1"/>
  <c r="I20" i="163" s="1"/>
  <c r="K7" i="121" l="1"/>
  <c r="G9" i="120"/>
  <c r="E24" i="163"/>
  <c r="G24" i="163" s="1"/>
  <c r="U118" i="154"/>
  <c r="P117" i="154"/>
  <c r="O117" i="154"/>
  <c r="N117" i="154"/>
  <c r="T116" i="154"/>
  <c r="S116" i="154"/>
  <c r="R116" i="154"/>
  <c r="R117" i="154" s="1"/>
  <c r="P116" i="154"/>
  <c r="O116" i="154"/>
  <c r="N116" i="154"/>
  <c r="K116" i="154"/>
  <c r="J116" i="154"/>
  <c r="I116" i="154"/>
  <c r="G116" i="154"/>
  <c r="Q115" i="154"/>
  <c r="Q114" i="154"/>
  <c r="Q116" i="154" s="1"/>
  <c r="N113" i="154"/>
  <c r="M112" i="154"/>
  <c r="M116" i="154" s="1"/>
  <c r="M117" i="154" s="1"/>
  <c r="L111" i="154"/>
  <c r="L116" i="154" s="1"/>
  <c r="L117" i="154" s="1"/>
  <c r="V110" i="154"/>
  <c r="T110" i="154"/>
  <c r="T117" i="154" s="1"/>
  <c r="S110" i="154"/>
  <c r="S117" i="154" s="1"/>
  <c r="R110" i="154"/>
  <c r="Q110" i="154"/>
  <c r="Q117" i="154" s="1"/>
  <c r="P110" i="154"/>
  <c r="O110" i="154"/>
  <c r="K110" i="154"/>
  <c r="K117" i="154" s="1"/>
  <c r="J110" i="154"/>
  <c r="J117" i="154" s="1"/>
  <c r="I110" i="154"/>
  <c r="I117" i="154" s="1"/>
  <c r="U107" i="154"/>
  <c r="W107" i="154" s="1"/>
  <c r="X107" i="154" s="1"/>
  <c r="G107" i="154"/>
  <c r="W106" i="154"/>
  <c r="U106" i="154"/>
  <c r="G106" i="154"/>
  <c r="X106" i="154" s="1"/>
  <c r="W105" i="154"/>
  <c r="X105" i="154" s="1"/>
  <c r="U105" i="154"/>
  <c r="G105" i="154"/>
  <c r="U104" i="154"/>
  <c r="W104" i="154" s="1"/>
  <c r="X104" i="154" s="1"/>
  <c r="G104" i="154"/>
  <c r="W103" i="154"/>
  <c r="U103" i="154"/>
  <c r="G103" i="154"/>
  <c r="X103" i="154" s="1"/>
  <c r="W102" i="154"/>
  <c r="X102" i="154" s="1"/>
  <c r="U102" i="154"/>
  <c r="G102" i="154"/>
  <c r="U101" i="154"/>
  <c r="W101" i="154" s="1"/>
  <c r="X101" i="154" s="1"/>
  <c r="G101" i="154"/>
  <c r="W100" i="154"/>
  <c r="U100" i="154"/>
  <c r="G100" i="154"/>
  <c r="X100" i="154" s="1"/>
  <c r="W99" i="154"/>
  <c r="X99" i="154" s="1"/>
  <c r="U99" i="154"/>
  <c r="G99" i="154"/>
  <c r="U98" i="154"/>
  <c r="W98" i="154" s="1"/>
  <c r="X98" i="154" s="1"/>
  <c r="G98" i="154"/>
  <c r="W97" i="154"/>
  <c r="U97" i="154"/>
  <c r="G97" i="154"/>
  <c r="X97" i="154" s="1"/>
  <c r="W96" i="154"/>
  <c r="X96" i="154" s="1"/>
  <c r="U96" i="154"/>
  <c r="G96" i="154"/>
  <c r="U95" i="154"/>
  <c r="W95" i="154" s="1"/>
  <c r="X95" i="154" s="1"/>
  <c r="G95" i="154"/>
  <c r="W94" i="154"/>
  <c r="U94" i="154"/>
  <c r="G94" i="154"/>
  <c r="X94" i="154" s="1"/>
  <c r="W93" i="154"/>
  <c r="X93" i="154" s="1"/>
  <c r="U93" i="154"/>
  <c r="G93" i="154"/>
  <c r="U92" i="154"/>
  <c r="W92" i="154" s="1"/>
  <c r="X92" i="154" s="1"/>
  <c r="G92" i="154"/>
  <c r="W91" i="154"/>
  <c r="U91" i="154"/>
  <c r="G91" i="154"/>
  <c r="X91" i="154" s="1"/>
  <c r="W90" i="154"/>
  <c r="X90" i="154" s="1"/>
  <c r="U90" i="154"/>
  <c r="G90" i="154"/>
  <c r="U89" i="154"/>
  <c r="W89" i="154" s="1"/>
  <c r="X89" i="154" s="1"/>
  <c r="G89" i="154"/>
  <c r="W88" i="154"/>
  <c r="U88" i="154"/>
  <c r="G88" i="154"/>
  <c r="X88" i="154" s="1"/>
  <c r="W87" i="154"/>
  <c r="X87" i="154" s="1"/>
  <c r="U87" i="154"/>
  <c r="G87" i="154"/>
  <c r="U86" i="154"/>
  <c r="W86" i="154" s="1"/>
  <c r="X86" i="154" s="1"/>
  <c r="G86" i="154"/>
  <c r="W85" i="154"/>
  <c r="U85" i="154"/>
  <c r="G85" i="154"/>
  <c r="X85" i="154" s="1"/>
  <c r="W84" i="154"/>
  <c r="X84" i="154" s="1"/>
  <c r="U84" i="154"/>
  <c r="G84" i="154"/>
  <c r="U83" i="154"/>
  <c r="W83" i="154" s="1"/>
  <c r="X83" i="154" s="1"/>
  <c r="G83" i="154"/>
  <c r="W82" i="154"/>
  <c r="U82" i="154"/>
  <c r="G82" i="154"/>
  <c r="X82" i="154" s="1"/>
  <c r="W81" i="154"/>
  <c r="X81" i="154" s="1"/>
  <c r="U81" i="154"/>
  <c r="G81" i="154"/>
  <c r="U80" i="154"/>
  <c r="W80" i="154" s="1"/>
  <c r="X80" i="154" s="1"/>
  <c r="G80" i="154"/>
  <c r="W79" i="154"/>
  <c r="U79" i="154"/>
  <c r="G79" i="154"/>
  <c r="X79" i="154" s="1"/>
  <c r="W78" i="154"/>
  <c r="X78" i="154" s="1"/>
  <c r="U78" i="154"/>
  <c r="G78" i="154"/>
  <c r="U77" i="154"/>
  <c r="W77" i="154" s="1"/>
  <c r="X77" i="154" s="1"/>
  <c r="G77" i="154"/>
  <c r="W76" i="154"/>
  <c r="U76" i="154"/>
  <c r="G76" i="154"/>
  <c r="X76" i="154" s="1"/>
  <c r="W75" i="154"/>
  <c r="X75" i="154" s="1"/>
  <c r="U75" i="154"/>
  <c r="G75" i="154"/>
  <c r="U74" i="154"/>
  <c r="W74" i="154" s="1"/>
  <c r="X74" i="154" s="1"/>
  <c r="G74" i="154"/>
  <c r="W73" i="154"/>
  <c r="U73" i="154"/>
  <c r="G73" i="154"/>
  <c r="X73" i="154" s="1"/>
  <c r="W72" i="154"/>
  <c r="X72" i="154" s="1"/>
  <c r="U72" i="154"/>
  <c r="G72" i="154"/>
  <c r="U71" i="154"/>
  <c r="W71" i="154" s="1"/>
  <c r="X71" i="154" s="1"/>
  <c r="G71" i="154"/>
  <c r="W70" i="154"/>
  <c r="U70" i="154"/>
  <c r="G70" i="154"/>
  <c r="X70" i="154" s="1"/>
  <c r="W69" i="154"/>
  <c r="X69" i="154" s="1"/>
  <c r="U69" i="154"/>
  <c r="G69" i="154"/>
  <c r="U68" i="154"/>
  <c r="W68" i="154" s="1"/>
  <c r="X68" i="154" s="1"/>
  <c r="G68" i="154"/>
  <c r="W67" i="154"/>
  <c r="U67" i="154"/>
  <c r="G67" i="154"/>
  <c r="X67" i="154" s="1"/>
  <c r="W66" i="154"/>
  <c r="X66" i="154" s="1"/>
  <c r="U66" i="154"/>
  <c r="G66" i="154"/>
  <c r="U65" i="154"/>
  <c r="W65" i="154" s="1"/>
  <c r="X65" i="154" s="1"/>
  <c r="G65" i="154"/>
  <c r="W64" i="154"/>
  <c r="U64" i="154"/>
  <c r="G64" i="154"/>
  <c r="X64" i="154" s="1"/>
  <c r="W63" i="154"/>
  <c r="X63" i="154" s="1"/>
  <c r="U63" i="154"/>
  <c r="G63" i="154"/>
  <c r="U62" i="154"/>
  <c r="W62" i="154" s="1"/>
  <c r="X62" i="154" s="1"/>
  <c r="G62" i="154"/>
  <c r="W61" i="154"/>
  <c r="U61" i="154"/>
  <c r="G61" i="154"/>
  <c r="X61" i="154" s="1"/>
  <c r="W60" i="154"/>
  <c r="X60" i="154" s="1"/>
  <c r="U60" i="154"/>
  <c r="G60" i="154"/>
  <c r="U59" i="154"/>
  <c r="W59" i="154" s="1"/>
  <c r="X59" i="154" s="1"/>
  <c r="G59" i="154"/>
  <c r="W58" i="154"/>
  <c r="U58" i="154"/>
  <c r="G58" i="154"/>
  <c r="X58" i="154" s="1"/>
  <c r="W57" i="154"/>
  <c r="X57" i="154" s="1"/>
  <c r="U57" i="154"/>
  <c r="G57" i="154"/>
  <c r="U56" i="154"/>
  <c r="W56" i="154" s="1"/>
  <c r="X56" i="154" s="1"/>
  <c r="G56" i="154"/>
  <c r="W55" i="154"/>
  <c r="U55" i="154"/>
  <c r="G55" i="154"/>
  <c r="X55" i="154" s="1"/>
  <c r="W54" i="154"/>
  <c r="X54" i="154" s="1"/>
  <c r="U54" i="154"/>
  <c r="G54" i="154"/>
  <c r="U53" i="154"/>
  <c r="W53" i="154" s="1"/>
  <c r="G53" i="154"/>
  <c r="X53" i="154" s="1"/>
  <c r="W52" i="154"/>
  <c r="U52" i="154"/>
  <c r="G52" i="154"/>
  <c r="X52" i="154" s="1"/>
  <c r="W51" i="154"/>
  <c r="X51" i="154" s="1"/>
  <c r="U51" i="154"/>
  <c r="G51" i="154"/>
  <c r="U50" i="154"/>
  <c r="W50" i="154" s="1"/>
  <c r="G50" i="154"/>
  <c r="X50" i="154" s="1"/>
  <c r="W49" i="154"/>
  <c r="U49" i="154"/>
  <c r="G49" i="154"/>
  <c r="X49" i="154" s="1"/>
  <c r="W48" i="154"/>
  <c r="X48" i="154" s="1"/>
  <c r="U48" i="154"/>
  <c r="G48" i="154"/>
  <c r="U47" i="154"/>
  <c r="W47" i="154" s="1"/>
  <c r="G47" i="154"/>
  <c r="X47" i="154" s="1"/>
  <c r="W46" i="154"/>
  <c r="U46" i="154"/>
  <c r="G46" i="154"/>
  <c r="X46" i="154" s="1"/>
  <c r="W45" i="154"/>
  <c r="X45" i="154" s="1"/>
  <c r="U45" i="154"/>
  <c r="G45" i="154"/>
  <c r="U44" i="154"/>
  <c r="W44" i="154" s="1"/>
  <c r="G44" i="154"/>
  <c r="X44" i="154" s="1"/>
  <c r="W43" i="154"/>
  <c r="U43" i="154"/>
  <c r="G43" i="154"/>
  <c r="X43" i="154" s="1"/>
  <c r="W42" i="154"/>
  <c r="X42" i="154" s="1"/>
  <c r="U42" i="154"/>
  <c r="G42" i="154"/>
  <c r="U41" i="154"/>
  <c r="W41" i="154" s="1"/>
  <c r="G41" i="154"/>
  <c r="X41" i="154" s="1"/>
  <c r="W40" i="154"/>
  <c r="U40" i="154"/>
  <c r="G40" i="154"/>
  <c r="X40" i="154" s="1"/>
  <c r="W39" i="154"/>
  <c r="X39" i="154" s="1"/>
  <c r="U39" i="154"/>
  <c r="G39" i="154"/>
  <c r="U38" i="154"/>
  <c r="W38" i="154" s="1"/>
  <c r="G38" i="154"/>
  <c r="X38" i="154" s="1"/>
  <c r="W37" i="154"/>
  <c r="U37" i="154"/>
  <c r="G37" i="154"/>
  <c r="X37" i="154" s="1"/>
  <c r="B37" i="154"/>
  <c r="X36" i="154"/>
  <c r="W36" i="154"/>
  <c r="U36" i="154"/>
  <c r="G36" i="154"/>
  <c r="B36" i="154"/>
  <c r="X35" i="154"/>
  <c r="W35" i="154"/>
  <c r="U35" i="154"/>
  <c r="G35" i="154"/>
  <c r="B35" i="154"/>
  <c r="U34" i="154"/>
  <c r="W34" i="154" s="1"/>
  <c r="G34" i="154"/>
  <c r="X34" i="154" s="1"/>
  <c r="B34" i="154"/>
  <c r="U33" i="154"/>
  <c r="W33" i="154" s="1"/>
  <c r="G33" i="154"/>
  <c r="X33" i="154" s="1"/>
  <c r="B33" i="154"/>
  <c r="U32" i="154"/>
  <c r="W32" i="154" s="1"/>
  <c r="G32" i="154"/>
  <c r="X32" i="154" s="1"/>
  <c r="B32" i="154"/>
  <c r="X31" i="154"/>
  <c r="W31" i="154"/>
  <c r="U31" i="154"/>
  <c r="G31" i="154"/>
  <c r="B31" i="154"/>
  <c r="U30" i="154"/>
  <c r="W30" i="154" s="1"/>
  <c r="G30" i="154"/>
  <c r="X30" i="154" s="1"/>
  <c r="B30" i="154"/>
  <c r="U29" i="154"/>
  <c r="W29" i="154" s="1"/>
  <c r="X29" i="154" s="1"/>
  <c r="G29" i="154"/>
  <c r="B29" i="154"/>
  <c r="W28" i="154"/>
  <c r="X28" i="154" s="1"/>
  <c r="U28" i="154"/>
  <c r="G28" i="154"/>
  <c r="B28" i="154"/>
  <c r="U27" i="154"/>
  <c r="W27" i="154" s="1"/>
  <c r="G27" i="154"/>
  <c r="X27" i="154" s="1"/>
  <c r="B27" i="154"/>
  <c r="U26" i="154"/>
  <c r="W26" i="154" s="1"/>
  <c r="G26" i="154"/>
  <c r="X26" i="154" s="1"/>
  <c r="B26" i="154"/>
  <c r="W25" i="154"/>
  <c r="U25" i="154"/>
  <c r="G25" i="154"/>
  <c r="X25" i="154" s="1"/>
  <c r="B25" i="154"/>
  <c r="W24" i="154"/>
  <c r="X24" i="154" s="1"/>
  <c r="U24" i="154"/>
  <c r="G24" i="154"/>
  <c r="B24" i="154"/>
  <c r="X23" i="154"/>
  <c r="W23" i="154"/>
  <c r="U23" i="154"/>
  <c r="G23" i="154"/>
  <c r="B23" i="154"/>
  <c r="U22" i="154"/>
  <c r="W22" i="154" s="1"/>
  <c r="G22" i="154"/>
  <c r="X22" i="154" s="1"/>
  <c r="B22" i="154"/>
  <c r="U21" i="154"/>
  <c r="W21" i="154" s="1"/>
  <c r="X21" i="154" s="1"/>
  <c r="G21" i="154"/>
  <c r="B21" i="154"/>
  <c r="U20" i="154"/>
  <c r="W20" i="154" s="1"/>
  <c r="G20" i="154"/>
  <c r="B20" i="154"/>
  <c r="X19" i="154"/>
  <c r="W19" i="154"/>
  <c r="U19" i="154"/>
  <c r="G19" i="154"/>
  <c r="B19" i="154"/>
  <c r="U18" i="154"/>
  <c r="W18" i="154" s="1"/>
  <c r="G18" i="154"/>
  <c r="X18" i="154" s="1"/>
  <c r="B18" i="154"/>
  <c r="U17" i="154"/>
  <c r="W17" i="154" s="1"/>
  <c r="X17" i="154" s="1"/>
  <c r="G17" i="154"/>
  <c r="B17" i="154"/>
  <c r="W16" i="154"/>
  <c r="X16" i="154" s="1"/>
  <c r="U16" i="154"/>
  <c r="G16" i="154"/>
  <c r="B16" i="154"/>
  <c r="U15" i="154"/>
  <c r="W15" i="154" s="1"/>
  <c r="G15" i="154"/>
  <c r="X15" i="154" s="1"/>
  <c r="B15" i="154"/>
  <c r="U14" i="154"/>
  <c r="W14" i="154" s="1"/>
  <c r="G14" i="154"/>
  <c r="X14" i="154" s="1"/>
  <c r="B14" i="154"/>
  <c r="W13" i="154"/>
  <c r="U13" i="154"/>
  <c r="G13" i="154"/>
  <c r="X13" i="154" s="1"/>
  <c r="B13" i="154"/>
  <c r="W12" i="154"/>
  <c r="X12" i="154" s="1"/>
  <c r="U12" i="154"/>
  <c r="G12" i="154"/>
  <c r="B12" i="154"/>
  <c r="X11" i="154"/>
  <c r="W11" i="154"/>
  <c r="U11" i="154"/>
  <c r="G11" i="154"/>
  <c r="B11" i="154"/>
  <c r="U10" i="154"/>
  <c r="W10" i="154" s="1"/>
  <c r="G10" i="154"/>
  <c r="X10" i="154" s="1"/>
  <c r="B10" i="154"/>
  <c r="U9" i="154"/>
  <c r="W9" i="154" s="1"/>
  <c r="X9" i="154" s="1"/>
  <c r="G9" i="154"/>
  <c r="B9" i="154"/>
  <c r="U8" i="154"/>
  <c r="W8" i="154" s="1"/>
  <c r="G8" i="154"/>
  <c r="G110" i="154" s="1"/>
  <c r="B8" i="154"/>
  <c r="Q2" i="154"/>
  <c r="O16" i="72"/>
  <c r="O15" i="72"/>
  <c r="N16" i="72"/>
  <c r="N15" i="72"/>
  <c r="F25" i="72"/>
  <c r="E25" i="72"/>
  <c r="G117" i="154" l="1"/>
  <c r="Q118" i="154"/>
  <c r="N118" i="154"/>
  <c r="X20" i="154"/>
  <c r="X8" i="154"/>
  <c r="U110" i="154"/>
  <c r="L26" i="72"/>
  <c r="K26" i="72"/>
  <c r="L25" i="72"/>
  <c r="K25" i="72"/>
  <c r="E26" i="72"/>
  <c r="F26" i="72"/>
  <c r="U111" i="154" l="1"/>
  <c r="U113" i="154"/>
  <c r="W110" i="154"/>
  <c r="X110" i="154" s="1"/>
  <c r="U115" i="154"/>
  <c r="U112" i="154"/>
  <c r="U114" i="154"/>
  <c r="V115" i="154" l="1"/>
  <c r="W115" i="154" s="1"/>
  <c r="X115" i="154" s="1"/>
  <c r="U116" i="154"/>
  <c r="U117" i="154" s="1"/>
  <c r="V111" i="154"/>
  <c r="V116" i="154" s="1"/>
  <c r="V117" i="154" s="1"/>
  <c r="V113" i="154"/>
  <c r="W113" i="154" s="1"/>
  <c r="X113" i="154" s="1"/>
  <c r="V114" i="154"/>
  <c r="W114" i="154" s="1"/>
  <c r="X114" i="154" s="1"/>
  <c r="W112" i="154"/>
  <c r="X112" i="154" s="1"/>
  <c r="V112" i="154"/>
  <c r="D4" i="121"/>
  <c r="D58" i="125"/>
  <c r="C76" i="125"/>
  <c r="AG10" i="72"/>
  <c r="W117" i="154" l="1"/>
  <c r="W111" i="154"/>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J64" i="72" a="1"/>
  <c r="AV64" i="72" a="1"/>
  <c r="AU64" i="72" a="1"/>
  <c r="AI64" i="72" a="1"/>
  <c r="AW64" i="72" a="1"/>
  <c r="AO64" i="72" a="1"/>
  <c r="AT64" i="72" a="1"/>
  <c r="AX64" i="72" a="1"/>
  <c r="AP64" i="72" a="1"/>
  <c r="AK64" i="72" a="1"/>
  <c r="AN64" i="72" a="1"/>
  <c r="AQ64" i="72" a="1"/>
  <c r="AM64" i="72" a="1"/>
  <c r="AR64" i="72" a="1"/>
  <c r="AL64" i="72" a="1"/>
  <c r="AS64" i="72" a="1"/>
  <c r="CB23" i="72" a="1"/>
  <c r="F25" i="125" a="1"/>
  <c r="W116" i="154" l="1"/>
  <c r="X116" i="154" s="1"/>
  <c r="X111" i="154"/>
  <c r="W118" i="154"/>
  <c r="W119" i="154" s="1"/>
  <c r="X117" i="154"/>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45" i="125" a="1"/>
  <c r="F43" i="125" a="1"/>
  <c r="H53" i="125" a="1"/>
  <c r="F36" i="125" a="1"/>
  <c r="F48" i="125" a="1"/>
  <c r="G44" i="125" a="1"/>
  <c r="F16" i="125" a="1"/>
  <c r="G49" i="125" a="1"/>
  <c r="F53" i="125" a="1"/>
  <c r="F18" i="125" a="1"/>
  <c r="G43" i="125" a="1"/>
  <c r="G33" i="125" a="1"/>
  <c r="F34" i="125" a="1"/>
  <c r="G46" i="125" a="1"/>
  <c r="F22" i="125" a="1"/>
  <c r="F32" i="125" a="1"/>
  <c r="G40" i="125" a="1"/>
  <c r="H52" i="125" a="1"/>
  <c r="F28" i="125" a="1"/>
  <c r="G35" i="125" a="1"/>
  <c r="F52" i="125" a="1"/>
  <c r="F51" i="125" a="1"/>
  <c r="F40" i="125" a="1"/>
  <c r="F38" i="125" a="1"/>
  <c r="F26" i="125" a="1"/>
  <c r="G50" i="125" a="1"/>
  <c r="F44" i="125" a="1"/>
  <c r="F33" i="125" a="1"/>
  <c r="F31" i="125" a="1"/>
  <c r="F20" i="125" a="1"/>
  <c r="F37" i="125" a="1"/>
  <c r="F23" i="125" a="1"/>
  <c r="G41" i="125" a="1"/>
  <c r="G38" i="125" a="1"/>
  <c r="G42" i="125" a="1"/>
  <c r="F24" i="125" a="1"/>
  <c r="G45" i="125" a="1"/>
  <c r="G52" i="125" a="1"/>
  <c r="G36" i="125" a="1"/>
  <c r="F35" i="125" a="1"/>
  <c r="F47" i="125" a="1"/>
  <c r="G53" i="125" a="1"/>
  <c r="F42" i="125" a="1"/>
  <c r="G48" i="125" a="1"/>
  <c r="G39" i="125" a="1"/>
  <c r="F19" i="125" a="1"/>
  <c r="F39" i="125" a="1"/>
  <c r="G34" i="125" a="1"/>
  <c r="F50" i="125" a="1"/>
  <c r="G51" i="125" a="1"/>
  <c r="F49" i="125" a="1"/>
  <c r="G32" i="125" a="1"/>
  <c r="H51" i="125" a="1"/>
  <c r="F21" i="125" a="1"/>
  <c r="G37" i="125" a="1"/>
  <c r="F17" i="125" a="1"/>
  <c r="F46" i="125" a="1"/>
  <c r="G47" i="125" a="1"/>
  <c r="F41" i="125" a="1"/>
  <c r="F27"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M69" i="72" a="1"/>
  <c r="AP69" i="72" a="1"/>
  <c r="AM69" i="72" l="1"/>
  <c r="AP69" i="72"/>
  <c r="S12" i="55" l="1"/>
  <c r="O12" i="55" s="1"/>
  <c r="Q12" i="55" s="1"/>
  <c r="K12" i="55" l="1"/>
  <c r="E17" i="51"/>
  <c r="K13" i="55" l="1"/>
  <c r="K14" i="55"/>
  <c r="K15" i="55"/>
  <c r="K16" i="55"/>
  <c r="K17" i="55"/>
  <c r="K18" i="55"/>
  <c r="K19" i="55"/>
  <c r="K20" i="55"/>
  <c r="K21" i="55"/>
  <c r="K22" i="55"/>
  <c r="K23" i="55"/>
  <c r="K24" i="55"/>
  <c r="K25" i="55"/>
  <c r="K26" i="55"/>
  <c r="K27" i="55"/>
  <c r="S3" i="118"/>
  <c r="AC40" i="122" l="1"/>
  <c r="AC35" i="122"/>
  <c r="AC28" i="122"/>
  <c r="AC21" i="122"/>
  <c r="V6" i="122"/>
  <c r="K21" i="121"/>
  <c r="K15" i="121"/>
  <c r="AH10" i="72" a="1"/>
  <c r="AH10" i="72" s="1"/>
  <c r="E24" i="54"/>
  <c r="C24" i="54"/>
  <c r="E23" i="54"/>
  <c r="C23" i="54"/>
  <c r="E22" i="54"/>
  <c r="C22" i="54"/>
  <c r="E21" i="54"/>
  <c r="C21" i="54"/>
  <c r="B3" i="55"/>
  <c r="AK69" i="72" a="1"/>
  <c r="AK69" i="72" l="1"/>
  <c r="I32" i="51"/>
  <c r="AJ14" i="72" a="1"/>
  <c r="BB14" i="72" a="1"/>
  <c r="BA14" i="72" a="1"/>
  <c r="AO14" i="72" a="1"/>
  <c r="AX14" i="72" a="1"/>
  <c r="AT14" i="72" a="1"/>
  <c r="AV14" i="72" a="1"/>
  <c r="AK14" i="72" a="1"/>
  <c r="AN14" i="72" a="1"/>
  <c r="AW14" i="72" a="1"/>
  <c r="AS14" i="72" a="1"/>
  <c r="AQ14" i="72" a="1"/>
  <c r="AZ14" i="72" a="1"/>
  <c r="G31" i="125" a="1"/>
  <c r="AR14" i="72" a="1"/>
  <c r="AI14" i="72" a="1"/>
  <c r="BC14" i="72" a="1"/>
  <c r="AL14" i="72" a="1"/>
  <c r="AY14" i="72" a="1"/>
  <c r="AP14" i="72" a="1"/>
  <c r="AU14" i="72" a="1"/>
  <c r="AM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31" i="125" a="1"/>
  <c r="AO69" i="72" a="1"/>
  <c r="H32" i="125" a="1"/>
  <c r="H45" i="125" a="1"/>
  <c r="H34" i="125" a="1"/>
  <c r="H33" i="125" a="1"/>
  <c r="H47" i="125" a="1"/>
  <c r="H36" i="125" a="1"/>
  <c r="H40" i="125" a="1"/>
  <c r="H46" i="125" a="1"/>
  <c r="H42" i="125" a="1"/>
  <c r="H44" i="125" a="1"/>
  <c r="H35" i="125" a="1"/>
  <c r="H48" i="125" a="1"/>
  <c r="H43" i="125" a="1"/>
  <c r="H37" i="125" a="1"/>
  <c r="H50" i="125" a="1"/>
  <c r="H49" i="125" a="1"/>
  <c r="H39" i="125" a="1"/>
  <c r="H41" i="125" a="1"/>
  <c r="H38"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I12" i="51"/>
  <c r="I13" i="51"/>
  <c r="AG13" i="51"/>
  <c r="AG12" i="51"/>
  <c r="AG35" i="51" l="1"/>
  <c r="I8" i="51" s="1"/>
  <c r="C8" i="51"/>
  <c r="Q6" i="55" l="1"/>
  <c r="Q8" i="55" s="1"/>
  <c r="K27" i="72" l="1"/>
  <c r="C44" i="72" s="1"/>
  <c r="F27" i="72" l="1"/>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J27" i="72"/>
  <c r="D44" i="72" s="1"/>
  <c r="E44" i="72" s="1"/>
  <c r="G11" i="120" l="1"/>
  <c r="BB23" i="72" a="1"/>
  <c r="BG40" i="72" a="1"/>
  <c r="E113" i="125" a="1"/>
  <c r="BW54" i="72" a="1"/>
  <c r="BE25" i="72" a="1"/>
  <c r="AO47" i="72" a="1"/>
  <c r="BP47" i="72" a="1"/>
  <c r="BL51" i="72" a="1"/>
  <c r="BM61" i="72" a="1"/>
  <c r="BH41" i="72" a="1"/>
  <c r="BR27" i="72" a="1"/>
  <c r="BR57" i="72" a="1"/>
  <c r="AM23" i="72" a="1"/>
  <c r="E61" i="125" a="1"/>
  <c r="BK30" i="72" a="1"/>
  <c r="BV39" i="72" a="1"/>
  <c r="I101" i="125" a="1"/>
  <c r="BT27" i="72" a="1"/>
  <c r="AR59" i="72" a="1"/>
  <c r="BQ42" i="72" a="1"/>
  <c r="BD54" i="72" a="1"/>
  <c r="J106" i="125" a="1"/>
  <c r="BN31" i="72" a="1"/>
  <c r="H62" i="125" a="1"/>
  <c r="BX45" i="72" a="1"/>
  <c r="BS35" i="72" a="1"/>
  <c r="BO44" i="72" a="1"/>
  <c r="CB43" i="72" a="1"/>
  <c r="J95" i="125" a="1"/>
  <c r="N64" i="125" a="1"/>
  <c r="BD56" i="72" a="1"/>
  <c r="H111" i="125" a="1"/>
  <c r="BT28" i="72" a="1"/>
  <c r="J98" i="125" a="1"/>
  <c r="BU49" i="72" a="1"/>
  <c r="E68" i="125" a="1"/>
  <c r="BI51" i="72" a="1"/>
  <c r="AU27" i="72" a="1"/>
  <c r="D63" i="125" a="1"/>
  <c r="AP43" i="72" a="1"/>
  <c r="AW31" i="72" a="1"/>
  <c r="AQ27" i="72" a="1"/>
  <c r="H66" i="125" a="1"/>
  <c r="BD45" i="72" a="1"/>
  <c r="BB61" i="72" a="1"/>
  <c r="BD29" i="72" a="1"/>
  <c r="H89" i="125" a="1"/>
  <c r="BL27" i="72" a="1"/>
  <c r="I103" i="125" a="1"/>
  <c r="BQ39" i="72" a="1"/>
  <c r="BD53" i="72" a="1"/>
  <c r="AK27" i="72" a="1"/>
  <c r="L66" i="125" a="1"/>
  <c r="E67" i="125" a="1"/>
  <c r="G84" i="125" a="1"/>
  <c r="BG47" i="72" a="1"/>
  <c r="BB55" i="72" a="1"/>
  <c r="BM36" i="72" a="1"/>
  <c r="BJ26" i="72" a="1"/>
  <c r="BX58" i="72" a="1"/>
  <c r="AM27" i="72" a="1"/>
  <c r="BN25" i="72" a="1"/>
  <c r="I67" i="125" a="1"/>
  <c r="E89" i="125" a="1"/>
  <c r="J77" i="125" a="1"/>
  <c r="BW57" i="72" a="1"/>
  <c r="AQ43" i="72" a="1"/>
  <c r="BB26" i="72" a="1"/>
  <c r="BH38" i="72" a="1"/>
  <c r="BA40" i="72" a="1"/>
  <c r="O65" i="125" a="1"/>
  <c r="I80" i="125" a="1"/>
  <c r="G79" i="125" a="1"/>
  <c r="BB57" i="72" a="1"/>
  <c r="BJ34" i="72" a="1"/>
  <c r="BA36" i="72" a="1"/>
  <c r="BO25" i="72" a="1"/>
  <c r="BU32" i="72" a="1"/>
  <c r="BP60" i="72" a="1"/>
  <c r="E82" i="125" a="1"/>
  <c r="F90" i="125" a="1"/>
  <c r="AS35" i="72" a="1"/>
  <c r="BU24" i="72" a="1"/>
  <c r="AM43" i="72" a="1"/>
  <c r="AZ53" i="72" a="1"/>
  <c r="BX34" i="72" a="1"/>
  <c r="BO40" i="72" a="1"/>
  <c r="AV59" i="72" a="1"/>
  <c r="BY27" i="72" a="1"/>
  <c r="F60" i="125" a="1"/>
  <c r="BE48" i="72" a="1"/>
  <c r="BT51" i="72" a="1"/>
  <c r="BJ23" i="72" a="1"/>
  <c r="I65" i="125" a="1"/>
  <c r="G69" i="125" a="1"/>
  <c r="I62" i="125" a="1"/>
  <c r="BK42" i="72" a="1"/>
  <c r="BW32" i="72" a="1"/>
  <c r="BB48" i="72" a="1"/>
  <c r="AR47" i="72" a="1"/>
  <c r="BV23" i="72" a="1"/>
  <c r="BE30" i="72" a="1"/>
  <c r="AK39" i="72" a="1"/>
  <c r="BN32" i="72" a="1"/>
  <c r="F96" i="125" a="1"/>
  <c r="BI31" i="72" a="1"/>
  <c r="H99" i="125" a="1"/>
  <c r="BF47" i="72" a="1"/>
  <c r="BH29" i="72" a="1"/>
  <c r="H79" i="125" a="1"/>
  <c r="H96" i="125" a="1"/>
  <c r="BK35" i="72" a="1"/>
  <c r="J101" i="125" a="1"/>
  <c r="G106" i="125" a="1"/>
  <c r="K66" i="125" a="1"/>
  <c r="BH52" i="72" a="1"/>
  <c r="I106" i="125" a="1"/>
  <c r="BM56" i="72" a="1"/>
  <c r="AQ31" i="72" a="1"/>
  <c r="AJ31" i="72" a="1"/>
  <c r="I68" i="125" a="1"/>
  <c r="BA32" i="72" a="1"/>
  <c r="AM47" i="72" a="1"/>
  <c r="AY27" i="72" a="1"/>
  <c r="BB44" i="72" a="1"/>
  <c r="I88" i="125" a="1"/>
  <c r="H93" i="125" a="1"/>
  <c r="H91" i="125" a="1"/>
  <c r="BR50" i="72" a="1"/>
  <c r="AJ55" i="72" a="1"/>
  <c r="I76" i="125" a="1"/>
  <c r="BR54" i="72" a="1"/>
  <c r="AL55" i="72" a="1"/>
  <c r="H95" i="125" a="1"/>
  <c r="J86" i="125" a="1"/>
  <c r="BP45" i="72" a="1"/>
  <c r="F111" i="125" a="1"/>
  <c r="AU35" i="72" a="1"/>
  <c r="BB42" i="72" a="1"/>
  <c r="O63" i="125" a="1"/>
  <c r="BU60" i="72" a="1"/>
  <c r="J97" i="125" a="1"/>
  <c r="BG25" i="72" a="1"/>
  <c r="BI39" i="72" a="1"/>
  <c r="BB56" i="72" a="1"/>
  <c r="BP58" i="72" a="1"/>
  <c r="BW61" i="72" a="1"/>
  <c r="BQ32" i="72" a="1"/>
  <c r="AR55" i="72" a="1"/>
  <c r="BE31" i="72" a="1"/>
  <c r="BH39" i="72" a="1"/>
  <c r="AR43" i="72" a="1"/>
  <c r="BI47" i="72" a="1"/>
  <c r="G80" i="125" a="1"/>
  <c r="BO43" i="72" a="1"/>
  <c r="BQ28" i="72" a="1"/>
  <c r="BD60" i="72" a="1"/>
  <c r="BP39" i="72" a="1"/>
  <c r="BD23" i="72" a="1"/>
  <c r="BX32" i="72" a="1"/>
  <c r="BN43" i="72" a="1"/>
  <c r="BP25" i="72" a="1"/>
  <c r="BJ37" i="72" a="1"/>
  <c r="J103" i="125" a="1"/>
  <c r="AN69" i="72" a="1"/>
  <c r="BA44" i="72" a="1"/>
  <c r="AM51" i="72" a="1"/>
  <c r="H92" i="125" a="1"/>
  <c r="I102" i="125" a="1"/>
  <c r="AZ51" i="72" a="1"/>
  <c r="AW69" i="72" a="1"/>
  <c r="BL43" i="72" a="1"/>
  <c r="J104" i="125" a="1"/>
  <c r="BP30" i="72" a="1"/>
  <c r="BB28" i="72" a="1"/>
  <c r="AQ35" i="72" a="1"/>
  <c r="BO46" i="72" a="1"/>
  <c r="BT39" i="72" a="1"/>
  <c r="BR31" i="72" a="1"/>
  <c r="BM44" i="72" a="1"/>
  <c r="BC55" i="72" a="1"/>
  <c r="AN55" i="72" a="1"/>
  <c r="BH43" i="72" a="1"/>
  <c r="BE41" i="72" a="1"/>
  <c r="BQ62" i="72" a="1"/>
  <c r="BR46" i="72" a="1"/>
  <c r="BG43" i="72" a="1"/>
  <c r="BU58" i="72" a="1"/>
  <c r="BH30" i="72" a="1"/>
  <c r="I95" i="125" a="1"/>
  <c r="F101" i="125" a="1"/>
  <c r="AK59" i="72" a="1"/>
  <c r="BP54" i="72" a="1"/>
  <c r="BU39" i="72" a="1"/>
  <c r="BQ38" i="72" a="1"/>
  <c r="BV55" i="72" a="1"/>
  <c r="BW33" i="72" a="1"/>
  <c r="CB59" i="72" a="1"/>
  <c r="BK51" i="72" a="1"/>
  <c r="BS59" i="72" a="1"/>
  <c r="BU34" i="72" a="1"/>
  <c r="H107" i="125" a="1"/>
  <c r="D69" i="125" a="1"/>
  <c r="BJ35" i="72" a="1"/>
  <c r="BO28" i="72" a="1"/>
  <c r="AZ36" i="72" a="1"/>
  <c r="BE43" i="72" a="1"/>
  <c r="AL27" i="72" a="1"/>
  <c r="BN26" i="72" a="1"/>
  <c r="AO31" i="72" a="1"/>
  <c r="BP49" i="72" a="1"/>
  <c r="BS55" i="72" a="1"/>
  <c r="E84" i="125" a="1"/>
  <c r="I94" i="125" a="1"/>
  <c r="BD58" i="72" a="1"/>
  <c r="AU55" i="72" a="1"/>
  <c r="E65" i="125" a="1"/>
  <c r="G100" i="125" a="1"/>
  <c r="AT23" i="72" a="1"/>
  <c r="BH23" i="72" a="1"/>
  <c r="BX46" i="72" a="1"/>
  <c r="BH40" i="72" a="1"/>
  <c r="BI59" i="72" a="1"/>
  <c r="G62" i="125" a="1"/>
  <c r="AI69" i="72" a="1"/>
  <c r="BK55" i="72" a="1"/>
  <c r="I91" i="125" a="1"/>
  <c r="BC53" i="72" a="1"/>
  <c r="BD38" i="72" a="1"/>
  <c r="BJ42" i="72" a="1"/>
  <c r="AZ56" i="72" a="1"/>
  <c r="BU43" i="72" a="1"/>
  <c r="BZ23" i="72" a="1"/>
  <c r="BQ29" i="72" a="1"/>
  <c r="BH37" i="72" a="1"/>
  <c r="AZ45" i="72" a="1"/>
  <c r="BX55" i="72" a="1"/>
  <c r="BW29" i="72" a="1"/>
  <c r="BZ55" i="72" a="1"/>
  <c r="BN24" i="72" a="1"/>
  <c r="H106" i="125" a="1"/>
  <c r="BW55" i="72" a="1"/>
  <c r="BO34" i="72" a="1"/>
  <c r="BD49" i="72" a="1"/>
  <c r="BE57" i="72" a="1"/>
  <c r="BX54" i="72" a="1"/>
  <c r="BX56" i="72" a="1"/>
  <c r="BA58" i="72" a="1"/>
  <c r="BX52" i="72" a="1"/>
  <c r="E105" i="125" a="1"/>
  <c r="I99" i="125" a="1"/>
  <c r="BN41" i="72" a="1"/>
  <c r="BO36" i="72" a="1"/>
  <c r="BG35" i="72" a="1"/>
  <c r="BW47" i="72" a="1"/>
  <c r="BP50" i="72" a="1"/>
  <c r="BK29" i="72" a="1"/>
  <c r="BP57" i="72" a="1"/>
  <c r="BX62" i="72" a="1"/>
  <c r="BR41" i="72" a="1"/>
  <c r="BR60" i="72" a="1"/>
  <c r="BK60" i="72" a="1"/>
  <c r="N67" i="125" a="1"/>
  <c r="BB32" i="72" a="1"/>
  <c r="BN37" i="72" a="1"/>
  <c r="BT61" i="72" a="1"/>
  <c r="BR23" i="72" a="1"/>
  <c r="BO55" i="72" a="1"/>
  <c r="BP53" i="72" a="1"/>
  <c r="E69" i="125" a="1"/>
  <c r="BU47" i="72" a="1"/>
  <c r="BR49" i="72" a="1"/>
  <c r="AZ42" i="72" a="1"/>
  <c r="AM35" i="72" a="1"/>
  <c r="J85" i="125" a="1"/>
  <c r="BA53" i="72" a="1"/>
  <c r="BW50" i="72" a="1"/>
  <c r="BA33" i="72" a="1"/>
  <c r="BE51" i="72" a="1"/>
  <c r="BA46" i="72" a="1"/>
  <c r="BT52" i="72" a="1"/>
  <c r="BB31" i="72" a="1"/>
  <c r="BP32" i="72" a="1"/>
  <c r="F89" i="125" a="1"/>
  <c r="BZ59" i="72" a="1"/>
  <c r="H86" i="125" a="1"/>
  <c r="BJ32" i="72" a="1"/>
  <c r="F94" i="125" a="1"/>
  <c r="BE33" i="72" a="1"/>
  <c r="BG56" i="72" a="1"/>
  <c r="BC51" i="72" a="1"/>
  <c r="H112" i="125" a="1"/>
  <c r="BN34" i="72" a="1"/>
  <c r="F81" i="125" a="1"/>
  <c r="H88" i="125" a="1"/>
  <c r="BQ24" i="72" a="1"/>
  <c r="BP29" i="72" a="1"/>
  <c r="BT25" i="72" a="1"/>
  <c r="BG27" i="72" a="1"/>
  <c r="BQ48" i="72" a="1"/>
  <c r="BM50" i="72" a="1"/>
  <c r="BA34" i="72" a="1"/>
  <c r="BN42" i="72" a="1"/>
  <c r="AZ26" i="72" a="1"/>
  <c r="BC24" i="72" a="1"/>
  <c r="BA29" i="72" a="1"/>
  <c r="BC30" i="72" a="1"/>
  <c r="E63" i="125" a="1"/>
  <c r="AV51" i="72" a="1"/>
  <c r="BE46" i="72" a="1"/>
  <c r="AS43" i="72" a="1"/>
  <c r="BK23" i="72" a="1"/>
  <c r="BG39" i="72" a="1"/>
  <c r="BQ53" i="72" a="1"/>
  <c r="BU45" i="72" a="1"/>
  <c r="J68" i="125" a="1"/>
  <c r="O64" i="125" a="1"/>
  <c r="BA35" i="72" a="1"/>
  <c r="BD61" i="72" a="1"/>
  <c r="J69" i="125" a="1"/>
  <c r="BH34" i="72" a="1"/>
  <c r="BM53" i="72" a="1"/>
  <c r="BD51" i="72" a="1"/>
  <c r="G61" i="125" a="1"/>
  <c r="BW39" i="72" a="1"/>
  <c r="BP44" i="72" a="1"/>
  <c r="BH50" i="72" a="1"/>
  <c r="BJ55" i="72" a="1"/>
  <c r="BA57" i="72" a="1"/>
  <c r="BR36" i="72" a="1"/>
  <c r="H105" i="125" a="1"/>
  <c r="BH36" i="72" a="1"/>
  <c r="BM45" i="72" a="1"/>
  <c r="BA51" i="72" a="1"/>
  <c r="BX24" i="72" a="1"/>
  <c r="BC28" i="72" a="1"/>
  <c r="BJ59" i="72" a="1"/>
  <c r="AR31" i="72" a="1"/>
  <c r="BU51" i="72" a="1"/>
  <c r="BC35" i="72" a="1"/>
  <c r="F102" i="125" a="1"/>
  <c r="F76" i="125" a="1"/>
  <c r="I98" i="125" a="1"/>
  <c r="J84" i="125" a="1"/>
  <c r="CA39" i="72" a="1"/>
  <c r="BC43" i="72" a="1"/>
  <c r="BT55" i="72" a="1"/>
  <c r="K69" i="125" a="1"/>
  <c r="BP26" i="72" a="1"/>
  <c r="BA50" i="72" a="1"/>
  <c r="BB35" i="72" a="1"/>
  <c r="BD40" i="72" a="1"/>
  <c r="E108" i="125" a="1"/>
  <c r="K70" i="125" a="1"/>
  <c r="BM41" i="72" a="1"/>
  <c r="H68" i="125" a="1"/>
  <c r="H94" i="125" a="1"/>
  <c r="BS47" i="72" a="1"/>
  <c r="AJ39" i="72" a="1"/>
  <c r="F112" i="125" a="1"/>
  <c r="BN51" i="72" a="1"/>
  <c r="BH59" i="72" a="1"/>
  <c r="BQ23" i="72" a="1"/>
  <c r="BJ30" i="72" a="1"/>
  <c r="M66" i="125" a="1"/>
  <c r="H109" i="125" a="1"/>
  <c r="D60" i="125" a="1"/>
  <c r="E88" i="125" a="1"/>
  <c r="BB40" i="72" a="1"/>
  <c r="AJ47" i="72" a="1"/>
  <c r="BC50" i="72" a="1"/>
  <c r="AT39" i="72" a="1"/>
  <c r="BP56" i="72" a="1"/>
  <c r="BN48" i="72" a="1"/>
  <c r="AW47" i="72" a="1"/>
  <c r="AU23" i="72" a="1"/>
  <c r="BM38" i="72" a="1"/>
  <c r="BE34" i="72" a="1"/>
  <c r="AT43" i="72" a="1"/>
  <c r="BC38" i="72" a="1"/>
  <c r="AU69" i="72" a="1"/>
  <c r="G95" i="125" a="1"/>
  <c r="BO48" i="72" a="1"/>
  <c r="AM59" i="72" a="1"/>
  <c r="BF31" i="72" a="1"/>
  <c r="BW62" i="72" a="1"/>
  <c r="AX39" i="72" a="1"/>
  <c r="I93" i="125" a="1"/>
  <c r="AR69" i="72" a="1"/>
  <c r="BN36" i="72" a="1"/>
  <c r="BO50" i="72" a="1"/>
  <c r="BE32" i="72" a="1"/>
  <c r="BT50" i="72" a="1"/>
  <c r="BO57" i="72" a="1"/>
  <c r="BV27" i="72" a="1"/>
  <c r="AK55" i="72" a="1"/>
  <c r="BX37" i="72" a="1"/>
  <c r="BQ49" i="72" a="1"/>
  <c r="BJ48" i="72" a="1"/>
  <c r="BU35" i="72" a="1"/>
  <c r="BU55" i="72" a="1"/>
  <c r="BE28" i="72" a="1"/>
  <c r="N60" i="125" a="1"/>
  <c r="F108" i="125" a="1"/>
  <c r="BI43" i="72" a="1"/>
  <c r="I63" i="125" a="1"/>
  <c r="BX23" i="72" a="1"/>
  <c r="BJ40" i="72" a="1"/>
  <c r="BR45" i="72" a="1"/>
  <c r="BT46" i="72" a="1"/>
  <c r="BK34" i="72" a="1"/>
  <c r="AS27" i="72" a="1"/>
  <c r="G82" i="125" a="1"/>
  <c r="BP28" i="72" a="1"/>
  <c r="BM25" i="72" a="1"/>
  <c r="BT26" i="72" a="1"/>
  <c r="BM39" i="72" a="1"/>
  <c r="BD28" i="72" a="1"/>
  <c r="BN30" i="72" a="1"/>
  <c r="BW60" i="72" a="1"/>
  <c r="BX40" i="72" a="1"/>
  <c r="BO59" i="72" a="1"/>
  <c r="BA25" i="72" a="1"/>
  <c r="F67" i="125" a="1"/>
  <c r="O62" i="125" a="1"/>
  <c r="E94" i="125" a="1"/>
  <c r="AT51" i="72" a="1"/>
  <c r="BW35" i="72" a="1"/>
  <c r="BA59" i="72" a="1"/>
  <c r="BW51" i="72" a="1"/>
  <c r="D64" i="125" a="1"/>
  <c r="M69" i="125" a="1"/>
  <c r="AM55" i="72" a="1"/>
  <c r="BE52" i="72" a="1"/>
  <c r="BG24" i="72" a="1"/>
  <c r="BT45" i="72" a="1"/>
  <c r="BR37" i="72" a="1"/>
  <c r="G81" i="125" a="1"/>
  <c r="BC58" i="72" a="1"/>
  <c r="BQ52" i="72" a="1"/>
  <c r="BX33" i="72" a="1"/>
  <c r="I92" i="125" a="1"/>
  <c r="BV43" i="72" a="1"/>
  <c r="L61" i="125" a="1"/>
  <c r="BO53" i="72" a="1"/>
  <c r="BR56" i="72" a="1"/>
  <c r="AZ23" i="72" a="1"/>
  <c r="BK48" i="72" a="1"/>
  <c r="BC34" i="72" a="1"/>
  <c r="BG49" i="72" a="1"/>
  <c r="BK47" i="72" a="1"/>
  <c r="G67" i="125" a="1"/>
  <c r="M63" i="125" a="1"/>
  <c r="AZ54" i="72" a="1"/>
  <c r="BN56" i="72" a="1"/>
  <c r="BF27" i="72" a="1"/>
  <c r="G107" i="125" a="1"/>
  <c r="BS51" i="72" a="1"/>
  <c r="N63" i="125" a="1"/>
  <c r="BG36" i="72" a="1"/>
  <c r="BK31" i="72" a="1"/>
  <c r="BZ27" i="72" a="1"/>
  <c r="J111" i="125" a="1"/>
  <c r="BC31" i="72" a="1"/>
  <c r="BB38" i="72" a="1"/>
  <c r="F79" i="125" a="1"/>
  <c r="BB51" i="72" a="1"/>
  <c r="AR35" i="72" a="1"/>
  <c r="BW36" i="72" a="1"/>
  <c r="BV59" i="72" a="1"/>
  <c r="AW27" i="72" a="1"/>
  <c r="AL31" i="72" a="1"/>
  <c r="J112" i="125" a="1"/>
  <c r="BC45" i="72" a="1"/>
  <c r="BZ47" i="72" a="1"/>
  <c r="BN61" i="72" a="1"/>
  <c r="BG26" i="72" a="1"/>
  <c r="AZ47" i="72" a="1"/>
  <c r="J109" i="125" a="1"/>
  <c r="L65" i="125" a="1"/>
  <c r="F62" i="125" a="1"/>
  <c r="BK32" i="72" a="1"/>
  <c r="H113" i="125" a="1"/>
  <c r="O69" i="125" a="1"/>
  <c r="BB46" i="72" a="1"/>
  <c r="BH54" i="72" a="1"/>
  <c r="BW48" i="72" a="1"/>
  <c r="AN51" i="72" a="1"/>
  <c r="AZ31" i="72" a="1"/>
  <c r="J115" i="125" a="1"/>
  <c r="BD59" i="72" a="1"/>
  <c r="BC39" i="72" a="1"/>
  <c r="BB59" i="72" a="1"/>
  <c r="F66" i="125" a="1"/>
  <c r="G105" i="125" a="1"/>
  <c r="BU54" i="72" a="1"/>
  <c r="BR26" i="72" a="1"/>
  <c r="BW42" i="72" a="1"/>
  <c r="BG45" i="72" a="1"/>
  <c r="I64" i="125" a="1"/>
  <c r="BN60" i="72" a="1"/>
  <c r="BW46" i="72" a="1"/>
  <c r="BP46" i="72" a="1"/>
  <c r="BW49" i="72" a="1"/>
  <c r="BQ58" i="72" a="1"/>
  <c r="F100" i="125" a="1"/>
  <c r="BO23" i="72" a="1"/>
  <c r="E114" i="125" a="1"/>
  <c r="BM48" i="72" a="1"/>
  <c r="AR39" i="72" a="1"/>
  <c r="BO47" i="72" a="1"/>
  <c r="M70" i="125" a="1"/>
  <c r="AK51" i="72" a="1"/>
  <c r="AN27" i="72" a="1"/>
  <c r="J92" i="125" a="1"/>
  <c r="E112" i="125" a="1"/>
  <c r="BN52" i="72" a="1"/>
  <c r="AO23" i="72" a="1"/>
  <c r="G97" i="125" a="1"/>
  <c r="BD43" i="72" a="1"/>
  <c r="BI23" i="72" a="1"/>
  <c r="BW23" i="72" a="1"/>
  <c r="E91" i="125" a="1"/>
  <c r="BO41" i="72" a="1"/>
  <c r="BJ29" i="72" a="1"/>
  <c r="BK27" i="72" a="1"/>
  <c r="BP35" i="72" a="1"/>
  <c r="L70" i="125" a="1"/>
  <c r="AO51" i="72" a="1"/>
  <c r="BU56" i="72" a="1"/>
  <c r="G78" i="125" a="1"/>
  <c r="AV47" i="72" a="1"/>
  <c r="AQ47" i="72" a="1"/>
  <c r="BN54" i="72" a="1"/>
  <c r="BR25" i="72" a="1"/>
  <c r="D67" i="125" a="1"/>
  <c r="BR24" i="72" a="1"/>
  <c r="BK58" i="72" a="1"/>
  <c r="AZ35" i="72" a="1"/>
  <c r="BD26" i="72" a="1"/>
  <c r="BD41" i="72" a="1"/>
  <c r="G88" i="125" a="1"/>
  <c r="BJ24" i="72" a="1"/>
  <c r="BQ41" i="72" a="1"/>
  <c r="BC61" i="72" a="1"/>
  <c r="G92" i="125" a="1"/>
  <c r="AK47" i="72" a="1"/>
  <c r="BB36" i="72" a="1"/>
  <c r="BU26" i="72" a="1"/>
  <c r="H84" i="125" a="1"/>
  <c r="BR39" i="72" a="1"/>
  <c r="BG53" i="72" a="1"/>
  <c r="BP33" i="72" a="1"/>
  <c r="BF35" i="72" a="1"/>
  <c r="F69" i="125" a="1"/>
  <c r="AZ59" i="72" a="1"/>
  <c r="BR62" i="72" a="1"/>
  <c r="AV43" i="72" a="1"/>
  <c r="AZ41" i="72" a="1"/>
  <c r="AZ32" i="72" a="1"/>
  <c r="BW44" i="72" a="1"/>
  <c r="BD62" i="72" a="1"/>
  <c r="E99" i="125" a="1"/>
  <c r="BJ61" i="72" a="1"/>
  <c r="BO45" i="72" a="1"/>
  <c r="BJ53" i="72" a="1"/>
  <c r="E77" i="125" a="1"/>
  <c r="AL51" i="72" a="1"/>
  <c r="BE62" i="72" a="1"/>
  <c r="AZ25" i="72" a="1"/>
  <c r="AU39" i="72" a="1"/>
  <c r="CB47" i="72" a="1"/>
  <c r="BU41" i="72" a="1"/>
  <c r="F114" i="125" a="1"/>
  <c r="L69" i="125" a="1"/>
  <c r="BT49" i="72" a="1"/>
  <c r="G64" i="125" a="1"/>
  <c r="G104" i="125" a="1"/>
  <c r="BK36" i="72" a="1"/>
  <c r="J78" i="125" a="1"/>
  <c r="AZ44" i="72" a="1"/>
  <c r="E90" i="125" a="1"/>
  <c r="H69" i="125" a="1"/>
  <c r="G109" i="125" a="1"/>
  <c r="G77" i="125" a="1"/>
  <c r="G103" i="125" a="1"/>
  <c r="E98" i="125" a="1"/>
  <c r="BA61" i="72" a="1"/>
  <c r="BT38" i="72" a="1"/>
  <c r="BK46" i="72" a="1"/>
  <c r="AO27" i="72" a="1"/>
  <c r="AP55" i="72" a="1"/>
  <c r="BN62" i="72" a="1"/>
  <c r="AN47" i="72" a="1"/>
  <c r="AP27" i="72" a="1"/>
  <c r="O60" i="125" a="1"/>
  <c r="AT55" i="72" a="1"/>
  <c r="BQ31" i="72" a="1"/>
  <c r="BL35" i="72" a="1"/>
  <c r="I112" i="125" a="1"/>
  <c r="BD32" i="72" a="1"/>
  <c r="G98" i="125" a="1"/>
  <c r="BY39" i="72" a="1"/>
  <c r="M67" i="125" a="1"/>
  <c r="G113" i="125" a="1"/>
  <c r="AX43" i="72" a="1"/>
  <c r="BJ25" i="72" a="1"/>
  <c r="AZ46" i="72" a="1"/>
  <c r="BC59" i="72" a="1"/>
  <c r="F63" i="125" a="1"/>
  <c r="AX27" i="72" a="1"/>
  <c r="BT41" i="72" a="1"/>
  <c r="L62" i="125" a="1"/>
  <c r="M62" i="125" a="1"/>
  <c r="BJ56" i="72" a="1"/>
  <c r="BQ56" i="72" a="1"/>
  <c r="N65" i="125" a="1"/>
  <c r="BP55" i="72" a="1"/>
  <c r="BH51" i="72" a="1"/>
  <c r="AV69" i="72" a="1"/>
  <c r="I69" i="125" a="1"/>
  <c r="H114" i="125" a="1"/>
  <c r="G87" i="125" a="1"/>
  <c r="CA59" i="72" a="1"/>
  <c r="D68" i="125" a="1"/>
  <c r="N69" i="125" a="1"/>
  <c r="BE61" i="72" a="1"/>
  <c r="BL59" i="72" a="1"/>
  <c r="E86" i="125" a="1"/>
  <c r="BQ37" i="72" a="1"/>
  <c r="BK40" i="72" a="1"/>
  <c r="AQ55" i="72" a="1"/>
  <c r="BO42" i="72" a="1"/>
  <c r="J88" i="125" a="1"/>
  <c r="BX36" i="72" a="1"/>
  <c r="AL69" i="72" a="1"/>
  <c r="BS43" i="72" a="1"/>
  <c r="BO56" i="72" a="1"/>
  <c r="AP35" i="72" a="1"/>
  <c r="F68" i="125" a="1"/>
  <c r="BE60" i="72" a="1"/>
  <c r="BA23" i="72" a="1"/>
  <c r="BY43" i="72" a="1"/>
  <c r="BN58" i="72" a="1"/>
  <c r="BJ36" i="72" a="1"/>
  <c r="AO59" i="72" a="1"/>
  <c r="AY43" i="72" a="1"/>
  <c r="BE35" i="72" a="1"/>
  <c r="BQ54" i="72" a="1"/>
  <c r="E66" i="125" a="1"/>
  <c r="AJ23" i="72" a="1"/>
  <c r="BM51" i="72" a="1"/>
  <c r="BC44" i="72" a="1"/>
  <c r="BK24" i="72" a="1"/>
  <c r="BM59" i="72" a="1"/>
  <c r="AZ61" i="72" a="1"/>
  <c r="BJ45" i="72" a="1"/>
  <c r="BY47" i="72" a="1"/>
  <c r="BH26" i="72" a="1"/>
  <c r="E104" i="125" a="1"/>
  <c r="BK37" i="72" a="1"/>
  <c r="BN55" i="72" a="1"/>
  <c r="BH25" i="72" a="1"/>
  <c r="AZ58" i="72" a="1"/>
  <c r="BH45" i="72" a="1"/>
  <c r="H65" i="125" a="1"/>
  <c r="BB27" i="72" a="1"/>
  <c r="J63" i="125" a="1"/>
  <c r="BU23" i="72" a="1"/>
  <c r="BD35" i="72" a="1"/>
  <c r="G93" i="125" a="1"/>
  <c r="BA54" i="72" a="1"/>
  <c r="F85" i="125" a="1"/>
  <c r="BR55" i="72" a="1"/>
  <c r="BC27" i="72" a="1"/>
  <c r="BM43" i="72" a="1"/>
  <c r="BM29" i="72" a="1"/>
  <c r="BB39" i="72" a="1"/>
  <c r="BG59" i="72" a="1"/>
  <c r="BW41" i="72" a="1"/>
  <c r="BE26" i="72" a="1"/>
  <c r="BR33" i="72" a="1"/>
  <c r="J80" i="125" a="1"/>
  <c r="BK52" i="72" a="1"/>
  <c r="BA47" i="72" a="1"/>
  <c r="BX57" i="72" a="1"/>
  <c r="K65" i="125" a="1"/>
  <c r="F82" i="125" a="1"/>
  <c r="AY47" i="72" a="1"/>
  <c r="F97" i="125" a="1"/>
  <c r="AZ34" i="72" a="1"/>
  <c r="BF23" i="72" a="1"/>
  <c r="CB35" i="72" a="1"/>
  <c r="AZ38" i="72" a="1"/>
  <c r="BQ36" i="72" a="1"/>
  <c r="AO35" i="72" a="1"/>
  <c r="BC57" i="72" a="1"/>
  <c r="BU40" i="72" a="1"/>
  <c r="BQ33" i="72" a="1"/>
  <c r="AP23" i="72" a="1"/>
  <c r="BP61" i="72" a="1"/>
  <c r="BJ28" i="72" a="1"/>
  <c r="AZ40" i="72" a="1"/>
  <c r="BB25" i="72" a="1"/>
  <c r="J110" i="125" a="1"/>
  <c r="G63" i="125" a="1"/>
  <c r="H100" i="125" a="1"/>
  <c r="BC32" i="72" a="1"/>
  <c r="N66" i="125" a="1"/>
  <c r="BC41" i="72" a="1"/>
  <c r="BJ46" i="72" a="1"/>
  <c r="F77" i="125" a="1"/>
  <c r="H63" i="125" a="1"/>
  <c r="AL47" i="72" a="1"/>
  <c r="BR34" i="72" a="1"/>
  <c r="E78" i="125" a="1"/>
  <c r="BH35" i="72" a="1"/>
  <c r="AZ52" i="72" a="1"/>
  <c r="F107" i="125" a="1"/>
  <c r="AU47" i="72" a="1"/>
  <c r="F113" i="125" a="1"/>
  <c r="BY55" i="72" a="1"/>
  <c r="BC40" i="72" a="1"/>
  <c r="AT35" i="72" a="1"/>
  <c r="BX59" i="72" a="1"/>
  <c r="BB62" i="72" a="1"/>
  <c r="BM23" i="72" a="1"/>
  <c r="BW40" i="72" a="1"/>
  <c r="BC47" i="72" a="1"/>
  <c r="J87" i="125" a="1"/>
  <c r="BD46" i="72" a="1"/>
  <c r="G89" i="125" a="1"/>
  <c r="H76" i="125" a="1"/>
  <c r="BH53" i="72" a="1"/>
  <c r="I83" i="125" a="1"/>
  <c r="J81" i="125" a="1"/>
  <c r="BU42" i="72" a="1"/>
  <c r="AZ43" i="72" a="1"/>
  <c r="BQ27" i="72" a="1"/>
  <c r="BM37" i="72" a="1"/>
  <c r="BG62" i="72" a="1"/>
  <c r="H77" i="125" a="1"/>
  <c r="AY51" i="72" a="1"/>
  <c r="BT32" i="72" a="1"/>
  <c r="G110" i="125" a="1"/>
  <c r="BX39" i="72" a="1"/>
  <c r="BO30" i="72" a="1"/>
  <c r="AS55" i="72" a="1"/>
  <c r="BU53" i="72" a="1"/>
  <c r="AN59" i="72" a="1"/>
  <c r="BP38" i="72" a="1"/>
  <c r="AV23" i="72" a="1"/>
  <c r="BV31" i="72" a="1"/>
  <c r="I84" i="125" a="1"/>
  <c r="AZ24" i="72" a="1"/>
  <c r="E97" i="125" a="1"/>
  <c r="F93" i="125" a="1"/>
  <c r="BT30" i="72" a="1"/>
  <c r="AK35" i="72" a="1"/>
  <c r="BH58" i="72" a="1"/>
  <c r="BB33" i="72" a="1"/>
  <c r="F86" i="125" a="1"/>
  <c r="F106" i="125" a="1"/>
  <c r="F99" i="125" a="1"/>
  <c r="BA52" i="72" a="1"/>
  <c r="BE39" i="72" a="1"/>
  <c r="AZ57" i="72" a="1"/>
  <c r="BI55" i="72" a="1"/>
  <c r="BB34" i="72" a="1"/>
  <c r="BA62" i="72" a="1"/>
  <c r="BM52" i="72" a="1"/>
  <c r="AL43" i="72" a="1"/>
  <c r="AT31" i="72" a="1"/>
  <c r="BF55" i="72" a="1"/>
  <c r="BC23" i="72" a="1"/>
  <c r="BC46" i="72" a="1"/>
  <c r="F115" i="125" a="1"/>
  <c r="BC56" i="72" a="1"/>
  <c r="BR38" i="72" a="1"/>
  <c r="BC25" i="72" a="1"/>
  <c r="BD24" i="72" a="1"/>
  <c r="G111" i="125" a="1"/>
  <c r="BU61" i="72" a="1"/>
  <c r="H83" i="125" a="1"/>
  <c r="BG54" i="72" a="1"/>
  <c r="AY39" i="72" a="1"/>
  <c r="BD47" i="72" a="1"/>
  <c r="AO39" i="72" a="1"/>
  <c r="AT69" i="72" a="1"/>
  <c r="AZ27" i="72" a="1"/>
  <c r="BH57" i="72" a="1"/>
  <c r="I109" i="125" a="1"/>
  <c r="AX23" i="72" a="1"/>
  <c r="BJ62" i="72" a="1"/>
  <c r="BB24" i="72" a="1"/>
  <c r="BF59" i="72" a="1"/>
  <c r="BR48" i="72" a="1"/>
  <c r="AN31" i="72" a="1"/>
  <c r="BR51" i="72" a="1"/>
  <c r="BK44" i="72" a="1"/>
  <c r="BR29" i="72" a="1"/>
  <c r="BU30" i="72" a="1"/>
  <c r="BR35" i="72" a="1"/>
  <c r="I79" i="125" a="1"/>
  <c r="BU29" i="72" a="1"/>
  <c r="BX25" i="72" a="1"/>
  <c r="BX60" i="72" a="1"/>
  <c r="BE44" i="72" a="1"/>
  <c r="BY35" i="72" a="1"/>
  <c r="G65" i="125" a="1"/>
  <c r="BO27" i="72" a="1"/>
  <c r="BB52" i="72" a="1"/>
  <c r="BR53" i="72" a="1"/>
  <c r="AV39" i="72" a="1"/>
  <c r="AO55" i="72" a="1"/>
  <c r="BH60" i="72" a="1"/>
  <c r="F91" i="125" a="1"/>
  <c r="BJ52" i="72" a="1"/>
  <c r="AU51" i="72" a="1"/>
  <c r="BE23" i="72" a="1"/>
  <c r="AX31" i="72" a="1"/>
  <c r="BD36" i="72" a="1"/>
  <c r="BT47" i="72" a="1"/>
  <c r="O61" i="125" a="1"/>
  <c r="BR28" i="72" a="1"/>
  <c r="AP47" i="72" a="1"/>
  <c r="BJ57" i="72" a="1"/>
  <c r="L68" i="125" a="1"/>
  <c r="I107" i="125" a="1"/>
  <c r="O68" i="125" a="1"/>
  <c r="O67" i="125" a="1"/>
  <c r="BP62" i="72" a="1"/>
  <c r="BD37" i="72" a="1"/>
  <c r="BH28" i="72" a="1"/>
  <c r="I60" i="125" a="1"/>
  <c r="BA43" i="72" a="1"/>
  <c r="BM24" i="72" a="1"/>
  <c r="CB51" i="72" a="1"/>
  <c r="BT29" i="72" a="1"/>
  <c r="E101" i="125" a="1"/>
  <c r="BP37" i="72" a="1"/>
  <c r="H85" i="125" a="1"/>
  <c r="BO24" i="72" a="1"/>
  <c r="BH56" i="72" a="1"/>
  <c r="E60" i="125" a="1"/>
  <c r="M64" i="125" a="1"/>
  <c r="AU43" i="72" a="1"/>
  <c r="BH46" i="72" a="1"/>
  <c r="BN35" i="72" a="1"/>
  <c r="CA43" i="72" a="1"/>
  <c r="AX59" i="72" a="1"/>
  <c r="AK31" i="72" a="1"/>
  <c r="J66" i="125" a="1"/>
  <c r="BN59" i="72" a="1"/>
  <c r="BT56" i="72" a="1"/>
  <c r="E87" i="125" a="1"/>
  <c r="BP34" i="72" a="1"/>
  <c r="BV47" i="72" a="1"/>
  <c r="BD42" i="72" a="1"/>
  <c r="BP52" i="72" a="1"/>
  <c r="E102" i="125" a="1"/>
  <c r="BC36" i="72" a="1"/>
  <c r="BT33" i="72" a="1"/>
  <c r="AQ23" i="72" a="1"/>
  <c r="BA39" i="72" a="1"/>
  <c r="BG34" i="72" a="1"/>
  <c r="BF43" i="72" a="1"/>
  <c r="BM31" i="72" a="1"/>
  <c r="BD30" i="72" a="1"/>
  <c r="BK57" i="72" a="1"/>
  <c r="BC37" i="72" a="1"/>
  <c r="BL47" i="72" a="1"/>
  <c r="BR58" i="72" a="1"/>
  <c r="BW37" i="72" a="1"/>
  <c r="AS51" i="72" a="1"/>
  <c r="BD31" i="72" a="1"/>
  <c r="BW38" i="72" a="1"/>
  <c r="AZ28" i="72" a="1"/>
  <c r="J90" i="125" a="1"/>
  <c r="J99" i="125" a="1"/>
  <c r="BB37" i="72" a="1"/>
  <c r="AN35" i="72" a="1"/>
  <c r="BO31" i="72" a="1"/>
  <c r="BX43" i="72" a="1"/>
  <c r="O70" i="125" a="1"/>
  <c r="BP36" i="72" a="1"/>
  <c r="BW28" i="72" a="1"/>
  <c r="BK26" i="72" a="1"/>
  <c r="I77" i="125" a="1"/>
  <c r="BA31" i="72" a="1"/>
  <c r="G114" i="125" a="1"/>
  <c r="BE55" i="72" a="1"/>
  <c r="BE53" i="72" a="1"/>
  <c r="BN29" i="72" a="1"/>
  <c r="BP27" i="72" a="1"/>
  <c r="BZ39" i="72" a="1"/>
  <c r="E81" i="125" a="1"/>
  <c r="BC60" i="72" a="1"/>
  <c r="BE49" i="72" a="1"/>
  <c r="AM39" i="72" a="1"/>
  <c r="BM28" i="72" a="1"/>
  <c r="BC62" i="72" a="1"/>
  <c r="I111" i="125" a="1"/>
  <c r="BM34" i="72" a="1"/>
  <c r="K68" i="125" a="1"/>
  <c r="AO43" i="72" a="1"/>
  <c r="BN38" i="72" a="1"/>
  <c r="BN33" i="72" a="1"/>
  <c r="BM35" i="72" a="1"/>
  <c r="J113" i="125" a="1"/>
  <c r="AR23" i="72" a="1"/>
  <c r="BD39" i="72" a="1"/>
  <c r="J105" i="125" a="1"/>
  <c r="BE50" i="72" a="1"/>
  <c r="BA28" i="72" a="1"/>
  <c r="BE54" i="72" a="1"/>
  <c r="BR44" i="72" a="1"/>
  <c r="BG32" i="72" a="1"/>
  <c r="BM33" i="72" a="1"/>
  <c r="H103" i="125" a="1"/>
  <c r="BA30" i="72" a="1"/>
  <c r="BQ50" i="72" a="1"/>
  <c r="BH27" i="72" a="1"/>
  <c r="BN57" i="72" a="1"/>
  <c r="BG33" i="72" a="1"/>
  <c r="BU28" i="72" a="1"/>
  <c r="AZ49" i="72" a="1"/>
  <c r="BC26" i="72" a="1"/>
  <c r="BN45" i="72" a="1"/>
  <c r="J96" i="125" a="1"/>
  <c r="H64" i="125" a="1"/>
  <c r="BT60" i="72" a="1"/>
  <c r="BE56" i="72" a="1"/>
  <c r="BA38" i="72" a="1"/>
  <c r="BJ43" i="72" a="1"/>
  <c r="BW31" i="72" a="1"/>
  <c r="AW51" i="72" a="1"/>
  <c r="BJ39" i="72" a="1"/>
  <c r="AS47" i="72" a="1"/>
  <c r="BE45" i="72" a="1"/>
  <c r="BT48" i="72" a="1"/>
  <c r="K64" i="125" a="1"/>
  <c r="BJ49" i="72" a="1"/>
  <c r="J114" i="125" a="1"/>
  <c r="L67" i="125" a="1"/>
  <c r="BX35" i="72" a="1"/>
  <c r="BO61" i="72" a="1"/>
  <c r="AP31" i="72" a="1"/>
  <c r="D66" i="125" a="1"/>
  <c r="H90" i="125" a="1"/>
  <c r="J107" i="125" a="1"/>
  <c r="I61" i="125" a="1"/>
  <c r="BN39" i="72" a="1"/>
  <c r="H87" i="125" a="1"/>
  <c r="AS59" i="72" a="1"/>
  <c r="BO39" i="72" a="1"/>
  <c r="BX27" i="72" a="1"/>
  <c r="AN43" i="72" a="1"/>
  <c r="BR30" i="72" a="1"/>
  <c r="BK39" i="72" a="1"/>
  <c r="BX47" i="72" a="1"/>
  <c r="AJ35" i="72" a="1"/>
  <c r="AJ59" i="72" a="1"/>
  <c r="AW23" i="72" a="1"/>
  <c r="BH24" i="72" a="1"/>
  <c r="BH42" i="72" a="1"/>
  <c r="BU31" i="72" a="1"/>
  <c r="BP59" i="72" a="1"/>
  <c r="E100" i="125" a="1"/>
  <c r="F103" i="125" a="1"/>
  <c r="BM32" i="72" a="1"/>
  <c r="BU50" i="72" a="1"/>
  <c r="H104" i="125" a="1"/>
  <c r="J91" i="125" a="1"/>
  <c r="BP51" i="72" a="1"/>
  <c r="G68" i="125" a="1"/>
  <c r="AZ55" i="72" a="1"/>
  <c r="BA37" i="72" a="1"/>
  <c r="E115" i="125" a="1"/>
  <c r="BL39" i="72" a="1"/>
  <c r="BK33" i="72" a="1"/>
  <c r="BT42" i="72" a="1"/>
  <c r="BZ35" i="72" a="1"/>
  <c r="BQ46" i="72" a="1"/>
  <c r="BT34" i="72" a="1"/>
  <c r="BK56" i="72" a="1"/>
  <c r="BM26" i="72" a="1"/>
  <c r="BA27" i="72" a="1"/>
  <c r="BH33" i="72" a="1"/>
  <c r="AZ33" i="72" a="1"/>
  <c r="BN40" i="72" a="1"/>
  <c r="BJ38" i="72" a="1"/>
  <c r="BW45" i="72" a="1"/>
  <c r="BU38" i="72" a="1"/>
  <c r="BT24" i="72" a="1"/>
  <c r="BK54" i="72" a="1"/>
  <c r="AZ39" i="72" a="1"/>
  <c r="BD48" i="72" a="1"/>
  <c r="BC33" i="72" a="1"/>
  <c r="CB55" i="72" a="1"/>
  <c r="BP23" i="72" a="1"/>
  <c r="L63" i="125" a="1"/>
  <c r="BM47" i="72" a="1"/>
  <c r="BM40" i="72" a="1"/>
  <c r="AJ27" i="72" a="1"/>
  <c r="F80" i="125" a="1"/>
  <c r="BH32" i="72" a="1"/>
  <c r="BY59" i="72" a="1"/>
  <c r="CA35" i="72" a="1"/>
  <c r="BX30" i="72" a="1"/>
  <c r="BK50" i="72" a="1"/>
  <c r="BC48" i="72" a="1"/>
  <c r="BU52" i="72" a="1"/>
  <c r="BN28" i="72" a="1"/>
  <c r="K60" i="125" a="1"/>
  <c r="G102" i="125" a="1"/>
  <c r="F30" i="125" a="1"/>
  <c r="BK53" i="72" a="1"/>
  <c r="AY31" i="72" a="1"/>
  <c r="BX31" i="72" a="1"/>
  <c r="J65" i="125" a="1"/>
  <c r="J82" i="125" a="1"/>
  <c r="F92" i="125" a="1"/>
  <c r="H81" i="125" a="1"/>
  <c r="AS39" i="72" a="1"/>
  <c r="K63" i="125" a="1"/>
  <c r="BJ50" i="72" a="1"/>
  <c r="BO54" i="72" a="1"/>
  <c r="H101" i="125" a="1"/>
  <c r="BC49" i="72" a="1"/>
  <c r="BR43" i="72" a="1"/>
  <c r="BW58" i="72" a="1"/>
  <c r="BM54" i="72" a="1"/>
  <c r="BN50" i="72" a="1"/>
  <c r="BZ51" i="72" a="1"/>
  <c r="BX26" i="72" a="1"/>
  <c r="H98" i="125" a="1"/>
  <c r="BQ40" i="72" a="1"/>
  <c r="G94" i="125" a="1"/>
  <c r="CB39" i="72" a="1"/>
  <c r="AL23" i="72" a="1"/>
  <c r="BR61" i="72" a="1"/>
  <c r="N61" i="125" a="1"/>
  <c r="BK62" i="72" a="1"/>
  <c r="BN44" i="72" a="1"/>
  <c r="BU44" i="72" a="1"/>
  <c r="AK23" i="72" a="1"/>
  <c r="AJ43" i="72" a="1"/>
  <c r="F64" i="125" a="1"/>
  <c r="I81" i="125" a="1"/>
  <c r="BA48" i="72" a="1"/>
  <c r="BP31" i="72" a="1"/>
  <c r="BP42" i="72" a="1"/>
  <c r="CB27" i="72" a="1"/>
  <c r="BB47" i="72" a="1"/>
  <c r="J61" i="125" a="1"/>
  <c r="H110" i="125" a="1"/>
  <c r="G115" i="125" a="1"/>
  <c r="BX28" i="72" a="1"/>
  <c r="BV35" i="72" a="1"/>
  <c r="BG28" i="72" a="1"/>
  <c r="AX55" i="72" a="1"/>
  <c r="J89" i="125" a="1"/>
  <c r="BY51" i="72" a="1"/>
  <c r="BO38" i="72" a="1"/>
  <c r="BX29" i="72" a="1"/>
  <c r="BJ47" i="72" a="1"/>
  <c r="E76" i="125" a="1"/>
  <c r="BO49" i="72" a="1"/>
  <c r="BN27" i="72" a="1"/>
  <c r="J76" i="125" a="1"/>
  <c r="BG38" i="72" a="1"/>
  <c r="H97" i="125" a="1"/>
  <c r="M61" i="125" a="1"/>
  <c r="BW24" i="72" a="1"/>
  <c r="AT47" i="72" a="1"/>
  <c r="K67" i="125" a="1"/>
  <c r="BS39" i="72" a="1"/>
  <c r="BX51" i="72" a="1"/>
  <c r="BL23" i="72" a="1"/>
  <c r="AU59" i="72" a="1"/>
  <c r="J102" i="125" a="1"/>
  <c r="AX35" i="72" a="1"/>
  <c r="BU37" i="72" a="1"/>
  <c r="BW27" i="72" a="1"/>
  <c r="I110" i="125" a="1"/>
  <c r="I100" i="125" a="1"/>
  <c r="BT62" i="72" a="1"/>
  <c r="BD34" i="72" a="1"/>
  <c r="AT59" i="72" a="1"/>
  <c r="BG30" i="72" a="1"/>
  <c r="H82" i="125" a="1"/>
  <c r="AU31" i="72" a="1"/>
  <c r="BE47" i="72" a="1"/>
  <c r="J83" i="125" a="1"/>
  <c r="G83" i="125" a="1"/>
  <c r="D62" i="125" a="1"/>
  <c r="BG57" i="72" a="1"/>
  <c r="BD25" i="72" a="1"/>
  <c r="BG55" i="72" a="1"/>
  <c r="F88" i="125" a="1"/>
  <c r="M68" i="125" a="1"/>
  <c r="F109" i="125" a="1"/>
  <c r="BX38" i="72" a="1"/>
  <c r="BO37" i="72" a="1"/>
  <c r="E110" i="125" a="1"/>
  <c r="M65" i="125" a="1"/>
  <c r="BO26" i="72" a="1"/>
  <c r="AZ37" i="72" a="1"/>
  <c r="BE40" i="72" a="1"/>
  <c r="BW26" i="72" a="1"/>
  <c r="F104" i="125" a="1"/>
  <c r="AM31" i="72" a="1"/>
  <c r="BM30" i="72" a="1"/>
  <c r="AS23" i="72" a="1"/>
  <c r="E64" i="125" a="1"/>
  <c r="AL39" i="72" a="1"/>
  <c r="BJ33" i="72" a="1"/>
  <c r="I90" i="125" a="1"/>
  <c r="BJ60" i="72" a="1"/>
  <c r="BQ30" i="72" a="1"/>
  <c r="BQ47" i="72" a="1"/>
  <c r="E80" i="125" a="1"/>
  <c r="BF51" i="72" a="1"/>
  <c r="BJ41" i="72" a="1"/>
  <c r="AQ39" i="72" a="1"/>
  <c r="F87" i="125" a="1"/>
  <c r="F61" i="125" a="1"/>
  <c r="BD52" i="72" a="1"/>
  <c r="E95" i="125" a="1"/>
  <c r="BY23" i="72" a="1"/>
  <c r="BJ58" i="72" a="1"/>
  <c r="BB58" i="72" a="1"/>
  <c r="K61" i="125" a="1"/>
  <c r="J64" i="125" a="1"/>
  <c r="BL55" i="72" a="1"/>
  <c r="H61" i="125" a="1"/>
  <c r="BP43" i="72" a="1"/>
  <c r="BE42" i="72" a="1"/>
  <c r="BP24" i="72" a="1"/>
  <c r="I96" i="125" a="1"/>
  <c r="BG51" i="72" a="1"/>
  <c r="BX48" i="72" a="1"/>
  <c r="E106" i="125" a="1"/>
  <c r="BA45" i="72" a="1"/>
  <c r="CA27" i="72" a="1"/>
  <c r="BD44" i="72" a="1"/>
  <c r="BB29" i="72" a="1"/>
  <c r="BM58" i="72" a="1"/>
  <c r="AV55" i="72" a="1"/>
  <c r="F65" i="125" a="1"/>
  <c r="F110" i="125" a="1"/>
  <c r="AW39" i="72" a="1"/>
  <c r="BU48" i="72" a="1"/>
  <c r="BW59" i="72" a="1"/>
  <c r="BQ57" i="72" a="1"/>
  <c r="N70" i="125" a="1"/>
  <c r="BW34" i="72" a="1"/>
  <c r="F105" i="125" a="1"/>
  <c r="BE24" i="72" a="1"/>
  <c r="BW56" i="72" a="1"/>
  <c r="G86" i="125" a="1"/>
  <c r="AS69" i="72" a="1"/>
  <c r="G76" i="125" a="1"/>
  <c r="BB43" i="72" a="1"/>
  <c r="BP41" i="72" a="1"/>
  <c r="BD50" i="72" a="1"/>
  <c r="BA56" i="72" a="1"/>
  <c r="BT43" i="72" a="1"/>
  <c r="F78" i="125" a="1"/>
  <c r="J93" i="125" a="1"/>
  <c r="AP59" i="72" a="1"/>
  <c r="BW25" i="72" a="1"/>
  <c r="J100" i="125" a="1"/>
  <c r="H102" i="125" a="1"/>
  <c r="BT44" i="72" a="1"/>
  <c r="BE29" i="72" a="1"/>
  <c r="I66" i="125" a="1"/>
  <c r="BT35" i="72" a="1"/>
  <c r="AY23" i="72" a="1"/>
  <c r="BO32" i="72" a="1"/>
  <c r="BO35" i="72" a="1"/>
  <c r="BM49" i="72" a="1"/>
  <c r="BR32" i="72" a="1"/>
  <c r="BB41" i="72" a="1"/>
  <c r="BU59" i="72" a="1"/>
  <c r="D65" i="125" a="1"/>
  <c r="BD57" i="72" a="1"/>
  <c r="H60" i="125" a="1"/>
  <c r="BT53" i="72" a="1"/>
  <c r="E96" i="125" a="1"/>
  <c r="CA31" i="72" a="1"/>
  <c r="BG58" i="72" a="1"/>
  <c r="BF39" i="72" a="1"/>
  <c r="BT37" i="72" a="1"/>
  <c r="I89" i="125" a="1"/>
  <c r="BK28" i="72" a="1"/>
  <c r="BX42" i="72" a="1"/>
  <c r="BC52" i="72" a="1"/>
  <c r="AW55" i="72" a="1"/>
  <c r="E109" i="125" a="1"/>
  <c r="AN39" i="72" a="1"/>
  <c r="BO51" i="72" a="1"/>
  <c r="F98" i="125" a="1"/>
  <c r="BN53" i="72" a="1"/>
  <c r="BM55" i="72" a="1"/>
  <c r="BA42" i="72" a="1"/>
  <c r="BN47" i="72" a="1"/>
  <c r="BU62" i="72" a="1"/>
  <c r="BG37" i="72" a="1"/>
  <c r="I87" i="125" a="1"/>
  <c r="BE58" i="72" a="1"/>
  <c r="I78" i="125" a="1"/>
  <c r="L60" i="125" a="1"/>
  <c r="BG60" i="72" a="1"/>
  <c r="AQ51" i="72" a="1"/>
  <c r="E107" i="125" a="1"/>
  <c r="BE27" i="72" a="1"/>
  <c r="I85" i="125" a="1"/>
  <c r="E103" i="125" a="1"/>
  <c r="BA60" i="72" a="1"/>
  <c r="BI35" i="72" a="1"/>
  <c r="BB54" i="72" a="1"/>
  <c r="BN46" i="72" a="1"/>
  <c r="H67" i="125" a="1"/>
  <c r="G91" i="125" a="1"/>
  <c r="BG31" i="72" a="1"/>
  <c r="BJ31" i="72" a="1"/>
  <c r="N62" i="125" a="1"/>
  <c r="BB49" i="72" a="1"/>
  <c r="BJ27" i="72" a="1"/>
  <c r="BP48" i="72" a="1"/>
  <c r="BY31" i="72" a="1"/>
  <c r="BZ43" i="72" a="1"/>
  <c r="BR47" i="72" a="1"/>
  <c r="O66" i="125" a="1"/>
  <c r="G108" i="125" a="1"/>
  <c r="BT40" i="72" a="1"/>
  <c r="BQ44" i="72" a="1"/>
  <c r="F83" i="125" a="1"/>
  <c r="CB31" i="72" a="1"/>
  <c r="I108" i="125" a="1"/>
  <c r="AJ51" i="72" a="1"/>
  <c r="BS31" i="72" a="1"/>
  <c r="CA47" i="72" a="1"/>
  <c r="BW30" i="72" a="1"/>
  <c r="BX61" i="72" a="1"/>
  <c r="H115" i="125" a="1"/>
  <c r="AV31" i="72" a="1"/>
  <c r="AZ62" i="72" a="1"/>
  <c r="BR52" i="72" a="1"/>
  <c r="J62" i="125" a="1"/>
  <c r="AZ60" i="72" a="1"/>
  <c r="E93" i="125" a="1"/>
  <c r="BR59" i="72" a="1"/>
  <c r="BM27" i="72" a="1"/>
  <c r="BG41" i="72" a="1"/>
  <c r="I113" i="125" a="1"/>
  <c r="BH55" i="72" a="1"/>
  <c r="BU25" i="72" a="1"/>
  <c r="BE59" i="72" a="1"/>
  <c r="BH49" i="72" a="1"/>
  <c r="I97" i="125" a="1"/>
  <c r="AX47" i="72" a="1"/>
  <c r="AP39" i="72" a="1"/>
  <c r="BD33" i="72" a="1"/>
  <c r="BW52" i="72" a="1"/>
  <c r="BA55" i="72" a="1"/>
  <c r="BX50" i="72" a="1"/>
  <c r="BH48" i="72" a="1"/>
  <c r="BA49" i="72" a="1"/>
  <c r="H80" i="125" a="1"/>
  <c r="AT27" i="72" a="1"/>
  <c r="BX49" i="72" a="1"/>
  <c r="BW53" i="72" a="1"/>
  <c r="F84" i="125" a="1"/>
  <c r="BG42" i="72" a="1"/>
  <c r="AN23" i="72" a="1"/>
  <c r="BK45" i="72" a="1"/>
  <c r="AZ30" i="72" a="1"/>
  <c r="BB45" i="72" a="1"/>
  <c r="I115" i="125" a="1"/>
  <c r="BJ54" i="72" a="1"/>
  <c r="BI27" i="72" a="1"/>
  <c r="AY55" i="72" a="1"/>
  <c r="BB53" i="72" a="1"/>
  <c r="I104" i="125" a="1"/>
  <c r="BU57" i="72" a="1"/>
  <c r="BQ43" i="72" a="1"/>
  <c r="BG61" i="72" a="1"/>
  <c r="E85" i="125" a="1"/>
  <c r="M60" i="125" a="1"/>
  <c r="G101" i="125" a="1"/>
  <c r="BO58" i="72" a="1"/>
  <c r="BA26" i="72" a="1"/>
  <c r="BM57" i="72" a="1"/>
  <c r="G85" i="125" a="1"/>
  <c r="AR51" i="72" a="1"/>
  <c r="I82" i="125" a="1"/>
  <c r="G66" i="125" a="1"/>
  <c r="BC29" i="72" a="1"/>
  <c r="BG48" i="72" a="1"/>
  <c r="F95" i="125" a="1"/>
  <c r="G60" i="125" a="1"/>
  <c r="BS27" i="72" a="1"/>
  <c r="J60" i="125" a="1"/>
  <c r="F29" i="125" a="1"/>
  <c r="G112" i="125" a="1"/>
  <c r="D61" i="125" a="1"/>
  <c r="BB50" i="72" a="1"/>
  <c r="BB30" i="72" a="1"/>
  <c r="BG44" i="72" a="1"/>
  <c r="BR40" i="72" a="1"/>
  <c r="E79" i="125" a="1"/>
  <c r="BO33" i="72" a="1"/>
  <c r="BS23" i="72" a="1"/>
  <c r="BK49" i="72" a="1"/>
  <c r="BD27" i="72" a="1"/>
  <c r="AW35" i="72" a="1"/>
  <c r="J67" i="125" a="1"/>
  <c r="BJ51" i="72" a="1"/>
  <c r="AJ69" i="72" a="1"/>
  <c r="H78" i="125" a="1"/>
  <c r="BU36" i="72" a="1"/>
  <c r="BC54" i="72" a="1"/>
  <c r="BX53" i="72" a="1"/>
  <c r="BT36" i="72" a="1"/>
  <c r="BV51" i="72" a="1"/>
  <c r="BG23" i="72" a="1"/>
  <c r="BG46" i="72" a="1"/>
  <c r="BT59" i="72" a="1"/>
  <c r="I114" i="125" a="1"/>
  <c r="BG50" i="72" a="1"/>
  <c r="I105" i="125" a="1"/>
  <c r="BJ44" i="72" a="1"/>
  <c r="BK38" i="72" a="1"/>
  <c r="BG52" i="72" a="1"/>
  <c r="BW43" i="72" a="1"/>
  <c r="BO60" i="72" a="1"/>
  <c r="BT31" i="72" a="1"/>
  <c r="K62" i="125" a="1"/>
  <c r="BH44" i="72" a="1"/>
  <c r="BL31" i="72" a="1"/>
  <c r="E62" i="125" a="1"/>
  <c r="BO52" i="72" a="1"/>
  <c r="BK61" i="72" a="1"/>
  <c r="BG29" i="72" a="1"/>
  <c r="AP51" i="72" a="1"/>
  <c r="CA55" i="72" a="1"/>
  <c r="BH47" i="72" a="1"/>
  <c r="AX51" i="72" a="1"/>
  <c r="BE38" i="72" a="1"/>
  <c r="AZ29" i="72" a="1"/>
  <c r="BE36" i="72" a="1"/>
  <c r="I86" i="125" a="1"/>
  <c r="G99" i="125" a="1"/>
  <c r="AV35" i="72" a="1"/>
  <c r="BQ59" i="72" a="1"/>
  <c r="BQ55" i="72" a="1"/>
  <c r="BQ26" i="72" a="1"/>
  <c r="BQ35" i="72" a="1"/>
  <c r="BO29" i="72" a="1"/>
  <c r="AZ50" i="72" a="1"/>
  <c r="BQ34" i="72" a="1"/>
  <c r="BN23" i="72" a="1"/>
  <c r="BM46" i="72" a="1"/>
  <c r="AW59" i="72" a="1"/>
  <c r="J79" i="125" a="1"/>
  <c r="BH61" i="72" a="1"/>
  <c r="AK43" i="72" a="1"/>
  <c r="BQ45" i="72" a="1"/>
  <c r="BA24" i="72" a="1"/>
  <c r="AV27" i="72" a="1"/>
  <c r="G90" i="125" a="1"/>
  <c r="BZ31" i="72" a="1"/>
  <c r="BH31" i="72" a="1"/>
  <c r="AZ48" i="72" a="1"/>
  <c r="BM42" i="72" a="1"/>
  <c r="BQ61" i="72" a="1"/>
  <c r="BK43" i="72" a="1"/>
  <c r="BM60" i="72" a="1"/>
  <c r="BE37" i="72" a="1"/>
  <c r="BO62" i="72" a="1"/>
  <c r="BC42" i="72" a="1"/>
  <c r="CA51" i="72" a="1"/>
  <c r="BA41" i="72" a="1"/>
  <c r="BQ51" i="72" a="1"/>
  <c r="BD55" i="72" a="1"/>
  <c r="BH62" i="72" a="1"/>
  <c r="J94" i="125" a="1"/>
  <c r="BK25" i="72" a="1"/>
  <c r="J108" i="125" a="1"/>
  <c r="H108" i="125" a="1"/>
  <c r="E83" i="125" a="1"/>
  <c r="BX41" i="72" a="1"/>
  <c r="CA23" i="72" a="1"/>
  <c r="E111" i="125" a="1"/>
  <c r="BT54" i="72" a="1"/>
  <c r="BM62" i="72" a="1"/>
  <c r="AL59" i="72" a="1"/>
  <c r="L64" i="125" a="1"/>
  <c r="BT58" i="72" a="1"/>
  <c r="AY59" i="72" a="1"/>
  <c r="AW43" i="72" a="1"/>
  <c r="BN49" i="72" a="1"/>
  <c r="BQ25" i="72" a="1"/>
  <c r="AS31" i="72" a="1"/>
  <c r="BU27" i="72" a="1"/>
  <c r="BT23" i="72" a="1"/>
  <c r="AY35" i="72" a="1"/>
  <c r="BB60" i="72" a="1"/>
  <c r="BK59" i="72" a="1"/>
  <c r="BU46" i="72" a="1"/>
  <c r="BK41" i="72" a="1"/>
  <c r="G96" i="125" a="1"/>
  <c r="BT57" i="72" a="1"/>
  <c r="BP40" i="72" a="1"/>
  <c r="E92" i="125" a="1"/>
  <c r="BX44" i="72" a="1"/>
  <c r="AQ69" i="72" a="1"/>
  <c r="N68" i="125" a="1"/>
  <c r="AR27" i="72" a="1"/>
  <c r="BQ60" i="72" a="1"/>
  <c r="BU33" i="72" a="1"/>
  <c r="AQ59" i="72" a="1"/>
  <c r="AL35" i="72" a="1"/>
  <c r="BR42" i="72" a="1"/>
  <c r="AX69" i="72" a="1"/>
  <c r="BO47" i="72" l="1"/>
  <c r="G83" i="125"/>
  <c r="BR23" i="72"/>
  <c r="BB58" i="72"/>
  <c r="BU35" i="72"/>
  <c r="BC28" i="72"/>
  <c r="H77" i="125"/>
  <c r="BJ28" i="72"/>
  <c r="AO59" i="72"/>
  <c r="BB43" i="72"/>
  <c r="BH53" i="72"/>
  <c r="BQ33" i="72"/>
  <c r="BH42" i="72"/>
  <c r="BA44" i="72"/>
  <c r="N62" i="125"/>
  <c r="BA31" i="72"/>
  <c r="BM30" i="72"/>
  <c r="AN27" i="72"/>
  <c r="I101" i="125"/>
  <c r="BT39" i="72"/>
  <c r="BT37" i="72"/>
  <c r="BL55" i="72"/>
  <c r="AJ51" i="72"/>
  <c r="BN45" i="72"/>
  <c r="F95" i="125"/>
  <c r="BA24" i="72"/>
  <c r="E115" i="125"/>
  <c r="BU36" i="72"/>
  <c r="G98" i="125"/>
  <c r="BU61" i="72"/>
  <c r="AJ59" i="72"/>
  <c r="BD61" i="72"/>
  <c r="BH59" i="72"/>
  <c r="BU56" i="72"/>
  <c r="BG59" i="72"/>
  <c r="H109" i="125"/>
  <c r="BP47" i="72"/>
  <c r="H62" i="125"/>
  <c r="BJ56" i="72"/>
  <c r="K69" i="125"/>
  <c r="H79" i="125"/>
  <c r="BA41" i="72"/>
  <c r="I78" i="125"/>
  <c r="I90" i="125"/>
  <c r="J64" i="125"/>
  <c r="K70" i="125"/>
  <c r="AZ24" i="72"/>
  <c r="AM47" i="72"/>
  <c r="F105" i="125"/>
  <c r="AY39" i="72"/>
  <c r="G80" i="125"/>
  <c r="AQ31" i="72"/>
  <c r="BK60" i="72"/>
  <c r="BQ49" i="72"/>
  <c r="BC41" i="72"/>
  <c r="BM53" i="72"/>
  <c r="BM44" i="72"/>
  <c r="CA31" i="72"/>
  <c r="CB55" i="72"/>
  <c r="BR46" i="72"/>
  <c r="BX56" i="72"/>
  <c r="G65" i="125"/>
  <c r="AS31" i="72"/>
  <c r="BN24" i="72"/>
  <c r="BN47" i="72"/>
  <c r="BJ40" i="72"/>
  <c r="BF55" i="72"/>
  <c r="AM39" i="72"/>
  <c r="J114" i="125"/>
  <c r="AO39" i="72"/>
  <c r="BK26" i="72"/>
  <c r="AU69" i="72"/>
  <c r="F89" i="125"/>
  <c r="AZ52" i="72"/>
  <c r="AZ46" i="72"/>
  <c r="AQ47" i="72"/>
  <c r="G107" i="125"/>
  <c r="BN37" i="72"/>
  <c r="BR61" i="72"/>
  <c r="BU23" i="72"/>
  <c r="J94" i="125"/>
  <c r="BF23" i="72"/>
  <c r="BH34" i="72"/>
  <c r="BQ55" i="72"/>
  <c r="BJ37" i="72"/>
  <c r="H101" i="125"/>
  <c r="AZ54" i="72"/>
  <c r="K62" i="125"/>
  <c r="BR48" i="72"/>
  <c r="AX23" i="72"/>
  <c r="H86" i="125"/>
  <c r="J63" i="125"/>
  <c r="N61" i="125"/>
  <c r="BX35" i="72"/>
  <c r="AS59" i="72"/>
  <c r="O64" i="125"/>
  <c r="BD49" i="72"/>
  <c r="BH38" i="72"/>
  <c r="BN60" i="72"/>
  <c r="I104" i="125"/>
  <c r="BQ43" i="72"/>
  <c r="BK62" i="72"/>
  <c r="BO41" i="72"/>
  <c r="BW60" i="72"/>
  <c r="AK55" i="72"/>
  <c r="BT36" i="72"/>
  <c r="BL47" i="72"/>
  <c r="E97" i="125"/>
  <c r="BN25" i="72"/>
  <c r="BO50" i="72"/>
  <c r="AY51" i="72"/>
  <c r="BR60" i="72"/>
  <c r="J90" i="125"/>
  <c r="F87" i="125"/>
  <c r="AV69" i="72"/>
  <c r="J104" i="125"/>
  <c r="AP31" i="72"/>
  <c r="BA50" i="72"/>
  <c r="BJ24" i="72"/>
  <c r="BR40" i="72"/>
  <c r="E89" i="125"/>
  <c r="F111" i="125"/>
  <c r="F114" i="125"/>
  <c r="BD23" i="72"/>
  <c r="AN39" i="72"/>
  <c r="AK23" i="72"/>
  <c r="AZ47" i="72"/>
  <c r="BO35" i="72"/>
  <c r="BC42" i="72"/>
  <c r="H65" i="125"/>
  <c r="AZ34" i="72"/>
  <c r="BA43" i="72"/>
  <c r="O61" i="125"/>
  <c r="BP41" i="72"/>
  <c r="BL35" i="72"/>
  <c r="BX29" i="72"/>
  <c r="BV31" i="72"/>
  <c r="BD24" i="72"/>
  <c r="J65" i="125"/>
  <c r="BX60" i="72"/>
  <c r="M70" i="125"/>
  <c r="E99" i="125"/>
  <c r="BJ30" i="72"/>
  <c r="M61" i="125"/>
  <c r="BP24" i="72"/>
  <c r="BW56" i="72"/>
  <c r="AY31" i="72"/>
  <c r="AO27" i="72"/>
  <c r="AZ31" i="72"/>
  <c r="BO24" i="72"/>
  <c r="I114" i="125"/>
  <c r="BO49" i="72"/>
  <c r="BO32" i="72"/>
  <c r="BA49" i="72"/>
  <c r="BS31" i="72"/>
  <c r="BA62" i="72"/>
  <c r="BK57" i="72"/>
  <c r="BR58" i="72"/>
  <c r="AZ33" i="72"/>
  <c r="BW30" i="72"/>
  <c r="BW35" i="72"/>
  <c r="CA55" i="72"/>
  <c r="BC57" i="72"/>
  <c r="BQ59" i="72"/>
  <c r="AX27" i="72"/>
  <c r="AU59" i="72"/>
  <c r="F83" i="125"/>
  <c r="BP29" i="72"/>
  <c r="BT42" i="72"/>
  <c r="I99" i="125"/>
  <c r="BK34" i="72"/>
  <c r="AR39" i="72"/>
  <c r="G105" i="125"/>
  <c r="J78" i="125"/>
  <c r="BR47" i="72"/>
  <c r="BW31" i="72"/>
  <c r="AQ55" i="72"/>
  <c r="H88" i="125"/>
  <c r="BU34" i="72"/>
  <c r="AR31" i="72"/>
  <c r="BH44" i="72"/>
  <c r="BJ47" i="72"/>
  <c r="BH35" i="72"/>
  <c r="BI59" i="72"/>
  <c r="AS55" i="72"/>
  <c r="BD30" i="72"/>
  <c r="E80" i="125"/>
  <c r="H68" i="125"/>
  <c r="AY55" i="72"/>
  <c r="BH49" i="72"/>
  <c r="BM58" i="72"/>
  <c r="H76" i="125"/>
  <c r="BJ38" i="72"/>
  <c r="BV39" i="72"/>
  <c r="M69" i="125"/>
  <c r="BC60" i="72"/>
  <c r="BD39" i="72"/>
  <c r="BK52" i="72"/>
  <c r="I94" i="125"/>
  <c r="BE26" i="72"/>
  <c r="AZ27" i="72"/>
  <c r="BE24" i="72"/>
  <c r="I67" i="125"/>
  <c r="BN42" i="72"/>
  <c r="L68" i="125"/>
  <c r="BI27" i="72"/>
  <c r="AN51" i="72"/>
  <c r="BU45" i="72"/>
  <c r="AN35" i="72"/>
  <c r="H98" i="125"/>
  <c r="BU30" i="72"/>
  <c r="BY35" i="72"/>
  <c r="AU39" i="72"/>
  <c r="BG43" i="72"/>
  <c r="BP45" i="72"/>
  <c r="BA28" i="72"/>
  <c r="BZ55" i="72"/>
  <c r="BP38" i="72"/>
  <c r="BK48" i="72"/>
  <c r="AQ51" i="72"/>
  <c r="H64" i="125"/>
  <c r="BP54" i="72"/>
  <c r="BC31" i="72"/>
  <c r="AZ45" i="72"/>
  <c r="BE35" i="72"/>
  <c r="F90" i="125"/>
  <c r="BM39" i="72"/>
  <c r="BK24" i="72"/>
  <c r="BC24" i="72"/>
  <c r="BP39" i="72"/>
  <c r="BX55" i="72"/>
  <c r="BR26" i="72"/>
  <c r="E111" i="125"/>
  <c r="E109" i="125"/>
  <c r="BH31" i="72"/>
  <c r="BJ25" i="72"/>
  <c r="J69" i="125"/>
  <c r="BX39" i="72"/>
  <c r="BW26" i="72"/>
  <c r="AL43" i="72"/>
  <c r="BK58" i="72"/>
  <c r="L63" i="125"/>
  <c r="BX47" i="72"/>
  <c r="BB30" i="72"/>
  <c r="BN28" i="72"/>
  <c r="BE60" i="72"/>
  <c r="BB25" i="72"/>
  <c r="K60" i="125"/>
  <c r="F93" i="125"/>
  <c r="BM62" i="72"/>
  <c r="F64" i="125"/>
  <c r="BO59" i="72"/>
  <c r="J93" i="125"/>
  <c r="BR27" i="72"/>
  <c r="BK35" i="72"/>
  <c r="BX44" i="72"/>
  <c r="H97" i="125"/>
  <c r="BT58" i="72"/>
  <c r="BC53" i="72"/>
  <c r="AZ61" i="72"/>
  <c r="BT55" i="72"/>
  <c r="BJ26" i="72"/>
  <c r="BB35" i="72"/>
  <c r="BM61" i="72"/>
  <c r="BW43" i="72"/>
  <c r="H90" i="125"/>
  <c r="AV43" i="72"/>
  <c r="F82" i="125"/>
  <c r="AV31" i="72"/>
  <c r="J109" i="125"/>
  <c r="BB55" i="72"/>
  <c r="BU26" i="72"/>
  <c r="BA26" i="72"/>
  <c r="BH61" i="72"/>
  <c r="BC29" i="72"/>
  <c r="F100" i="125"/>
  <c r="J81" i="125"/>
  <c r="BU49" i="72"/>
  <c r="BK42" i="72"/>
  <c r="BM40" i="72"/>
  <c r="BW50" i="72"/>
  <c r="AZ40" i="72"/>
  <c r="BN51" i="72"/>
  <c r="G100" i="125"/>
  <c r="E83" i="125"/>
  <c r="D64" i="125"/>
  <c r="BQ58" i="72"/>
  <c r="BT48" i="72"/>
  <c r="H113" i="125"/>
  <c r="AW55" i="72"/>
  <c r="H106" i="125"/>
  <c r="BW24" i="72"/>
  <c r="BG23" i="72"/>
  <c r="AZ35" i="72"/>
  <c r="BB28" i="72"/>
  <c r="BO46" i="72"/>
  <c r="H84" i="125"/>
  <c r="J87" i="125"/>
  <c r="E102" i="125"/>
  <c r="AL55" i="72"/>
  <c r="BW40" i="72"/>
  <c r="BQ30" i="72"/>
  <c r="I65" i="125"/>
  <c r="BD58" i="72"/>
  <c r="BK23" i="72"/>
  <c r="CA59" i="72"/>
  <c r="BK53" i="72"/>
  <c r="BR38" i="72"/>
  <c r="I60" i="125"/>
  <c r="BL27" i="72"/>
  <c r="BB48" i="72"/>
  <c r="H103" i="125"/>
  <c r="BT45" i="72"/>
  <c r="BM27" i="72"/>
  <c r="BN43" i="72"/>
  <c r="BT35" i="72"/>
  <c r="BA46" i="72"/>
  <c r="BR25" i="72"/>
  <c r="AU35" i="72"/>
  <c r="BT26" i="72"/>
  <c r="BC52" i="72"/>
  <c r="BC46" i="72"/>
  <c r="F107" i="125"/>
  <c r="AO47" i="72"/>
  <c r="J67" i="125"/>
  <c r="BD29" i="72"/>
  <c r="BO58" i="72"/>
  <c r="N69" i="125"/>
  <c r="BU53" i="72"/>
  <c r="BB34" i="72"/>
  <c r="BN57" i="72"/>
  <c r="BM38" i="72"/>
  <c r="AM55" i="72"/>
  <c r="E114" i="125"/>
  <c r="BD37" i="72"/>
  <c r="AK31" i="72"/>
  <c r="BO23" i="72"/>
  <c r="BJ52" i="72"/>
  <c r="BQ62" i="72"/>
  <c r="G91" i="125"/>
  <c r="M60" i="125"/>
  <c r="BP25" i="72"/>
  <c r="AL27" i="72"/>
  <c r="I98" i="125"/>
  <c r="BY31" i="72"/>
  <c r="J92" i="125"/>
  <c r="BQ25" i="72"/>
  <c r="BX57" i="72"/>
  <c r="BQ39" i="72"/>
  <c r="BZ51" i="72"/>
  <c r="L62" i="125"/>
  <c r="AT27" i="72"/>
  <c r="BU43" i="72"/>
  <c r="BQ36" i="72"/>
  <c r="BO36" i="72"/>
  <c r="AN55" i="72"/>
  <c r="BW32" i="72"/>
  <c r="J84" i="125"/>
  <c r="BC43" i="72"/>
  <c r="BM35" i="72"/>
  <c r="BE62" i="72"/>
  <c r="BG34" i="72"/>
  <c r="F65" i="125"/>
  <c r="BN53" i="72"/>
  <c r="BO52" i="72"/>
  <c r="D65" i="125"/>
  <c r="G69" i="125"/>
  <c r="BT30" i="72"/>
  <c r="BX40" i="72"/>
  <c r="BQ50" i="72"/>
  <c r="BA29" i="72"/>
  <c r="BG36" i="72"/>
  <c r="BG40" i="72"/>
  <c r="BE61" i="72"/>
  <c r="BO25" i="72"/>
  <c r="BW47" i="72"/>
  <c r="BA32" i="72"/>
  <c r="AT23" i="72"/>
  <c r="BQ27" i="72"/>
  <c r="BG61" i="72"/>
  <c r="BP49" i="72"/>
  <c r="BJ32" i="72"/>
  <c r="G108" i="125"/>
  <c r="BM42" i="72"/>
  <c r="AK43" i="72"/>
  <c r="AX39" i="72"/>
  <c r="H67" i="125"/>
  <c r="BM33" i="72"/>
  <c r="BJ55" i="72"/>
  <c r="N64" i="125"/>
  <c r="I96" i="125"/>
  <c r="BB59" i="72"/>
  <c r="BO62" i="72"/>
  <c r="BC56" i="72"/>
  <c r="J97" i="125"/>
  <c r="BB54" i="72"/>
  <c r="BT41" i="72"/>
  <c r="BU62" i="72"/>
  <c r="BY51" i="72"/>
  <c r="F92" i="125"/>
  <c r="BO40" i="72"/>
  <c r="AT51" i="72"/>
  <c r="BZ39" i="72"/>
  <c r="BM55" i="72"/>
  <c r="AZ43" i="72"/>
  <c r="AL47" i="72"/>
  <c r="BE52" i="72"/>
  <c r="BU59" i="72"/>
  <c r="AP55" i="72"/>
  <c r="H92" i="125"/>
  <c r="BO31" i="72"/>
  <c r="BS55" i="72"/>
  <c r="BQ61" i="72"/>
  <c r="N65" i="125"/>
  <c r="BN46" i="72"/>
  <c r="J115" i="125"/>
  <c r="BH25" i="72"/>
  <c r="BY59" i="72"/>
  <c r="CA35" i="72"/>
  <c r="AR35" i="72"/>
  <c r="BD46" i="72"/>
  <c r="BV35" i="72"/>
  <c r="BB26" i="72"/>
  <c r="BE42" i="72"/>
  <c r="BN36" i="72"/>
  <c r="BA61" i="72"/>
  <c r="BG37" i="72"/>
  <c r="F77" i="125"/>
  <c r="AK47" i="72"/>
  <c r="BP51" i="72"/>
  <c r="BQ48" i="72"/>
  <c r="BQ60" i="72"/>
  <c r="I91" i="125"/>
  <c r="BG27" i="72"/>
  <c r="BX41" i="72"/>
  <c r="BX48" i="72"/>
  <c r="BC40" i="72"/>
  <c r="BH32" i="72"/>
  <c r="BR29" i="72"/>
  <c r="BN31" i="72"/>
  <c r="I82" i="125"/>
  <c r="BT53" i="72"/>
  <c r="BM36" i="72"/>
  <c r="H99" i="125"/>
  <c r="BS27" i="72"/>
  <c r="BE49" i="72"/>
  <c r="BN23" i="72"/>
  <c r="BB38" i="72"/>
  <c r="AS51" i="72"/>
  <c r="I85" i="125"/>
  <c r="AU43" i="72"/>
  <c r="AP35" i="72"/>
  <c r="AX35" i="72"/>
  <c r="BW59" i="72"/>
  <c r="H100" i="125"/>
  <c r="BG52" i="72"/>
  <c r="BP60" i="72"/>
  <c r="J99" i="125"/>
  <c r="J66" i="125"/>
  <c r="BC62" i="72"/>
  <c r="BG31" i="72"/>
  <c r="G87" i="125"/>
  <c r="BJ27" i="72"/>
  <c r="BW45" i="72"/>
  <c r="BW42" i="72"/>
  <c r="BU52" i="72"/>
  <c r="BX45" i="72"/>
  <c r="AZ56" i="72"/>
  <c r="E62" i="125"/>
  <c r="BC30" i="72"/>
  <c r="J102" i="125"/>
  <c r="AK35" i="72"/>
  <c r="M65" i="125"/>
  <c r="BA37" i="72"/>
  <c r="BR39" i="72"/>
  <c r="I110" i="125"/>
  <c r="BA51" i="72"/>
  <c r="BG35" i="72"/>
  <c r="BB62" i="72"/>
  <c r="I68" i="125"/>
  <c r="BT57" i="72"/>
  <c r="BV51" i="72"/>
  <c r="K68" i="125"/>
  <c r="BA40" i="72"/>
  <c r="BO29" i="72"/>
  <c r="H87" i="125"/>
  <c r="BT25" i="72"/>
  <c r="BN33" i="72"/>
  <c r="BW61" i="72"/>
  <c r="F80" i="125"/>
  <c r="BB51" i="72"/>
  <c r="F104" i="125"/>
  <c r="BR43" i="72"/>
  <c r="BM46" i="72"/>
  <c r="D63" i="125"/>
  <c r="AX69" i="72"/>
  <c r="BB37" i="72"/>
  <c r="BO26" i="72"/>
  <c r="CB35" i="72"/>
  <c r="AM59" i="72"/>
  <c r="BB32" i="72"/>
  <c r="BN58" i="72"/>
  <c r="BK30" i="72"/>
  <c r="BN30" i="72"/>
  <c r="H111" i="125"/>
  <c r="BK43" i="72"/>
  <c r="H112" i="125"/>
  <c r="BP23" i="72"/>
  <c r="F68" i="125"/>
  <c r="AZ49" i="72"/>
  <c r="BX37" i="72"/>
  <c r="BD25" i="72"/>
  <c r="M66" i="125"/>
  <c r="BQ23" i="72"/>
  <c r="AS39" i="72"/>
  <c r="E91" i="125"/>
  <c r="AJ35" i="72"/>
  <c r="H107" i="125"/>
  <c r="BU58" i="72"/>
  <c r="BE44" i="72"/>
  <c r="BX28" i="72"/>
  <c r="BG26" i="72"/>
  <c r="H66" i="125"/>
  <c r="BC38" i="72"/>
  <c r="G82" i="125"/>
  <c r="AJ43" i="72"/>
  <c r="F102" i="125"/>
  <c r="BE41" i="72"/>
  <c r="I92" i="125"/>
  <c r="BH24" i="72"/>
  <c r="BR50" i="72"/>
  <c r="AL51" i="72"/>
  <c r="BW29" i="72"/>
  <c r="AO35" i="72"/>
  <c r="H81" i="125"/>
  <c r="AN43" i="72"/>
  <c r="BO42" i="72"/>
  <c r="BG45" i="72"/>
  <c r="BM26" i="72"/>
  <c r="E98" i="125"/>
  <c r="BJ39" i="72"/>
  <c r="E88" i="125"/>
  <c r="BR32" i="72"/>
  <c r="BH51" i="72"/>
  <c r="BO39" i="72"/>
  <c r="AN59" i="72"/>
  <c r="BO28" i="72"/>
  <c r="BH48" i="72"/>
  <c r="AJ31" i="72"/>
  <c r="BA35" i="72"/>
  <c r="E104" i="125"/>
  <c r="BA36" i="72"/>
  <c r="BC54" i="72"/>
  <c r="CA51" i="72"/>
  <c r="AT43" i="72"/>
  <c r="I95" i="125"/>
  <c r="BG38" i="72"/>
  <c r="BB47" i="72"/>
  <c r="BH50" i="72"/>
  <c r="H108" i="125"/>
  <c r="BK59" i="72"/>
  <c r="BR35" i="72"/>
  <c r="G78" i="125"/>
  <c r="J80" i="125"/>
  <c r="BU32" i="72"/>
  <c r="BF27" i="72"/>
  <c r="H83" i="125"/>
  <c r="BB46" i="72"/>
  <c r="BU46" i="72"/>
  <c r="AW23" i="72"/>
  <c r="BN35" i="72"/>
  <c r="CB27" i="72"/>
  <c r="BP40" i="72"/>
  <c r="BZ47" i="72"/>
  <c r="BO48" i="72"/>
  <c r="BM50" i="72"/>
  <c r="AL69" i="72"/>
  <c r="BO38" i="72"/>
  <c r="AR69" i="72"/>
  <c r="BM24" i="72"/>
  <c r="F84" i="125"/>
  <c r="AS47" i="72"/>
  <c r="BR37" i="72"/>
  <c r="BG44" i="72"/>
  <c r="BG46" i="72"/>
  <c r="BD40" i="72"/>
  <c r="K66" i="125"/>
  <c r="E106" i="125"/>
  <c r="BR56" i="72"/>
  <c r="BE59" i="72"/>
  <c r="D68" i="125"/>
  <c r="BC33" i="72"/>
  <c r="AK59" i="72"/>
  <c r="CB47" i="72"/>
  <c r="J61" i="125"/>
  <c r="BD55" i="72"/>
  <c r="BB45" i="72"/>
  <c r="I105" i="125"/>
  <c r="AT55" i="72"/>
  <c r="BQ24" i="72"/>
  <c r="BN54" i="72"/>
  <c r="AQ69" i="72"/>
  <c r="BP33" i="72"/>
  <c r="AN23" i="72"/>
  <c r="G113" i="125"/>
  <c r="H110" i="125"/>
  <c r="BC59" i="72"/>
  <c r="J111" i="125"/>
  <c r="BM23" i="72"/>
  <c r="F60" i="125"/>
  <c r="BN56" i="72"/>
  <c r="BS39" i="72"/>
  <c r="BP44" i="72"/>
  <c r="BW58" i="72"/>
  <c r="BN26" i="72"/>
  <c r="M64" i="125"/>
  <c r="AT31" i="72"/>
  <c r="BS59" i="72"/>
  <c r="BT59" i="72"/>
  <c r="BV55" i="72"/>
  <c r="AW69" i="72"/>
  <c r="BC47" i="72"/>
  <c r="BW46" i="72"/>
  <c r="BT24" i="72"/>
  <c r="BB44" i="72"/>
  <c r="BL39" i="72"/>
  <c r="AR43" i="72"/>
  <c r="E90" i="125"/>
  <c r="BT47" i="72"/>
  <c r="E64" i="125"/>
  <c r="AT39" i="72"/>
  <c r="BB52" i="72"/>
  <c r="BG29" i="72"/>
  <c r="BQ42" i="72"/>
  <c r="BQ32" i="72"/>
  <c r="CB39" i="72"/>
  <c r="F106" i="125"/>
  <c r="BD31" i="72"/>
  <c r="BH30" i="72"/>
  <c r="BW34" i="72"/>
  <c r="E63" i="125"/>
  <c r="BQ40" i="72"/>
  <c r="BK28" i="72"/>
  <c r="J88" i="125"/>
  <c r="G94" i="125"/>
  <c r="BY55" i="72"/>
  <c r="BA57" i="72"/>
  <c r="AT47" i="72"/>
  <c r="I69" i="125"/>
  <c r="BR42" i="72"/>
  <c r="E101" i="125"/>
  <c r="BT31" i="72"/>
  <c r="K67" i="125"/>
  <c r="E69" i="125"/>
  <c r="BJ61" i="72"/>
  <c r="AZ53" i="72"/>
  <c r="AQ39" i="72"/>
  <c r="BW55" i="72"/>
  <c r="BT29" i="72"/>
  <c r="G68" i="125"/>
  <c r="J91" i="125"/>
  <c r="BC35" i="72"/>
  <c r="BA54" i="72"/>
  <c r="BC49" i="72"/>
  <c r="BT43" i="72"/>
  <c r="BX27" i="72"/>
  <c r="BJ23" i="72"/>
  <c r="BA25" i="72"/>
  <c r="BK44" i="72"/>
  <c r="BM59" i="72"/>
  <c r="AY43" i="72"/>
  <c r="BA23" i="72"/>
  <c r="BQ34" i="72"/>
  <c r="BQ56" i="72"/>
  <c r="BH57" i="72"/>
  <c r="BH54" i="72"/>
  <c r="BB31" i="72"/>
  <c r="AZ58" i="72"/>
  <c r="BG30" i="72"/>
  <c r="BD42" i="72"/>
  <c r="BZ31" i="72"/>
  <c r="BB33" i="72"/>
  <c r="BD45" i="72"/>
  <c r="AY47" i="72"/>
  <c r="BA58" i="72"/>
  <c r="BX24" i="72"/>
  <c r="BZ35" i="72"/>
  <c r="G77" i="125"/>
  <c r="H82" i="125"/>
  <c r="AU23" i="72"/>
  <c r="BE25" i="72"/>
  <c r="E96" i="125"/>
  <c r="G85" i="125"/>
  <c r="BE57" i="72"/>
  <c r="BK39" i="72"/>
  <c r="AO31" i="72"/>
  <c r="BP57" i="72"/>
  <c r="AO23" i="72"/>
  <c r="AZ44" i="72"/>
  <c r="H78" i="125"/>
  <c r="AP47" i="72"/>
  <c r="BN50" i="72"/>
  <c r="BD34" i="72"/>
  <c r="J113" i="125"/>
  <c r="E66" i="125"/>
  <c r="BS35" i="72"/>
  <c r="E61" i="125"/>
  <c r="K63" i="125"/>
  <c r="BU55" i="72"/>
  <c r="AZ41" i="72"/>
  <c r="BD51" i="72"/>
  <c r="BT38" i="72"/>
  <c r="G102" i="125"/>
  <c r="BH28" i="72"/>
  <c r="I66" i="125"/>
  <c r="BX54" i="72"/>
  <c r="AX31" i="72"/>
  <c r="BP56" i="72"/>
  <c r="CA43" i="72"/>
  <c r="BU37" i="72"/>
  <c r="BQ35" i="72"/>
  <c r="BR28" i="72"/>
  <c r="H91" i="125"/>
  <c r="BU47" i="72"/>
  <c r="BJ57" i="72"/>
  <c r="BO53" i="72"/>
  <c r="BH62" i="72"/>
  <c r="BN27" i="72"/>
  <c r="G101" i="125"/>
  <c r="BA38" i="72"/>
  <c r="AV23" i="72"/>
  <c r="BP32" i="72"/>
  <c r="I80" i="125"/>
  <c r="H61" i="125"/>
  <c r="BQ45" i="72"/>
  <c r="AZ57" i="72"/>
  <c r="BN32" i="72"/>
  <c r="BC61" i="72"/>
  <c r="BC37" i="72"/>
  <c r="BC27" i="72"/>
  <c r="BH58" i="72"/>
  <c r="AR55" i="72"/>
  <c r="BH29" i="72"/>
  <c r="E68" i="125"/>
  <c r="BO27" i="72"/>
  <c r="BX25" i="72"/>
  <c r="BY43" i="72"/>
  <c r="BT46" i="72"/>
  <c r="AZ28" i="72"/>
  <c r="BL43" i="72"/>
  <c r="L60" i="125"/>
  <c r="CA39" i="72"/>
  <c r="BA39" i="72"/>
  <c r="AR27" i="72"/>
  <c r="AU47" i="72"/>
  <c r="AZ59" i="72"/>
  <c r="AV35" i="72"/>
  <c r="BH41" i="72"/>
  <c r="BW23" i="72"/>
  <c r="BA30" i="72"/>
  <c r="BF35" i="72"/>
  <c r="BE33" i="72"/>
  <c r="BJ36" i="72"/>
  <c r="I107" i="125"/>
  <c r="BU60" i="72"/>
  <c r="BT34" i="72"/>
  <c r="BA42" i="72"/>
  <c r="AO55" i="72"/>
  <c r="E108" i="125"/>
  <c r="E85" i="125"/>
  <c r="BO56" i="72"/>
  <c r="AJ69" i="72"/>
  <c r="BG62" i="72"/>
  <c r="F112" i="125"/>
  <c r="BP42" i="72"/>
  <c r="AK27" i="72"/>
  <c r="K61" i="125"/>
  <c r="BW36" i="72"/>
  <c r="BU38" i="72"/>
  <c r="BR51" i="72"/>
  <c r="BZ23" i="72"/>
  <c r="AZ62" i="72"/>
  <c r="BR45" i="72"/>
  <c r="BR36" i="72"/>
  <c r="H102" i="125"/>
  <c r="BP59" i="72"/>
  <c r="AW35" i="72"/>
  <c r="BO57" i="72"/>
  <c r="AU51" i="72"/>
  <c r="AT59" i="72"/>
  <c r="G64" i="125"/>
  <c r="I88" i="125"/>
  <c r="BE58" i="72"/>
  <c r="J101" i="125"/>
  <c r="BX30" i="72"/>
  <c r="BE50" i="72"/>
  <c r="BL31" i="72"/>
  <c r="BC39" i="72"/>
  <c r="BP50" i="72"/>
  <c r="AZ38" i="72"/>
  <c r="AP59" i="72"/>
  <c r="BA60" i="72"/>
  <c r="BR62" i="72"/>
  <c r="BE30" i="72"/>
  <c r="K64" i="125"/>
  <c r="BP31" i="72"/>
  <c r="BT50" i="72"/>
  <c r="G88" i="125"/>
  <c r="BX43" i="72"/>
  <c r="G62" i="125"/>
  <c r="BO33" i="72"/>
  <c r="BO44" i="72"/>
  <c r="AW47" i="72"/>
  <c r="BE51" i="72"/>
  <c r="AJ27" i="72"/>
  <c r="O60" i="125"/>
  <c r="I113" i="125"/>
  <c r="BD38" i="72"/>
  <c r="AM43" i="72"/>
  <c r="BW39" i="72"/>
  <c r="BJ50" i="72"/>
  <c r="F109" i="125"/>
  <c r="BU24" i="72"/>
  <c r="BX61" i="72"/>
  <c r="J76" i="125"/>
  <c r="E82" i="125"/>
  <c r="BW51" i="72"/>
  <c r="BX62" i="72"/>
  <c r="BW25" i="72"/>
  <c r="G66" i="125"/>
  <c r="BH36" i="72"/>
  <c r="BJ45" i="72"/>
  <c r="BQ29" i="72"/>
  <c r="F98" i="125"/>
  <c r="AJ47" i="72"/>
  <c r="BF51" i="72"/>
  <c r="BH45" i="72"/>
  <c r="AS43" i="72"/>
  <c r="J82" i="125"/>
  <c r="BI31" i="72"/>
  <c r="BJ42" i="72"/>
  <c r="AP39" i="72"/>
  <c r="BU31" i="72"/>
  <c r="BS51" i="72"/>
  <c r="E78" i="125"/>
  <c r="BS43" i="72"/>
  <c r="BE47" i="72"/>
  <c r="BE29" i="72"/>
  <c r="E94" i="125"/>
  <c r="AX51" i="72"/>
  <c r="BU29" i="72"/>
  <c r="G92" i="125"/>
  <c r="BX32" i="72"/>
  <c r="BN34" i="72"/>
  <c r="AM23" i="72"/>
  <c r="AI69" i="72"/>
  <c r="BG33" i="72"/>
  <c r="AZ36" i="72"/>
  <c r="AX43" i="72"/>
  <c r="AN47" i="72"/>
  <c r="BM43" i="72"/>
  <c r="G60" i="125"/>
  <c r="BG49" i="72"/>
  <c r="I84" i="125"/>
  <c r="E100" i="125"/>
  <c r="BW27" i="72"/>
  <c r="BO30" i="72"/>
  <c r="I106" i="125"/>
  <c r="E67" i="125"/>
  <c r="BR33" i="72"/>
  <c r="BH56" i="72"/>
  <c r="F86" i="125"/>
  <c r="BD52" i="72"/>
  <c r="AZ23" i="72"/>
  <c r="BV23" i="72"/>
  <c r="BQ46" i="72"/>
  <c r="AT69" i="72"/>
  <c r="BT32" i="72"/>
  <c r="J106" i="125"/>
  <c r="BD26" i="72"/>
  <c r="BG47" i="72"/>
  <c r="BD56" i="72"/>
  <c r="BR31" i="72"/>
  <c r="N63" i="125"/>
  <c r="O65" i="125"/>
  <c r="G112" i="125"/>
  <c r="BA53" i="72"/>
  <c r="BL23" i="72"/>
  <c r="BQ28" i="72"/>
  <c r="BB23" i="72"/>
  <c r="BN59" i="72"/>
  <c r="BT60" i="72"/>
  <c r="J77" i="125"/>
  <c r="BD28" i="72"/>
  <c r="BR59" i="72"/>
  <c r="BQ37" i="72"/>
  <c r="E103" i="125"/>
  <c r="N68" i="125"/>
  <c r="BK47" i="72"/>
  <c r="BP61" i="72"/>
  <c r="BJ51" i="72"/>
  <c r="BW49" i="72"/>
  <c r="O67" i="125"/>
  <c r="BV27" i="72"/>
  <c r="BG55" i="72"/>
  <c r="BC25" i="72"/>
  <c r="BH47" i="72"/>
  <c r="BF59" i="72"/>
  <c r="BT56" i="72"/>
  <c r="BX31" i="72"/>
  <c r="BG32" i="72"/>
  <c r="I108" i="125"/>
  <c r="BH26" i="72"/>
  <c r="J107" i="125"/>
  <c r="BN41" i="72"/>
  <c r="BX53" i="72"/>
  <c r="CA27" i="72"/>
  <c r="BI51" i="72"/>
  <c r="BT40" i="72"/>
  <c r="BB50" i="72"/>
  <c r="F66" i="125"/>
  <c r="J85" i="125"/>
  <c r="BP55" i="72"/>
  <c r="E110" i="125"/>
  <c r="AW27" i="72"/>
  <c r="BB36" i="72"/>
  <c r="J83" i="125"/>
  <c r="BK56" i="72"/>
  <c r="BH27" i="72"/>
  <c r="N70" i="125"/>
  <c r="BR53" i="72"/>
  <c r="G79" i="125"/>
  <c r="BH52" i="72"/>
  <c r="BK49" i="72"/>
  <c r="H114" i="125"/>
  <c r="AY27" i="72"/>
  <c r="G97" i="125"/>
  <c r="BU41" i="72"/>
  <c r="BH40" i="72"/>
  <c r="BB60" i="72"/>
  <c r="I86" i="125"/>
  <c r="BP34" i="72"/>
  <c r="J86" i="125"/>
  <c r="BJ58" i="72"/>
  <c r="BG60" i="72"/>
  <c r="AZ30" i="72"/>
  <c r="E93" i="125"/>
  <c r="D67" i="125"/>
  <c r="AJ55" i="72"/>
  <c r="BN38" i="72"/>
  <c r="BG48" i="72"/>
  <c r="F88" i="125"/>
  <c r="G99" i="125"/>
  <c r="BN49" i="72"/>
  <c r="M67" i="125"/>
  <c r="BM60" i="72"/>
  <c r="BR54" i="72"/>
  <c r="BW44" i="72"/>
  <c r="H105" i="125"/>
  <c r="BP46" i="72"/>
  <c r="BT54" i="72"/>
  <c r="D66" i="125"/>
  <c r="BM48" i="72"/>
  <c r="BX59" i="72"/>
  <c r="BP26" i="72"/>
  <c r="BP53" i="72"/>
  <c r="BU25" i="72"/>
  <c r="BA33" i="72"/>
  <c r="BG57" i="72"/>
  <c r="AV27" i="72"/>
  <c r="BD32" i="72"/>
  <c r="BO43" i="72"/>
  <c r="BU50" i="72"/>
  <c r="BW28" i="72"/>
  <c r="AN31" i="72"/>
  <c r="BN44" i="72"/>
  <c r="BE27" i="72"/>
  <c r="BE31" i="72"/>
  <c r="BK45" i="72"/>
  <c r="BN55" i="72"/>
  <c r="BX50" i="72"/>
  <c r="BR24" i="72"/>
  <c r="BX36" i="72"/>
  <c r="AL35" i="72"/>
  <c r="AZ26" i="72"/>
  <c r="AZ25" i="72"/>
  <c r="I93" i="125"/>
  <c r="BW54" i="72"/>
  <c r="J110" i="125"/>
  <c r="BQ53" i="72"/>
  <c r="BP35" i="72"/>
  <c r="L67" i="125"/>
  <c r="CB51" i="72"/>
  <c r="BG50" i="72"/>
  <c r="BE28" i="72"/>
  <c r="J108" i="125"/>
  <c r="G104" i="125"/>
  <c r="F61" i="125"/>
  <c r="F99" i="125"/>
  <c r="BJ34" i="72"/>
  <c r="BL59" i="72"/>
  <c r="BO54" i="72"/>
  <c r="BH33" i="72"/>
  <c r="N60" i="125"/>
  <c r="BM37" i="72"/>
  <c r="BK46" i="72"/>
  <c r="BR41" i="72"/>
  <c r="L64" i="125"/>
  <c r="AJ23" i="72"/>
  <c r="BQ38" i="72"/>
  <c r="G115" i="125"/>
  <c r="BR57" i="72"/>
  <c r="F67" i="125"/>
  <c r="AY59" i="72"/>
  <c r="E76" i="125"/>
  <c r="F81" i="125"/>
  <c r="AV59" i="72"/>
  <c r="BD62" i="72"/>
  <c r="BM34" i="72"/>
  <c r="BA52" i="72"/>
  <c r="BY27" i="72"/>
  <c r="F69" i="125"/>
  <c r="BI23" i="72"/>
  <c r="BM29" i="72"/>
  <c r="BH60" i="72"/>
  <c r="AS27" i="72"/>
  <c r="AL39" i="72"/>
  <c r="BX26" i="72"/>
  <c r="AU55" i="72"/>
  <c r="H69" i="125"/>
  <c r="AN69" i="72"/>
  <c r="AQ59" i="72"/>
  <c r="BT62" i="72"/>
  <c r="BW37" i="72"/>
  <c r="BO51" i="72"/>
  <c r="I115" i="125"/>
  <c r="G84" i="125"/>
  <c r="E95" i="125"/>
  <c r="BA59" i="72"/>
  <c r="AO51" i="72"/>
  <c r="K65" i="125"/>
  <c r="G111" i="125"/>
  <c r="BE36" i="72"/>
  <c r="BB27" i="72"/>
  <c r="M68" i="125"/>
  <c r="CB43" i="72"/>
  <c r="F76" i="125"/>
  <c r="BG42" i="72"/>
  <c r="BT51" i="72"/>
  <c r="BG54" i="72"/>
  <c r="AU31" i="72"/>
  <c r="E112" i="125"/>
  <c r="BN29" i="72"/>
  <c r="AZ32" i="72"/>
  <c r="CA47" i="72"/>
  <c r="BH39" i="72"/>
  <c r="BJ49" i="72"/>
  <c r="G106" i="125"/>
  <c r="G89" i="125"/>
  <c r="BA27" i="72"/>
  <c r="AZ60" i="72"/>
  <c r="E77" i="125"/>
  <c r="J103" i="125"/>
  <c r="BE32" i="72"/>
  <c r="I61" i="125"/>
  <c r="F29" i="125"/>
  <c r="BJ54" i="72"/>
  <c r="D61" i="125"/>
  <c r="BD59" i="72"/>
  <c r="BF39" i="72"/>
  <c r="BQ51" i="72"/>
  <c r="BX38" i="72"/>
  <c r="BC58" i="72"/>
  <c r="BM31" i="72"/>
  <c r="BP30" i="72"/>
  <c r="E79" i="125"/>
  <c r="BK51" i="72"/>
  <c r="BT28" i="72"/>
  <c r="BD43" i="72"/>
  <c r="BZ43" i="72"/>
  <c r="AP27" i="72"/>
  <c r="E81" i="125"/>
  <c r="BH23" i="72"/>
  <c r="F108" i="125"/>
  <c r="BM54" i="72"/>
  <c r="D60" i="125"/>
  <c r="BQ26" i="72"/>
  <c r="BJ59" i="72"/>
  <c r="BX46" i="72"/>
  <c r="BC48" i="72"/>
  <c r="BR44" i="72"/>
  <c r="BU48" i="72"/>
  <c r="G90" i="125"/>
  <c r="J68" i="125"/>
  <c r="AL23" i="72"/>
  <c r="BB53" i="72"/>
  <c r="G76" i="125"/>
  <c r="BI47" i="72"/>
  <c r="BJ33" i="72"/>
  <c r="G67" i="125"/>
  <c r="BE55" i="72"/>
  <c r="E113" i="125"/>
  <c r="BC32" i="72"/>
  <c r="BK55" i="72"/>
  <c r="BZ59" i="72"/>
  <c r="BG24" i="72"/>
  <c r="AM51" i="72"/>
  <c r="BD54" i="72"/>
  <c r="BK25" i="72"/>
  <c r="BK27" i="72"/>
  <c r="BE40" i="72"/>
  <c r="BP52" i="72"/>
  <c r="BH46" i="72"/>
  <c r="BP58" i="72"/>
  <c r="AW39" i="72"/>
  <c r="BQ52" i="72"/>
  <c r="BD48" i="72"/>
  <c r="M63" i="125"/>
  <c r="BC26" i="72"/>
  <c r="BM51" i="72"/>
  <c r="E65" i="125"/>
  <c r="BP36" i="72"/>
  <c r="I100" i="125"/>
  <c r="BP28" i="72"/>
  <c r="BR52" i="72"/>
  <c r="BD47" i="72"/>
  <c r="AP51" i="72"/>
  <c r="BE23" i="72"/>
  <c r="BB41" i="72"/>
  <c r="BK37" i="72"/>
  <c r="BU27" i="72"/>
  <c r="BO37" i="72"/>
  <c r="O68" i="125"/>
  <c r="BA48" i="72"/>
  <c r="BH37" i="72"/>
  <c r="BT27" i="72"/>
  <c r="BW57" i="72"/>
  <c r="G109" i="125"/>
  <c r="BD33" i="72"/>
  <c r="BU28" i="72"/>
  <c r="AV55" i="72"/>
  <c r="AS35" i="72"/>
  <c r="L61" i="125"/>
  <c r="AR51" i="72"/>
  <c r="I109" i="125"/>
  <c r="CA23" i="72"/>
  <c r="BB24" i="72"/>
  <c r="N67" i="125"/>
  <c r="G95" i="125"/>
  <c r="I112" i="125"/>
  <c r="BG51" i="72"/>
  <c r="AK51" i="72"/>
  <c r="M62" i="125"/>
  <c r="D69" i="125"/>
  <c r="BK54" i="72"/>
  <c r="BQ31" i="72"/>
  <c r="BE53" i="72"/>
  <c r="BD36" i="72"/>
  <c r="I64" i="125"/>
  <c r="AZ42" i="72"/>
  <c r="BJ43" i="72"/>
  <c r="I76" i="125"/>
  <c r="BK50" i="72"/>
  <c r="BO61" i="72"/>
  <c r="H85" i="125"/>
  <c r="BJ48" i="72"/>
  <c r="BX33" i="72"/>
  <c r="BI39" i="72"/>
  <c r="E60" i="125"/>
  <c r="O70" i="125"/>
  <c r="F62" i="125"/>
  <c r="N66" i="125"/>
  <c r="BE43" i="72"/>
  <c r="BE39" i="72"/>
  <c r="AZ51" i="72"/>
  <c r="BF31" i="72"/>
  <c r="BM28" i="72"/>
  <c r="I81" i="125"/>
  <c r="BX51" i="72"/>
  <c r="BG56" i="72"/>
  <c r="BW53" i="72"/>
  <c r="E105" i="125"/>
  <c r="J89" i="125"/>
  <c r="BG53" i="72"/>
  <c r="CB59" i="72"/>
  <c r="BQ57" i="72"/>
  <c r="BI55" i="72"/>
  <c r="BT33" i="72"/>
  <c r="H96" i="125"/>
  <c r="I111" i="125"/>
  <c r="F78" i="125"/>
  <c r="BC23" i="72"/>
  <c r="AW51" i="72"/>
  <c r="AM31" i="72"/>
  <c r="BE46" i="72"/>
  <c r="F103" i="125"/>
  <c r="G63" i="125"/>
  <c r="AV51" i="72"/>
  <c r="BO55" i="72"/>
  <c r="F101" i="125"/>
  <c r="G114" i="125"/>
  <c r="AX59" i="72"/>
  <c r="J96" i="125"/>
  <c r="BC44" i="72"/>
  <c r="BM32" i="72"/>
  <c r="BB61" i="72"/>
  <c r="BU33" i="72"/>
  <c r="BF47" i="72"/>
  <c r="BJ62" i="72"/>
  <c r="BE56" i="72"/>
  <c r="BM47" i="72"/>
  <c r="F91" i="125"/>
  <c r="BB49" i="72"/>
  <c r="BA56" i="72"/>
  <c r="AJ39" i="72"/>
  <c r="BE37" i="72"/>
  <c r="BU44" i="72"/>
  <c r="J100" i="125"/>
  <c r="BP62" i="72"/>
  <c r="BT52" i="72"/>
  <c r="BD27" i="72"/>
  <c r="BI43" i="72"/>
  <c r="BM49" i="72"/>
  <c r="BM45" i="72"/>
  <c r="BC45" i="72"/>
  <c r="BU40" i="72"/>
  <c r="AL31" i="72"/>
  <c r="BE45" i="72"/>
  <c r="BO45" i="72"/>
  <c r="F30" i="125"/>
  <c r="I89" i="125"/>
  <c r="E87" i="125"/>
  <c r="AO43" i="72"/>
  <c r="BU39" i="72"/>
  <c r="BN48" i="72"/>
  <c r="BI35" i="72"/>
  <c r="BC51" i="72"/>
  <c r="H95" i="125"/>
  <c r="BB29" i="72"/>
  <c r="G81" i="125"/>
  <c r="I77" i="125"/>
  <c r="AT35" i="72"/>
  <c r="BH55" i="72"/>
  <c r="BB40" i="72"/>
  <c r="BA55" i="72"/>
  <c r="BK33" i="72"/>
  <c r="AW43" i="72"/>
  <c r="J112" i="125"/>
  <c r="BJ29" i="72"/>
  <c r="BM52" i="72"/>
  <c r="BW38" i="72"/>
  <c r="BR49" i="72"/>
  <c r="BW62" i="72"/>
  <c r="BM25" i="72"/>
  <c r="F115" i="125"/>
  <c r="BC50" i="72"/>
  <c r="AV47" i="72"/>
  <c r="BJ44" i="72"/>
  <c r="BS23" i="72"/>
  <c r="BE54" i="72"/>
  <c r="AP43" i="72"/>
  <c r="BJ60" i="72"/>
  <c r="BJ53" i="72"/>
  <c r="G110" i="125"/>
  <c r="G93" i="125"/>
  <c r="G103" i="125"/>
  <c r="D62" i="125"/>
  <c r="BW48" i="72"/>
  <c r="F63" i="125"/>
  <c r="AZ37" i="72"/>
  <c r="BG41" i="72"/>
  <c r="AM27" i="72"/>
  <c r="I83" i="125"/>
  <c r="BE48" i="72"/>
  <c r="I87" i="125"/>
  <c r="BQ41" i="72"/>
  <c r="BJ46" i="72"/>
  <c r="L65" i="125"/>
  <c r="BC34" i="72"/>
  <c r="AZ39" i="72"/>
  <c r="AZ50" i="72"/>
  <c r="BZ27" i="72"/>
  <c r="H63" i="125"/>
  <c r="G61" i="125"/>
  <c r="BG25" i="72"/>
  <c r="AS69" i="72"/>
  <c r="BG28" i="72"/>
  <c r="BL51" i="72"/>
  <c r="AQ27" i="72"/>
  <c r="BQ54" i="72"/>
  <c r="AX55" i="72"/>
  <c r="AV39" i="72"/>
  <c r="AZ48" i="72"/>
  <c r="L66" i="125"/>
  <c r="BQ47" i="72"/>
  <c r="BY47" i="72"/>
  <c r="L69" i="125"/>
  <c r="E84" i="125"/>
  <c r="H94" i="125"/>
  <c r="AP23" i="72"/>
  <c r="AR23" i="72"/>
  <c r="CB31" i="72"/>
  <c r="BS47" i="72"/>
  <c r="J60" i="125"/>
  <c r="I97" i="125"/>
  <c r="F85" i="125"/>
  <c r="BM57" i="72"/>
  <c r="BB57" i="72"/>
  <c r="BQ44" i="72"/>
  <c r="BN40" i="72"/>
  <c r="BH43" i="72"/>
  <c r="AU27" i="72"/>
  <c r="BV59" i="72"/>
  <c r="BP37" i="72"/>
  <c r="BT44" i="72"/>
  <c r="L70" i="125"/>
  <c r="BP27" i="72"/>
  <c r="BY39" i="72"/>
  <c r="F97" i="125"/>
  <c r="F110" i="125"/>
  <c r="BM41" i="72"/>
  <c r="BV43" i="72"/>
  <c r="O66" i="125"/>
  <c r="BJ31" i="72"/>
  <c r="BC36" i="72"/>
  <c r="BR30" i="72"/>
  <c r="BB42" i="72"/>
  <c r="AK39" i="72"/>
  <c r="H115" i="125"/>
  <c r="BV47" i="72"/>
  <c r="F79" i="125"/>
  <c r="BT23" i="72"/>
  <c r="BW52" i="72"/>
  <c r="BW33" i="72"/>
  <c r="BM56" i="72"/>
  <c r="AY23" i="72"/>
  <c r="BR55" i="72"/>
  <c r="BX58" i="72"/>
  <c r="BU51" i="72"/>
  <c r="BT49" i="72"/>
  <c r="BK29" i="72"/>
  <c r="AW31" i="72"/>
  <c r="BU57" i="72"/>
  <c r="BO34" i="72"/>
  <c r="BN61" i="72"/>
  <c r="AQ23" i="72"/>
  <c r="AQ35" i="72"/>
  <c r="J95" i="125"/>
  <c r="BD57" i="72"/>
  <c r="H89" i="125"/>
  <c r="BU42" i="72"/>
  <c r="BD44" i="72"/>
  <c r="BB39" i="72"/>
  <c r="BK36" i="72"/>
  <c r="BK61" i="72"/>
  <c r="H104" i="125"/>
  <c r="BO60" i="72"/>
  <c r="BX42" i="72"/>
  <c r="BD53" i="72"/>
  <c r="BE34" i="72"/>
  <c r="I62" i="125"/>
  <c r="BK40" i="72"/>
  <c r="AR59" i="72"/>
  <c r="BP48" i="72"/>
  <c r="I103" i="125"/>
  <c r="BC55" i="72"/>
  <c r="O69" i="125"/>
  <c r="I79" i="125"/>
  <c r="I63" i="125"/>
  <c r="AR47" i="72"/>
  <c r="AY35" i="72"/>
  <c r="BA47" i="72"/>
  <c r="J79" i="125"/>
  <c r="BF43" i="72"/>
  <c r="AX47" i="72"/>
  <c r="BE38" i="72"/>
  <c r="AQ43" i="72"/>
  <c r="BN62" i="72"/>
  <c r="E86" i="125"/>
  <c r="F96" i="125"/>
  <c r="BP43" i="72"/>
  <c r="O62" i="125"/>
  <c r="BJ35" i="72"/>
  <c r="G86" i="125"/>
  <c r="F94" i="125"/>
  <c r="H93" i="125"/>
  <c r="BU54" i="72"/>
  <c r="O63" i="125"/>
  <c r="J62" i="125"/>
  <c r="BK32" i="72"/>
  <c r="BX34" i="72"/>
  <c r="BX23" i="72"/>
  <c r="BD41" i="72"/>
  <c r="BX52" i="72"/>
  <c r="J98" i="125"/>
  <c r="AW59" i="72"/>
  <c r="BB56" i="72"/>
  <c r="BN39" i="72"/>
  <c r="H80" i="125"/>
  <c r="AS23" i="72"/>
  <c r="BR34" i="72"/>
  <c r="BG39" i="72"/>
  <c r="BG58" i="72"/>
  <c r="BK31" i="72"/>
  <c r="BY23" i="72"/>
  <c r="BT61" i="72"/>
  <c r="BW41" i="72"/>
  <c r="E107" i="125"/>
  <c r="G96" i="125"/>
  <c r="AZ55" i="72"/>
  <c r="H60" i="125"/>
  <c r="BX49" i="72"/>
  <c r="I102" i="125"/>
  <c r="BD35" i="72"/>
  <c r="BN52" i="72"/>
  <c r="BK38" i="72"/>
  <c r="AZ29" i="72"/>
  <c r="F113" i="125"/>
  <c r="J105" i="125"/>
  <c r="BA34" i="72"/>
  <c r="BK41" i="72"/>
  <c r="BJ41" i="72"/>
  <c r="BD50" i="72"/>
  <c r="BD60" i="72"/>
  <c r="AM35" i="72"/>
  <c r="AL59" i="72"/>
  <c r="E92" i="125"/>
  <c r="BA45"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sasaki</author>
  </authors>
  <commentList>
    <comment ref="R2" authorId="0" shapeId="0" xr:uid="{BEB6459A-2E88-49BA-9D8F-8D82AF0B3FB4}">
      <text>
        <r>
          <rPr>
            <sz val="8"/>
            <color indexed="81"/>
            <rFont val="MS P ゴシック"/>
            <family val="3"/>
            <charset val="128"/>
          </rPr>
          <t>法人番号 (13桁) は国税庁のウェブサイト
 https://www.houjin-bangou.nta.go.jp/ で検索できるものを記入すること</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tc={FDE10E85-FD83-45AB-8675-7E1D82DBBA07}</author>
  </authors>
  <commentList>
    <comment ref="T5" authorId="0" shapeId="0" xr:uid="{FDE10E85-FD83-45AB-8675-7E1D82DBBA07}">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作成者</author>
    <author>sasaki</author>
    <author>tc={4ACA97FF-44AB-49A1-B0ED-3FB58BA6A168}</author>
    <author>tc={E28C3186-4BAA-4FB9-AF84-80EE886E7536}</author>
  </authors>
  <commentList>
    <comment ref="B4" authorId="0" shapeId="0" xr:uid="{920F4F2B-41B5-4331-9DDF-3CBA4FBB395E}">
      <text>
        <r>
          <rPr>
            <sz val="9"/>
            <color indexed="81"/>
            <rFont val="MS P ゴシック"/>
            <family val="3"/>
            <charset val="128"/>
          </rPr>
          <t xml:space="preserve">複数年度事業の申請者は、複数年度用の様式を使用してください。
</t>
        </r>
      </text>
    </comment>
    <comment ref="E19" authorId="1" shapeId="0" xr:uid="{3D5CCFC3-A197-49D0-BE78-6CEA9AB0C4FB}">
      <text>
        <r>
          <rPr>
            <sz val="9"/>
            <color indexed="81"/>
            <rFont val="MS P ゴシック"/>
            <family val="3"/>
            <charset val="128"/>
          </rPr>
          <t>郵便番号を入力してください。</t>
        </r>
      </text>
    </comment>
    <comment ref="E22" authorId="2" shapeId="0" xr:uid="{608F6C96-68D3-4B99-BEFB-BF7E261AF50A}">
      <text>
        <r>
          <rPr>
            <sz val="9"/>
            <color indexed="81"/>
            <rFont val="MS P ゴシック"/>
            <family val="3"/>
            <charset val="128"/>
          </rPr>
          <t xml:space="preserve">国税庁のウェブサイト https://www.houjin-bangou.nta.go.jp/ で検索できる法人番号 (13桁) を入力してください。
</t>
        </r>
      </text>
    </comment>
    <comment ref="E33" authorId="1" shapeId="0" xr:uid="{782FEB7B-2156-4391-9986-C9EECBF9E569}">
      <text>
        <r>
          <rPr>
            <sz val="9"/>
            <color indexed="81"/>
            <rFont val="MS P ゴシック"/>
            <family val="3"/>
            <charset val="128"/>
          </rPr>
          <t>郵便番号を入力してください。</t>
        </r>
      </text>
    </comment>
    <comment ref="E47" authorId="1" shapeId="0" xr:uid="{CE0D6B5A-CEEE-48AC-9B62-AB179507E753}">
      <text>
        <r>
          <rPr>
            <sz val="9"/>
            <color indexed="81"/>
            <rFont val="MS P ゴシック"/>
            <family val="3"/>
            <charset val="128"/>
          </rPr>
          <t>郵便番号を入力してください。</t>
        </r>
      </text>
    </comment>
    <comment ref="D52" authorId="1" shapeId="0" xr:uid="{8FE4E0E1-5028-46F3-8684-EB5A61EE309B}">
      <text>
        <r>
          <rPr>
            <sz val="9"/>
            <color indexed="81"/>
            <rFont val="MS P ゴシック"/>
            <family val="3"/>
            <charset val="128"/>
          </rPr>
          <t>都道府県を選択してください。</t>
        </r>
      </text>
    </comment>
    <comment ref="D53" authorId="1" shapeId="0" xr:uid="{A10B32D0-AD26-4C77-9C9D-E497176C3873}">
      <text>
        <r>
          <rPr>
            <sz val="9"/>
            <color indexed="81"/>
            <rFont val="MS P ゴシック"/>
            <family val="3"/>
            <charset val="128"/>
          </rPr>
          <t>主な業務内容を選択してください。</t>
        </r>
      </text>
    </comment>
    <comment ref="G61" authorId="3" shapeId="0" xr:uid="{4ACA97FF-44AB-49A1-B0ED-3FB58BA6A16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E28C3186-4BAA-4FB9-AF84-80EE886E7536}">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<sst xmlns="http://schemas.openxmlformats.org/spreadsheetml/2006/main" count="7815" uniqueCount="4060">
  <si>
    <t>事業実施責任者</t>
    <rPh sb="0" eb="2">
      <t>ジギョウ</t>
    </rPh>
    <rPh sb="2" eb="4">
      <t>ジッシ</t>
    </rPh>
    <rPh sb="4" eb="7">
      <t>セキニンシャ</t>
    </rPh>
    <phoneticPr fontId="12"/>
  </si>
  <si>
    <t>E-mail</t>
    <phoneticPr fontId="12"/>
  </si>
  <si>
    <t>法人</t>
    <rPh sb="0" eb="2">
      <t>ホウジン</t>
    </rPh>
    <phoneticPr fontId="12"/>
  </si>
  <si>
    <t>法人名</t>
    <phoneticPr fontId="12"/>
  </si>
  <si>
    <t>法人所在地</t>
  </si>
  <si>
    <t>主な業務内容</t>
  </si>
  <si>
    <t>部署</t>
  </si>
  <si>
    <t>役職</t>
    <phoneticPr fontId="12"/>
  </si>
  <si>
    <t>氏名</t>
  </si>
  <si>
    <t>役職</t>
  </si>
  <si>
    <t>区分</t>
  </si>
  <si>
    <t>法人名</t>
  </si>
  <si>
    <t>電話番号</t>
  </si>
  <si>
    <t>E-mail</t>
  </si>
  <si>
    <t>合計</t>
    <rPh sb="0" eb="2">
      <t>ゴウケイ</t>
    </rPh>
    <phoneticPr fontId="12"/>
  </si>
  <si>
    <t>年度</t>
    <rPh sb="0" eb="2">
      <t>ネンド</t>
    </rPh>
    <phoneticPr fontId="12"/>
  </si>
  <si>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</si>
  <si>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</si>
  <si>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</si>
  <si>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</si>
  <si>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</si>
  <si>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</si>
  <si>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</si>
  <si>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</si>
  <si>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</si>
  <si>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</si>
  <si>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</si>
  <si>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</si>
  <si>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</si>
  <si>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</si>
  <si>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</si>
  <si>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</si>
  <si>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</si>
  <si>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</si>
  <si>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</si>
  <si>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</si>
  <si>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</si>
  <si>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</si>
  <si>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</si>
  <si>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</si>
  <si>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</si>
  <si>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</si>
  <si>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</si>
  <si>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</si>
  <si>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</si>
  <si>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</si>
  <si>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</si>
  <si>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12"/>
  </si>
  <si>
    <t>t-CO2/年</t>
    <rPh sb="6" eb="7">
      <t>ネン</t>
    </rPh>
    <phoneticPr fontId="12"/>
  </si>
  <si>
    <t>tCO2/kL</t>
  </si>
  <si>
    <t>tCO2/t</t>
  </si>
  <si>
    <t>①</t>
    <phoneticPr fontId="12"/>
  </si>
  <si>
    <t>②</t>
    <phoneticPr fontId="12"/>
  </si>
  <si>
    <t>③</t>
    <phoneticPr fontId="12"/>
  </si>
  <si>
    <t>事業実施場所の
主な業務内容</t>
    <phoneticPr fontId="12"/>
  </si>
  <si>
    <t>事業所名</t>
    <phoneticPr fontId="12"/>
  </si>
  <si>
    <t>事業所の住所</t>
    <rPh sb="4" eb="6">
      <t>ジュウショ</t>
    </rPh>
    <phoneticPr fontId="12"/>
  </si>
  <si>
    <t>GJ/千m3</t>
    <rPh sb="3" eb="4">
      <t>セン</t>
    </rPh>
    <phoneticPr fontId="13"/>
  </si>
  <si>
    <t>tC/GJ</t>
  </si>
  <si>
    <t>発熱量</t>
    <rPh sb="0" eb="2">
      <t>ハツネツ</t>
    </rPh>
    <rPh sb="2" eb="3">
      <t>リョウ</t>
    </rPh>
    <phoneticPr fontId="13"/>
  </si>
  <si>
    <t>排出係数</t>
    <rPh sb="0" eb="2">
      <t>ハイシュツ</t>
    </rPh>
    <rPh sb="2" eb="4">
      <t>ケイスウ</t>
    </rPh>
    <phoneticPr fontId="13"/>
  </si>
  <si>
    <t>GJ/kL</t>
  </si>
  <si>
    <t>GJ/t</t>
  </si>
  <si>
    <t>炭素</t>
    <rPh sb="0" eb="2">
      <t>タンソ</t>
    </rPh>
    <phoneticPr fontId="13"/>
  </si>
  <si>
    <t>※１　代表事業者は、補助対象の設備を保有し、補助金の交付を受ける法人です。</t>
    <phoneticPr fontId="12"/>
  </si>
  <si>
    <t>燃料等</t>
    <rPh sb="0" eb="2">
      <t>ネンリョウ</t>
    </rPh>
    <rPh sb="2" eb="3">
      <t>ナド</t>
    </rPh>
    <phoneticPr fontId="12"/>
  </si>
  <si>
    <t>（選択）</t>
    <rPh sb="1" eb="3">
      <t>センタク</t>
    </rPh>
    <phoneticPr fontId="12"/>
  </si>
  <si>
    <t>tCO2/千m3</t>
    <rPh sb="5" eb="6">
      <t>セン</t>
    </rPh>
    <phoneticPr fontId="10"/>
  </si>
  <si>
    <t>tCO2/千kWh</t>
    <rPh sb="5" eb="6">
      <t>セン</t>
    </rPh>
    <phoneticPr fontId="10"/>
  </si>
  <si>
    <t>(参考1)</t>
    <rPh sb="1" eb="3">
      <t>サンコウ</t>
    </rPh>
    <phoneticPr fontId="12"/>
  </si>
  <si>
    <t>-</t>
    <phoneticPr fontId="12"/>
  </si>
  <si>
    <t>共同事業者
の事務連絡先</t>
    <rPh sb="0" eb="2">
      <t>キョウドウ</t>
    </rPh>
    <rPh sb="2" eb="4">
      <t>ジギョウ</t>
    </rPh>
    <phoneticPr fontId="12"/>
  </si>
  <si>
    <t>事業実施責任者</t>
    <phoneticPr fontId="12"/>
  </si>
  <si>
    <t>都市ガス</t>
    <phoneticPr fontId="12"/>
  </si>
  <si>
    <t>●セルの記入箇所について</t>
    <rPh sb="4" eb="6">
      <t>キニュウ</t>
    </rPh>
    <rPh sb="6" eb="8">
      <t>カショ</t>
    </rPh>
    <phoneticPr fontId="12"/>
  </si>
  <si>
    <t>法人番号</t>
    <rPh sb="2" eb="4">
      <t>バンゴウ</t>
    </rPh>
    <phoneticPr fontId="12"/>
  </si>
  <si>
    <t>（選択してください）</t>
    <rPh sb="1" eb="3">
      <t>センタク</t>
    </rPh>
    <phoneticPr fontId="12"/>
  </si>
  <si>
    <r>
      <t>電気</t>
    </r>
    <r>
      <rPr>
        <sz val="9"/>
        <color rgb="FFFF0000"/>
        <rFont val="ＭＳ Ｐゴシック"/>
        <family val="3"/>
        <charset val="128"/>
      </rPr>
      <t>（自家発電）</t>
    </r>
    <rPh sb="0" eb="2">
      <t>デンキ</t>
    </rPh>
    <rPh sb="3" eb="5">
      <t>ジカ</t>
    </rPh>
    <rPh sb="5" eb="7">
      <t>ハツデン</t>
    </rPh>
    <phoneticPr fontId="12"/>
  </si>
  <si>
    <t>その他の燃料</t>
    <phoneticPr fontId="12"/>
  </si>
  <si>
    <t>電気</t>
    <rPh sb="0" eb="2">
      <t>デンキ</t>
    </rPh>
    <phoneticPr fontId="12"/>
  </si>
  <si>
    <t>熱</t>
    <rPh sb="0" eb="1">
      <t>ネツ</t>
    </rPh>
    <phoneticPr fontId="12"/>
  </si>
  <si>
    <t>燃料</t>
    <rPh sb="0" eb="2">
      <t>ネンリョウ</t>
    </rPh>
    <phoneticPr fontId="12"/>
  </si>
  <si>
    <t>電気（買電）</t>
    <rPh sb="0" eb="2">
      <t>デンキ</t>
    </rPh>
    <rPh sb="3" eb="4">
      <t>カ</t>
    </rPh>
    <rPh sb="4" eb="5">
      <t>デン</t>
    </rPh>
    <phoneticPr fontId="12"/>
  </si>
  <si>
    <t>代替値が自動で入力されます→</t>
    <rPh sb="0" eb="2">
      <t>ダイタイ</t>
    </rPh>
    <rPh sb="2" eb="3">
      <t>アタイ</t>
    </rPh>
    <rPh sb="4" eb="6">
      <t>ジドウ</t>
    </rPh>
    <rPh sb="7" eb="9">
      <t>ニュウリョク</t>
    </rPh>
    <phoneticPr fontId="12"/>
  </si>
  <si>
    <t>二酸化炭素</t>
    <rPh sb="0" eb="3">
      <t>ニサンカ</t>
    </rPh>
    <rPh sb="3" eb="5">
      <t>タンソ</t>
    </rPh>
    <phoneticPr fontId="12"/>
  </si>
  <si>
    <t>排出係数</t>
    <rPh sb="0" eb="2">
      <t>ハイシュツ</t>
    </rPh>
    <rPh sb="2" eb="4">
      <t>ケイスウ</t>
    </rPh>
    <phoneticPr fontId="12"/>
  </si>
  <si>
    <r>
      <t>（</t>
    </r>
    <r>
      <rPr>
        <sz val="8"/>
        <color rgb="FF000000"/>
        <rFont val="ＭＳ Ｐゴシック"/>
        <family val="3"/>
        <charset val="128"/>
      </rPr>
      <t>燃料名</t>
    </r>
    <r>
      <rPr>
        <sz val="9"/>
        <color rgb="FF000000"/>
        <rFont val="ＭＳ Ｐゴシック"/>
        <family val="3"/>
        <charset val="128"/>
      </rPr>
      <t>：　　　　　　　　　　　）</t>
    </r>
    <phoneticPr fontId="12"/>
  </si>
  <si>
    <t>排出係数を記入してください→</t>
    <rPh sb="0" eb="2">
      <t>ハイシュツ</t>
    </rPh>
    <rPh sb="2" eb="4">
      <t>ケイスウ</t>
    </rPh>
    <rPh sb="5" eb="7">
      <t>キニュウ</t>
    </rPh>
    <phoneticPr fontId="12"/>
  </si>
  <si>
    <t>排出係数（代替値）</t>
    <rPh sb="0" eb="2">
      <t>ハイシュツ</t>
    </rPh>
    <rPh sb="2" eb="4">
      <t>ケイスウ</t>
    </rPh>
    <phoneticPr fontId="12"/>
  </si>
  <si>
    <t>補助金を受けた事業名</t>
    <phoneticPr fontId="12"/>
  </si>
  <si>
    <t>コード</t>
  </si>
  <si>
    <t>都道府県名</t>
    <rPh sb="0" eb="4">
      <t>トドウフケン</t>
    </rPh>
    <rPh sb="4" eb="5">
      <t>メイ</t>
    </rPh>
    <phoneticPr fontId="26"/>
  </si>
  <si>
    <t>（選択）</t>
    <rPh sb="1" eb="3">
      <t>センタク</t>
    </rPh>
    <phoneticPr fontId="2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</si>
  <si>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</si>
  <si>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</si>
  <si>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</si>
  <si>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</si>
  <si>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</si>
  <si>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</si>
  <si>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</si>
  <si>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</si>
  <si>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</si>
  <si>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</si>
  <si>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</si>
  <si>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</si>
  <si>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</si>
  <si>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</si>
  <si>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</si>
  <si>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</si>
  <si>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</si>
  <si>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</si>
  <si>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</si>
  <si>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</si>
  <si>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</si>
  <si>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</si>
  <si>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</si>
  <si>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</si>
  <si>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</si>
  <si>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</si>
  <si>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</si>
  <si>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</si>
  <si>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</si>
  <si>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</si>
  <si>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</si>
  <si>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</si>
  <si>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</si>
  <si>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</si>
  <si>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</si>
  <si>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</si>
  <si>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</si>
  <si>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</si>
  <si>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</si>
  <si>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</si>
  <si>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</si>
  <si>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</si>
  <si>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</si>
  <si>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</si>
  <si>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</si>
  <si>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</si>
  <si>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</si>
  <si>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12"/>
  </si>
  <si>
    <t>液化石油ガス(ＬＰＧ)(重量)</t>
    <rPh sb="12" eb="14">
      <t>ジュウリョウ</t>
    </rPh>
    <phoneticPr fontId="12"/>
  </si>
  <si>
    <t>液化石油ガス(ＬＰＧ)(容量)</t>
    <rPh sb="12" eb="14">
      <t>ヨウリョウ</t>
    </rPh>
    <phoneticPr fontId="12"/>
  </si>
  <si>
    <t>※３　リース事業者・エネルギーサービス事業者等又はESCO事業者を代表事業者とした場合に、事業実施者を共同事業者として記載してください。</t>
    <phoneticPr fontId="12"/>
  </si>
  <si>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12"/>
  </si>
  <si>
    <t>申請予定の補助事業名</t>
    <rPh sb="0" eb="2">
      <t>シンセイ</t>
    </rPh>
    <rPh sb="2" eb="4">
      <t>ヨテイ</t>
    </rPh>
    <phoneticPr fontId="12"/>
  </si>
  <si>
    <t>・・・自動計算セルです。</t>
    <rPh sb="3" eb="5">
      <t>ジドウ</t>
    </rPh>
    <rPh sb="5" eb="7">
      <t>ケイサン</t>
    </rPh>
    <phoneticPr fontId="12"/>
  </si>
  <si>
    <t>投資回収年数</t>
    <rPh sb="0" eb="2">
      <t>トウシ</t>
    </rPh>
    <rPh sb="2" eb="4">
      <t>カイシュウ</t>
    </rPh>
    <rPh sb="4" eb="6">
      <t>ネンスウ</t>
    </rPh>
    <phoneticPr fontId="12"/>
  </si>
  <si>
    <t>事業所の
概要</t>
    <rPh sb="0" eb="2">
      <t>ジギョウ</t>
    </rPh>
    <rPh sb="2" eb="3">
      <t>ショ</t>
    </rPh>
    <rPh sb="5" eb="7">
      <t>ガイヨウ</t>
    </rPh>
    <phoneticPr fontId="12"/>
  </si>
  <si>
    <t>他の補助金の受給状況</t>
    <rPh sb="0" eb="1">
      <t>ホカ</t>
    </rPh>
    <rPh sb="2" eb="5">
      <t>ホジョキン</t>
    </rPh>
    <rPh sb="6" eb="8">
      <t>ジュキュウ</t>
    </rPh>
    <rPh sb="8" eb="10">
      <t>ジョウキョウ</t>
    </rPh>
    <phoneticPr fontId="12"/>
  </si>
  <si>
    <t>申請に利用する
診断</t>
    <rPh sb="0" eb="2">
      <t>シンセイ</t>
    </rPh>
    <rPh sb="3" eb="5">
      <t>リヨウ</t>
    </rPh>
    <rPh sb="8" eb="10">
      <t>シンダン</t>
    </rPh>
    <phoneticPr fontId="12"/>
  </si>
  <si>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12"/>
  </si>
  <si>
    <t>1=受給あり,2=予定あり,3=受給なし</t>
    <rPh sb="2" eb="4">
      <t>ジュキュウ</t>
    </rPh>
    <rPh sb="9" eb="11">
      <t>ヨテイ</t>
    </rPh>
    <rPh sb="16" eb="18">
      <t>ジュキュウ</t>
    </rPh>
    <phoneticPr fontId="12"/>
  </si>
  <si>
    <t>CO2排出量の合計</t>
    <rPh sb="7" eb="9">
      <t>ゴウケイ</t>
    </rPh>
    <phoneticPr fontId="27"/>
  </si>
  <si>
    <t>t-CO2/年</t>
    <rPh sb="6" eb="7">
      <t>ネン</t>
    </rPh>
    <phoneticPr fontId="27"/>
  </si>
  <si>
    <t>(参考)エネルギー使用量の合計</t>
    <rPh sb="1" eb="3">
      <t>サンコウ</t>
    </rPh>
    <rPh sb="9" eb="12">
      <t>シヨウリョウ</t>
    </rPh>
    <rPh sb="13" eb="15">
      <t>ゴウケイ</t>
    </rPh>
    <phoneticPr fontId="27"/>
  </si>
  <si>
    <t>GJ換算値</t>
    <rPh sb="2" eb="5">
      <t>カンサンチ</t>
    </rPh>
    <phoneticPr fontId="27"/>
  </si>
  <si>
    <t>活動種別</t>
    <rPh sb="0" eb="2">
      <t>カツドウ</t>
    </rPh>
    <rPh sb="2" eb="4">
      <t>シュベツ</t>
    </rPh>
    <phoneticPr fontId="12"/>
  </si>
  <si>
    <t>活動量合計</t>
    <rPh sb="0" eb="2">
      <t>カツドウ</t>
    </rPh>
    <rPh sb="2" eb="3">
      <t>リョウ</t>
    </rPh>
    <rPh sb="3" eb="5">
      <t>ゴウケイ</t>
    </rPh>
    <phoneticPr fontId="12"/>
  </si>
  <si>
    <t>単位発熱量</t>
    <rPh sb="0" eb="2">
      <t>タンイ</t>
    </rPh>
    <rPh sb="2" eb="4">
      <t>ハツネツ</t>
    </rPh>
    <rPh sb="4" eb="5">
      <t>リョウ</t>
    </rPh>
    <phoneticPr fontId="12"/>
  </si>
  <si>
    <t>活動量</t>
    <rPh sb="0" eb="2">
      <t>カツドウ</t>
    </rPh>
    <rPh sb="2" eb="3">
      <t>リョウ</t>
    </rPh>
    <phoneticPr fontId="27"/>
  </si>
  <si>
    <t>備考</t>
    <rPh sb="0" eb="2">
      <t>ビコウ</t>
    </rPh>
    <phoneticPr fontId="27"/>
  </si>
  <si>
    <t>量</t>
    <rPh sb="0" eb="1">
      <t>リョウ</t>
    </rPh>
    <phoneticPr fontId="12"/>
  </si>
  <si>
    <t>単位</t>
    <rPh sb="0" eb="2">
      <t>タンイ</t>
    </rPh>
    <phoneticPr fontId="12"/>
  </si>
  <si>
    <t>係数</t>
    <rPh sb="0" eb="2">
      <t>ケイスウ</t>
    </rPh>
    <phoneticPr fontId="27"/>
  </si>
  <si>
    <t>単位</t>
    <rPh sb="0" eb="2">
      <t>タンイ</t>
    </rPh>
    <phoneticPr fontId="27"/>
  </si>
  <si>
    <t>把握対象</t>
    <rPh sb="0" eb="2">
      <t>ハアク</t>
    </rPh>
    <rPh sb="2" eb="4">
      <t>タイショウ</t>
    </rPh>
    <phoneticPr fontId="27"/>
  </si>
  <si>
    <t>４月</t>
    <rPh sb="1" eb="2">
      <t>ガツ</t>
    </rPh>
    <phoneticPr fontId="12"/>
  </si>
  <si>
    <t>５月</t>
    <rPh sb="1" eb="2">
      <t>ガツ</t>
    </rPh>
    <phoneticPr fontId="12"/>
  </si>
  <si>
    <t>６月</t>
    <rPh sb="1" eb="2">
      <t>ガツ</t>
    </rPh>
    <phoneticPr fontId="12"/>
  </si>
  <si>
    <t>７月</t>
    <rPh sb="1" eb="2">
      <t>ガツ</t>
    </rPh>
    <phoneticPr fontId="12"/>
  </si>
  <si>
    <t>８月</t>
    <rPh sb="1" eb="2">
      <t>ガツ</t>
    </rPh>
    <phoneticPr fontId="12"/>
  </si>
  <si>
    <t>９月</t>
    <rPh sb="1" eb="2">
      <t>ガツ</t>
    </rPh>
    <phoneticPr fontId="12"/>
  </si>
  <si>
    <t>１０月</t>
    <rPh sb="2" eb="3">
      <t>ガツ</t>
    </rPh>
    <phoneticPr fontId="12"/>
  </si>
  <si>
    <t>１１月</t>
    <rPh sb="2" eb="3">
      <t>ガツ</t>
    </rPh>
    <phoneticPr fontId="12"/>
  </si>
  <si>
    <t>１２月</t>
    <rPh sb="2" eb="3">
      <t>ガツ</t>
    </rPh>
    <phoneticPr fontId="12"/>
  </si>
  <si>
    <t>１月</t>
    <rPh sb="1" eb="2">
      <t>ガツ</t>
    </rPh>
    <phoneticPr fontId="12"/>
  </si>
  <si>
    <t>２月</t>
    <rPh sb="1" eb="2">
      <t>ガツ</t>
    </rPh>
    <phoneticPr fontId="12"/>
  </si>
  <si>
    <t>３月</t>
    <rPh sb="1" eb="2">
      <t>ガツ</t>
    </rPh>
    <phoneticPr fontId="12"/>
  </si>
  <si>
    <t>基準年度</t>
    <rPh sb="0" eb="2">
      <t>キジュン</t>
    </rPh>
    <rPh sb="2" eb="4">
      <t>ネンド</t>
    </rPh>
    <phoneticPr fontId="12"/>
  </si>
  <si>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7"/>
  </si>
  <si>
    <t>活動種別</t>
    <rPh sb="0" eb="2">
      <t>カツドウ</t>
    </rPh>
    <rPh sb="2" eb="4">
      <t>シュベツ</t>
    </rPh>
    <phoneticPr fontId="27"/>
  </si>
  <si>
    <t>活動量</t>
    <rPh sb="0" eb="2">
      <t>カツドウ</t>
    </rPh>
    <rPh sb="2" eb="3">
      <t>リョウ</t>
    </rPh>
    <phoneticPr fontId="12"/>
  </si>
  <si>
    <t>単位発熱量</t>
    <rPh sb="0" eb="2">
      <t>タンイ</t>
    </rPh>
    <rPh sb="2" eb="4">
      <t>ハツネツ</t>
    </rPh>
    <rPh sb="4" eb="5">
      <t>リョウ</t>
    </rPh>
    <phoneticPr fontId="27"/>
  </si>
  <si>
    <t>GJ換算量</t>
    <rPh sb="2" eb="4">
      <t>カンサン</t>
    </rPh>
    <rPh sb="4" eb="5">
      <t>リョウ</t>
    </rPh>
    <phoneticPr fontId="27"/>
  </si>
  <si>
    <t>合計</t>
    <rPh sb="0" eb="2">
      <t>ゴウケイ</t>
    </rPh>
    <phoneticPr fontId="27"/>
  </si>
  <si>
    <t>年度開始時点の在庫量</t>
    <rPh sb="0" eb="2">
      <t>ネンド</t>
    </rPh>
    <rPh sb="2" eb="4">
      <t>カイシ</t>
    </rPh>
    <rPh sb="4" eb="6">
      <t>ジテン</t>
    </rPh>
    <rPh sb="7" eb="9">
      <t>ザイコ</t>
    </rPh>
    <rPh sb="9" eb="10">
      <t>リョウ</t>
    </rPh>
    <phoneticPr fontId="27"/>
  </si>
  <si>
    <t>年度終了時点の在庫量</t>
    <rPh sb="0" eb="2">
      <t>ネンド</t>
    </rPh>
    <rPh sb="2" eb="4">
      <t>シュウリョウ</t>
    </rPh>
    <rPh sb="4" eb="6">
      <t>ジテン</t>
    </rPh>
    <rPh sb="7" eb="9">
      <t>ザイコ</t>
    </rPh>
    <rPh sb="9" eb="10">
      <t>リョウ</t>
    </rPh>
    <phoneticPr fontId="27"/>
  </si>
  <si>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12"/>
  </si>
  <si>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</si>
  <si>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</si>
  <si>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</si>
  <si>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</si>
  <si>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</si>
  <si>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</si>
  <si>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</si>
  <si>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</si>
  <si>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</si>
  <si>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</si>
  <si>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</si>
  <si>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</si>
  <si>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</si>
  <si>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</si>
  <si>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</si>
  <si>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</si>
  <si>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</si>
  <si>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</si>
  <si>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</si>
  <si>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</si>
  <si>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</si>
  <si>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7"/>
  </si>
  <si>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7"/>
  </si>
  <si>
    <t>※活動種別は細分化済みの状態</t>
    <rPh sb="1" eb="3">
      <t>カツドウ</t>
    </rPh>
    <rPh sb="3" eb="5">
      <t>シュベツ</t>
    </rPh>
    <rPh sb="6" eb="9">
      <t>サイブンカ</t>
    </rPh>
    <rPh sb="9" eb="10">
      <t>ズ</t>
    </rPh>
    <rPh sb="12" eb="14">
      <t>ジョウタイ</t>
    </rPh>
    <phoneticPr fontId="27"/>
  </si>
  <si>
    <t>ガイドライン</t>
    <phoneticPr fontId="27"/>
  </si>
  <si>
    <t>項目</t>
    <rPh sb="0" eb="2">
      <t>コウモク</t>
    </rPh>
    <phoneticPr fontId="27"/>
  </si>
  <si>
    <t>ページ</t>
    <phoneticPr fontId="27"/>
  </si>
  <si>
    <t>計算式振り分け用</t>
    <rPh sb="0" eb="3">
      <t>ケイサンシキ</t>
    </rPh>
    <rPh sb="3" eb="4">
      <t>フ</t>
    </rPh>
    <rPh sb="5" eb="6">
      <t>ワ</t>
    </rPh>
    <rPh sb="7" eb="8">
      <t>ヨウ</t>
    </rPh>
    <phoneticPr fontId="27"/>
  </si>
  <si>
    <t>活動量の種別</t>
    <rPh sb="0" eb="2">
      <t>カツドウ</t>
    </rPh>
    <rPh sb="2" eb="3">
      <t>リョウ</t>
    </rPh>
    <rPh sb="4" eb="6">
      <t>シュベツ</t>
    </rPh>
    <phoneticPr fontId="27"/>
  </si>
  <si>
    <t>活動単位</t>
    <rPh sb="0" eb="2">
      <t>カツドウ</t>
    </rPh>
    <rPh sb="2" eb="4">
      <t>タンイ</t>
    </rPh>
    <phoneticPr fontId="27"/>
  </si>
  <si>
    <t>単位発熱量の単位</t>
    <rPh sb="0" eb="2">
      <t>タンイ</t>
    </rPh>
    <rPh sb="2" eb="4">
      <t>ハツネツ</t>
    </rPh>
    <rPh sb="4" eb="5">
      <t>リョウ</t>
    </rPh>
    <rPh sb="6" eb="8">
      <t>タンイ</t>
    </rPh>
    <phoneticPr fontId="27"/>
  </si>
  <si>
    <t>CO2排出係数の単位</t>
    <rPh sb="3" eb="5">
      <t>ハイシュツ</t>
    </rPh>
    <rPh sb="5" eb="7">
      <t>ケイスウ</t>
    </rPh>
    <rPh sb="8" eb="10">
      <t>タンイ</t>
    </rPh>
    <phoneticPr fontId="27"/>
  </si>
  <si>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7"/>
  </si>
  <si>
    <t>電力等のGJ換算係数</t>
    <rPh sb="0" eb="2">
      <t>デンリョク</t>
    </rPh>
    <rPh sb="2" eb="3">
      <t>トウ</t>
    </rPh>
    <rPh sb="6" eb="10">
      <t>カンサンケイスウ</t>
    </rPh>
    <phoneticPr fontId="27"/>
  </si>
  <si>
    <t>II-15</t>
    <phoneticPr fontId="27"/>
  </si>
  <si>
    <t>系統電力</t>
    <rPh sb="0" eb="2">
      <t>ケイトウ</t>
    </rPh>
    <rPh sb="2" eb="4">
      <t>デンリョク</t>
    </rPh>
    <phoneticPr fontId="27"/>
  </si>
  <si>
    <t>使用量</t>
    <rPh sb="0" eb="2">
      <t>シヨウ</t>
    </rPh>
    <rPh sb="2" eb="3">
      <t>リョウ</t>
    </rPh>
    <phoneticPr fontId="27"/>
  </si>
  <si>
    <t>kWh</t>
    <phoneticPr fontId="27"/>
  </si>
  <si>
    <t>---</t>
    <phoneticPr fontId="27"/>
  </si>
  <si>
    <t>t-CO2/kWh</t>
    <phoneticPr fontId="27"/>
  </si>
  <si>
    <t>対象</t>
    <rPh sb="0" eb="2">
      <t>タイショウ</t>
    </rPh>
    <phoneticPr fontId="27"/>
  </si>
  <si>
    <t>GJ/kWh</t>
    <phoneticPr fontId="12"/>
  </si>
  <si>
    <t>II-21</t>
    <phoneticPr fontId="27"/>
  </si>
  <si>
    <t>輸入原料炭</t>
    <rPh sb="0" eb="2">
      <t>ユニュウ</t>
    </rPh>
    <phoneticPr fontId="27"/>
  </si>
  <si>
    <t>t</t>
    <phoneticPr fontId="27"/>
  </si>
  <si>
    <t>GJ/t</t>
    <phoneticPr fontId="27"/>
  </si>
  <si>
    <t>t-CO2/GJ</t>
    <phoneticPr fontId="27"/>
  </si>
  <si>
    <t>GJ</t>
    <phoneticPr fontId="12"/>
  </si>
  <si>
    <t>国産一般炭</t>
    <rPh sb="0" eb="2">
      <t>コクサン</t>
    </rPh>
    <phoneticPr fontId="27"/>
  </si>
  <si>
    <t>輸入一般炭</t>
    <rPh sb="0" eb="2">
      <t>ユニュウ</t>
    </rPh>
    <rPh sb="2" eb="4">
      <t>イッパン</t>
    </rPh>
    <rPh sb="4" eb="5">
      <t>スミ</t>
    </rPh>
    <phoneticPr fontId="27"/>
  </si>
  <si>
    <t>輸入無煙炭</t>
    <rPh sb="0" eb="2">
      <t>ユニュウ</t>
    </rPh>
    <phoneticPr fontId="27"/>
  </si>
  <si>
    <t>GJ/kl</t>
    <phoneticPr fontId="27"/>
  </si>
  <si>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7"/>
  </si>
  <si>
    <t>潤滑油</t>
    <rPh sb="0" eb="3">
      <t>ジュンカツユ</t>
    </rPh>
    <phoneticPr fontId="27"/>
  </si>
  <si>
    <t>千Nm3</t>
    <phoneticPr fontId="27"/>
  </si>
  <si>
    <t>GJ/千Nm3</t>
    <phoneticPr fontId="27"/>
  </si>
  <si>
    <t>製油所ガス</t>
    <rPh sb="0" eb="3">
      <t>セイユジョ</t>
    </rPh>
    <phoneticPr fontId="27"/>
  </si>
  <si>
    <t>II-17</t>
    <phoneticPr fontId="27"/>
  </si>
  <si>
    <t>GJ</t>
    <phoneticPr fontId="27"/>
  </si>
  <si>
    <t>II-18</t>
    <phoneticPr fontId="27"/>
  </si>
  <si>
    <t>所内消費電力</t>
    <rPh sb="0" eb="2">
      <t>ショナイ</t>
    </rPh>
    <rPh sb="2" eb="4">
      <t>ショウヒ</t>
    </rPh>
    <rPh sb="4" eb="6">
      <t>デンリョク</t>
    </rPh>
    <phoneticPr fontId="27"/>
  </si>
  <si>
    <t>消費量</t>
    <rPh sb="0" eb="3">
      <t>ショウヒリョウ</t>
    </rPh>
    <phoneticPr fontId="27"/>
  </si>
  <si>
    <t>←6-1.～6-3.、7-1.～7-3.で使用しない場合は、把握対象、単位は不要。</t>
    <rPh sb="21" eb="23">
      <t>シヨウ</t>
    </rPh>
    <rPh sb="26" eb="28">
      <t>バアイ</t>
    </rPh>
    <rPh sb="30" eb="32">
      <t>ハアク</t>
    </rPh>
    <rPh sb="32" eb="34">
      <t>タイショウ</t>
    </rPh>
    <rPh sb="35" eb="37">
      <t>タンイ</t>
    </rPh>
    <rPh sb="38" eb="40">
      <t>フヨウ</t>
    </rPh>
    <phoneticPr fontId="27"/>
  </si>
  <si>
    <t>外部供給電力</t>
    <rPh sb="0" eb="2">
      <t>ガイブ</t>
    </rPh>
    <rPh sb="2" eb="4">
      <t>キョウキュウ</t>
    </rPh>
    <rPh sb="4" eb="6">
      <t>デンリョク</t>
    </rPh>
    <phoneticPr fontId="27"/>
  </si>
  <si>
    <t>供給量</t>
    <rPh sb="0" eb="2">
      <t>キョウキュウ</t>
    </rPh>
    <rPh sb="2" eb="3">
      <t>リョウ</t>
    </rPh>
    <phoneticPr fontId="27"/>
  </si>
  <si>
    <t>←6-1.～6-3.、7-1.～7-4.で使用しない場合は、把握対象、単位は不要。</t>
    <rPh sb="21" eb="23">
      <t>シヨウ</t>
    </rPh>
    <rPh sb="26" eb="28">
      <t>バアイ</t>
    </rPh>
    <rPh sb="30" eb="32">
      <t>ハアク</t>
    </rPh>
    <rPh sb="32" eb="34">
      <t>タイショウ</t>
    </rPh>
    <rPh sb="35" eb="37">
      <t>タンイ</t>
    </rPh>
    <rPh sb="38" eb="40">
      <t>フヨウ</t>
    </rPh>
    <phoneticPr fontId="27"/>
  </si>
  <si>
    <t>所内消費熱</t>
    <rPh sb="0" eb="2">
      <t>ショナイ</t>
    </rPh>
    <rPh sb="2" eb="5">
      <t>ショウヒネツ</t>
    </rPh>
    <phoneticPr fontId="27"/>
  </si>
  <si>
    <t>←6-1.～6-3.、7-1.～7-5.で使用しない場合は、把握対象、単位は不要。</t>
    <rPh sb="21" eb="23">
      <t>シヨウ</t>
    </rPh>
    <rPh sb="26" eb="28">
      <t>バアイ</t>
    </rPh>
    <rPh sb="30" eb="32">
      <t>ハアク</t>
    </rPh>
    <rPh sb="32" eb="34">
      <t>タイショウ</t>
    </rPh>
    <rPh sb="35" eb="37">
      <t>タンイ</t>
    </rPh>
    <rPh sb="38" eb="40">
      <t>フヨウ</t>
    </rPh>
    <phoneticPr fontId="27"/>
  </si>
  <si>
    <t>外部供給熱</t>
    <rPh sb="0" eb="2">
      <t>ガイブ</t>
    </rPh>
    <rPh sb="2" eb="4">
      <t>キョウキュウ</t>
    </rPh>
    <rPh sb="4" eb="5">
      <t>ネツ</t>
    </rPh>
    <phoneticPr fontId="27"/>
  </si>
  <si>
    <t>←6-1.～6-3.、7-1.～7-6.で使用しない場合は、把握対象、単位は不要。</t>
    <rPh sb="21" eb="23">
      <t>シヨウ</t>
    </rPh>
    <rPh sb="26" eb="28">
      <t>バアイ</t>
    </rPh>
    <rPh sb="30" eb="32">
      <t>ハアク</t>
    </rPh>
    <rPh sb="32" eb="34">
      <t>タイショウ</t>
    </rPh>
    <rPh sb="35" eb="37">
      <t>タンイ</t>
    </rPh>
    <rPh sb="38" eb="40">
      <t>フヨウ</t>
    </rPh>
    <phoneticPr fontId="27"/>
  </si>
  <si>
    <t>II-27</t>
    <phoneticPr fontId="27"/>
  </si>
  <si>
    <t>①廃油</t>
    <rPh sb="1" eb="3">
      <t>ハイユ</t>
    </rPh>
    <phoneticPr fontId="27"/>
  </si>
  <si>
    <t>焼却・使用量</t>
    <rPh sb="0" eb="2">
      <t>ショウキャク</t>
    </rPh>
    <rPh sb="3" eb="5">
      <t>シヨウ</t>
    </rPh>
    <rPh sb="5" eb="6">
      <t>リョウ</t>
    </rPh>
    <phoneticPr fontId="27"/>
  </si>
  <si>
    <t>t-CO2/t</t>
    <phoneticPr fontId="27"/>
  </si>
  <si>
    <t>②廃合成繊維</t>
    <rPh sb="1" eb="2">
      <t>ハイ</t>
    </rPh>
    <rPh sb="2" eb="4">
      <t>ゴウセイ</t>
    </rPh>
    <rPh sb="4" eb="6">
      <t>センイ</t>
    </rPh>
    <phoneticPr fontId="27"/>
  </si>
  <si>
    <t>③廃ゴムタイヤ</t>
    <rPh sb="1" eb="2">
      <t>ハイ</t>
    </rPh>
    <phoneticPr fontId="27"/>
  </si>
  <si>
    <t>④　②③以外の廃プラスチック類（産業廃棄物）</t>
    <rPh sb="4" eb="6">
      <t>イガイ</t>
    </rPh>
    <rPh sb="7" eb="8">
      <t>ハイ</t>
    </rPh>
    <rPh sb="14" eb="15">
      <t>ルイ</t>
    </rPh>
    <rPh sb="16" eb="18">
      <t>サンギョウ</t>
    </rPh>
    <rPh sb="18" eb="21">
      <t>ハイキブツ</t>
    </rPh>
    <phoneticPr fontId="27"/>
  </si>
  <si>
    <t>⑤　②③④以外の廃プラスチック類（一般廃棄物）</t>
    <rPh sb="5" eb="7">
      <t>イガイ</t>
    </rPh>
    <rPh sb="8" eb="9">
      <t>ハイ</t>
    </rPh>
    <rPh sb="15" eb="16">
      <t>ルイ</t>
    </rPh>
    <rPh sb="17" eb="19">
      <t>イッパン</t>
    </rPh>
    <rPh sb="19" eb="22">
      <t>ハイキブツ</t>
    </rPh>
    <phoneticPr fontId="27"/>
  </si>
  <si>
    <t>廃油から製造される燃料油</t>
    <rPh sb="0" eb="1">
      <t>ハイ</t>
    </rPh>
    <rPh sb="1" eb="2">
      <t>ユ</t>
    </rPh>
    <rPh sb="4" eb="6">
      <t>セイゾウ</t>
    </rPh>
    <rPh sb="9" eb="11">
      <t>ネンリョウ</t>
    </rPh>
    <rPh sb="11" eb="12">
      <t>アブラ</t>
    </rPh>
    <phoneticPr fontId="27"/>
  </si>
  <si>
    <t>kl</t>
    <phoneticPr fontId="27"/>
  </si>
  <si>
    <t>t-CO2/kl</t>
    <phoneticPr fontId="27"/>
  </si>
  <si>
    <t>廃プラスチック類から製造される燃料油</t>
    <rPh sb="0" eb="1">
      <t>ハイ</t>
    </rPh>
    <rPh sb="7" eb="8">
      <t>ルイ</t>
    </rPh>
    <rPh sb="10" eb="12">
      <t>セイゾウ</t>
    </rPh>
    <rPh sb="15" eb="17">
      <t>ネンリョウ</t>
    </rPh>
    <rPh sb="17" eb="18">
      <t>ユ</t>
    </rPh>
    <phoneticPr fontId="27"/>
  </si>
  <si>
    <t>ごみ固形燃料（RPF）</t>
    <rPh sb="2" eb="4">
      <t>コケイ</t>
    </rPh>
    <rPh sb="4" eb="6">
      <t>ネンリョウ</t>
    </rPh>
    <phoneticPr fontId="27"/>
  </si>
  <si>
    <t>ごみ固形燃料（RDF）</t>
    <rPh sb="2" eb="4">
      <t>コケイ</t>
    </rPh>
    <rPh sb="4" eb="6">
      <t>ネンリョウ</t>
    </rPh>
    <phoneticPr fontId="27"/>
  </si>
  <si>
    <t>II-28</t>
    <phoneticPr fontId="27"/>
  </si>
  <si>
    <t>セメントの製造</t>
    <rPh sb="5" eb="7">
      <t>セイゾウ</t>
    </rPh>
    <phoneticPr fontId="27"/>
  </si>
  <si>
    <t>クリンカー製造量</t>
    <rPh sb="5" eb="7">
      <t>セイゾウ</t>
    </rPh>
    <rPh sb="7" eb="8">
      <t>リョウ</t>
    </rPh>
    <phoneticPr fontId="27"/>
  </si>
  <si>
    <t>II-30</t>
    <phoneticPr fontId="27"/>
  </si>
  <si>
    <t>生石灰の製造（原料：石灰石）</t>
    <rPh sb="7" eb="9">
      <t>ゲンリョウ</t>
    </rPh>
    <rPh sb="10" eb="12">
      <t>セッカイ</t>
    </rPh>
    <rPh sb="12" eb="13">
      <t>イシ</t>
    </rPh>
    <phoneticPr fontId="27"/>
  </si>
  <si>
    <t>原料使用量</t>
    <rPh sb="0" eb="2">
      <t>ゲンリョウ</t>
    </rPh>
    <rPh sb="2" eb="4">
      <t>シヨウ</t>
    </rPh>
    <rPh sb="4" eb="5">
      <t>リョウ</t>
    </rPh>
    <phoneticPr fontId="27"/>
  </si>
  <si>
    <t>生石灰の製造（原料：ドロマイト）</t>
    <rPh sb="7" eb="9">
      <t>ゲンリョウ</t>
    </rPh>
    <phoneticPr fontId="27"/>
  </si>
  <si>
    <t>II-32</t>
    <phoneticPr fontId="27"/>
  </si>
  <si>
    <t>石灰石（タンカル）の使用</t>
    <rPh sb="0" eb="3">
      <t>セッカイセキ</t>
    </rPh>
    <rPh sb="10" eb="12">
      <t>シヨウ</t>
    </rPh>
    <phoneticPr fontId="27"/>
  </si>
  <si>
    <t>ドロマイトの使用</t>
    <rPh sb="6" eb="8">
      <t>シヨウ</t>
    </rPh>
    <phoneticPr fontId="27"/>
  </si>
  <si>
    <t>II-35</t>
    <phoneticPr fontId="27"/>
  </si>
  <si>
    <t>追加投入量</t>
    <rPh sb="0" eb="2">
      <t>ツイカ</t>
    </rPh>
    <rPh sb="2" eb="4">
      <t>トウニュウ</t>
    </rPh>
    <rPh sb="4" eb="5">
      <t>リョウ</t>
    </rPh>
    <phoneticPr fontId="27"/>
  </si>
  <si>
    <t>II-37</t>
    <phoneticPr fontId="27"/>
  </si>
  <si>
    <t>II-39</t>
    <phoneticPr fontId="27"/>
  </si>
  <si>
    <t>アンモニアの製造（原料：石炭）</t>
    <rPh sb="9" eb="11">
      <t>ゲンリョウ</t>
    </rPh>
    <rPh sb="12" eb="14">
      <t>セキタン</t>
    </rPh>
    <phoneticPr fontId="27"/>
  </si>
  <si>
    <t>アンモニアの製造（原料：ナフサ）</t>
    <rPh sb="9" eb="11">
      <t>ゲンリョウ</t>
    </rPh>
    <phoneticPr fontId="27"/>
  </si>
  <si>
    <t>アンモニアの製造（原料：オイルコークス）</t>
    <rPh sb="9" eb="11">
      <t>ゲンリョウ</t>
    </rPh>
    <phoneticPr fontId="27"/>
  </si>
  <si>
    <t>アンモニアの製造（原料：LPG）</t>
    <rPh sb="9" eb="11">
      <t>ゲンリョウ</t>
    </rPh>
    <phoneticPr fontId="27"/>
  </si>
  <si>
    <t>アンモニアの製造（原料：LNG）</t>
    <rPh sb="9" eb="11">
      <t>ゲンリョウ</t>
    </rPh>
    <phoneticPr fontId="27"/>
  </si>
  <si>
    <t>アンモニアの製造（原料：天然ガス(LNG除く)）</t>
    <rPh sb="9" eb="11">
      <t>ゲンリョウ</t>
    </rPh>
    <rPh sb="12" eb="14">
      <t>テンネン</t>
    </rPh>
    <rPh sb="20" eb="21">
      <t>ノゾ</t>
    </rPh>
    <phoneticPr fontId="27"/>
  </si>
  <si>
    <t>t-CO2/千Nm3</t>
    <phoneticPr fontId="27"/>
  </si>
  <si>
    <t>アンモニアの製造（原料：コークス炉ガス）</t>
    <rPh sb="9" eb="11">
      <t>ゲンリョウ</t>
    </rPh>
    <rPh sb="16" eb="17">
      <t>ロ</t>
    </rPh>
    <phoneticPr fontId="27"/>
  </si>
  <si>
    <t>アンモニアの製造（原料：石油系炭化水素ガス）</t>
    <rPh sb="9" eb="11">
      <t>ゲンリョウ</t>
    </rPh>
    <rPh sb="12" eb="15">
      <t>セキユケイ</t>
    </rPh>
    <rPh sb="15" eb="17">
      <t>タンカ</t>
    </rPh>
    <rPh sb="17" eb="19">
      <t>スイソ</t>
    </rPh>
    <phoneticPr fontId="27"/>
  </si>
  <si>
    <t>II-42</t>
    <phoneticPr fontId="27"/>
  </si>
  <si>
    <t>シリコンカーバイドの製造</t>
    <phoneticPr fontId="27"/>
  </si>
  <si>
    <t>石油コークス使用量</t>
    <rPh sb="0" eb="2">
      <t>セキユ</t>
    </rPh>
    <rPh sb="6" eb="8">
      <t>シヨウ</t>
    </rPh>
    <rPh sb="8" eb="9">
      <t>リョウ</t>
    </rPh>
    <phoneticPr fontId="27"/>
  </si>
  <si>
    <t>II-44</t>
    <phoneticPr fontId="27"/>
  </si>
  <si>
    <t>カルシウムカーバイドの製造（石灰石起源）</t>
    <phoneticPr fontId="27"/>
  </si>
  <si>
    <t>製造量</t>
    <rPh sb="0" eb="2">
      <t>セイゾウ</t>
    </rPh>
    <rPh sb="2" eb="3">
      <t>リョウ</t>
    </rPh>
    <phoneticPr fontId="27"/>
  </si>
  <si>
    <t>カルシウムカーバイドの製造（還元剤起源）</t>
    <phoneticPr fontId="27"/>
  </si>
  <si>
    <t>II-46</t>
    <phoneticPr fontId="27"/>
  </si>
  <si>
    <t>3.10</t>
    <phoneticPr fontId="27"/>
  </si>
  <si>
    <t>II-47</t>
    <phoneticPr fontId="27"/>
  </si>
  <si>
    <t>カルシウムカーバイドを原料としたアセチレンの使用（燃焼）</t>
    <rPh sb="11" eb="13">
      <t>ゲンリョウ</t>
    </rPh>
    <phoneticPr fontId="27"/>
  </si>
  <si>
    <t>3.11</t>
    <phoneticPr fontId="27"/>
  </si>
  <si>
    <t>II-49</t>
    <phoneticPr fontId="27"/>
  </si>
  <si>
    <t>3.12</t>
    <phoneticPr fontId="27"/>
  </si>
  <si>
    <t>II-50</t>
    <phoneticPr fontId="27"/>
  </si>
  <si>
    <t>ドライアイス／液化炭酸ガス／噴霧器の使用</t>
    <rPh sb="14" eb="17">
      <t>フンムキ</t>
    </rPh>
    <phoneticPr fontId="27"/>
  </si>
  <si>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7"/>
  </si>
  <si>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</si>
  <si>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</si>
  <si>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</si>
  <si>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</si>
  <si>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</si>
  <si>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</si>
  <si>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</si>
  <si>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</si>
  <si>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</si>
  <si>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</si>
  <si>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</si>
  <si>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</si>
  <si>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</si>
  <si>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</si>
  <si>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</si>
  <si>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</si>
  <si>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</si>
  <si>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</si>
  <si>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</si>
  <si>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</si>
  <si>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</si>
  <si>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</si>
  <si>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</si>
  <si>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</si>
  <si>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</si>
  <si>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</si>
  <si>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</si>
  <si>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</si>
  <si>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</si>
  <si>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</si>
  <si>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</si>
  <si>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</si>
  <si>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</si>
  <si>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</si>
  <si>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</si>
  <si>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</si>
  <si>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</si>
  <si>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</si>
  <si>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</si>
  <si>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</si>
  <si>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</si>
  <si>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</si>
  <si>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</si>
  <si>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</si>
  <si>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</si>
  <si>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</si>
  <si>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</si>
  <si>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</si>
  <si>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</si>
  <si>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</si>
  <si>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</si>
  <si>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</si>
  <si>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</si>
  <si>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</si>
  <si>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</si>
  <si>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</si>
  <si>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</si>
  <si>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</si>
  <si>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</si>
  <si>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</si>
  <si>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</si>
  <si>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</si>
  <si>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</si>
  <si>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</si>
  <si>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</si>
  <si>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</si>
  <si>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</si>
  <si>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</si>
  <si>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</si>
  <si>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</si>
  <si>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</si>
  <si>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</si>
  <si>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</si>
  <si>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</si>
  <si>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</si>
  <si>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</si>
  <si>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</si>
  <si>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</si>
  <si>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</si>
  <si>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</si>
  <si>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</si>
  <si>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</si>
  <si>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</si>
  <si>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</si>
  <si>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</si>
  <si>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</si>
  <si>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</si>
  <si>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</si>
  <si>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</si>
  <si>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</si>
  <si>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</si>
  <si>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</si>
  <si>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</si>
  <si>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</si>
  <si>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</si>
  <si>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</si>
  <si>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</si>
  <si>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</si>
  <si>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</si>
  <si>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</si>
  <si>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</si>
  <si>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</si>
  <si>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</si>
  <si>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</si>
  <si>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</si>
  <si>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</si>
  <si>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</si>
  <si>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</si>
  <si>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</si>
  <si>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</si>
  <si>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</si>
  <si>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</si>
  <si>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</si>
  <si>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</si>
  <si>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</si>
  <si>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</si>
  <si>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</si>
  <si>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</si>
  <si>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</si>
  <si>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</si>
  <si>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</si>
  <si>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</si>
  <si>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</si>
  <si>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</si>
  <si>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</si>
  <si>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</si>
  <si>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</si>
  <si>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</si>
  <si>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</si>
  <si>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</si>
  <si>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</si>
  <si>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</si>
  <si>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</si>
  <si>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</si>
  <si>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</si>
  <si>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</si>
  <si>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</si>
  <si>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</si>
  <si>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</si>
  <si>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</si>
  <si>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</si>
  <si>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</si>
  <si>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</si>
  <si>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</si>
  <si>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</si>
  <si>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</si>
  <si>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</si>
  <si>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</si>
  <si>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</si>
  <si>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</si>
  <si>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</si>
  <si>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</si>
  <si>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</si>
  <si>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</si>
  <si>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</si>
  <si>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</si>
  <si>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</si>
  <si>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</si>
  <si>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</si>
  <si>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</si>
  <si>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</si>
  <si>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</si>
  <si>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</si>
  <si>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</si>
  <si>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</si>
  <si>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</si>
  <si>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</si>
  <si>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</si>
  <si>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</si>
  <si>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</si>
  <si>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</si>
  <si>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</si>
  <si>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</si>
  <si>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</si>
  <si>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</si>
  <si>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</si>
  <si>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</si>
  <si>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</si>
  <si>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</si>
  <si>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</si>
  <si>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</si>
  <si>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</si>
  <si>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</si>
  <si>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</si>
  <si>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</si>
  <si>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</si>
  <si>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</si>
  <si>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</si>
  <si>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</si>
  <si>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</si>
  <si>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</si>
  <si>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</si>
  <si>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</si>
  <si>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</si>
  <si>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</si>
  <si>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</si>
  <si>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</si>
  <si>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</si>
  <si>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</si>
  <si>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</si>
  <si>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</si>
  <si>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</si>
  <si>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</si>
  <si>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</si>
  <si>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</si>
  <si>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</si>
  <si>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</si>
  <si>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</si>
  <si>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</si>
  <si>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</si>
  <si>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</si>
  <si>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</si>
  <si>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</si>
  <si>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</si>
  <si>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</si>
  <si>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</si>
  <si>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</si>
  <si>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</si>
  <si>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</si>
  <si>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</si>
  <si>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</si>
  <si>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</si>
  <si>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</si>
  <si>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</si>
  <si>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</si>
  <si>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</si>
  <si>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</si>
  <si>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</si>
  <si>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</si>
  <si>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</si>
  <si>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</si>
  <si>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</si>
  <si>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</si>
  <si>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</si>
  <si>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</si>
  <si>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</si>
  <si>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</si>
  <si>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</si>
  <si>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</si>
  <si>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</si>
  <si>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</si>
  <si>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</si>
  <si>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</si>
  <si>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</si>
  <si>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</si>
  <si>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</si>
  <si>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</si>
  <si>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</si>
  <si>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</si>
  <si>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</si>
  <si>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</si>
  <si>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</si>
  <si>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</si>
  <si>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</si>
  <si>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</si>
  <si>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</si>
  <si>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</si>
  <si>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</si>
  <si>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</si>
  <si>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</si>
  <si>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</si>
  <si>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</si>
  <si>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</si>
  <si>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</si>
  <si>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</si>
  <si>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</si>
  <si>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</si>
  <si>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</si>
  <si>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</si>
  <si>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</si>
  <si>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</si>
  <si>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</si>
  <si>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</si>
  <si>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</si>
  <si>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</si>
  <si>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</si>
  <si>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</si>
  <si>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</si>
  <si>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</si>
  <si>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</si>
  <si>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</si>
  <si>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</si>
  <si>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</si>
  <si>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</si>
  <si>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</si>
  <si>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</si>
  <si>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</si>
  <si>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</si>
  <si>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</si>
  <si>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</si>
  <si>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</si>
  <si>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</si>
  <si>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</si>
  <si>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</si>
  <si>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</si>
  <si>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</si>
  <si>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</si>
  <si>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</si>
  <si>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</si>
  <si>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</si>
  <si>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</si>
  <si>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</si>
  <si>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</si>
  <si>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</si>
  <si>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</si>
  <si>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</si>
  <si>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</si>
  <si>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</si>
  <si>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</si>
  <si>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</si>
  <si>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</si>
  <si>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</si>
  <si>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</si>
  <si>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</si>
  <si>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</si>
  <si>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</si>
  <si>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</si>
  <si>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</si>
  <si>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</si>
  <si>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</si>
  <si>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</si>
  <si>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</si>
  <si>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</si>
  <si>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</si>
  <si>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</si>
  <si>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</si>
  <si>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</si>
  <si>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</si>
  <si>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</si>
  <si>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</si>
  <si>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</si>
  <si>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</si>
  <si>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</si>
  <si>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</si>
  <si>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</si>
  <si>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</si>
  <si>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</si>
  <si>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</si>
  <si>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</si>
  <si>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</si>
  <si>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</si>
  <si>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</si>
  <si>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</si>
  <si>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</si>
  <si>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</si>
  <si>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</si>
  <si>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</si>
  <si>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</si>
  <si>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</si>
  <si>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</si>
  <si>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</si>
  <si>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</si>
  <si>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</si>
  <si>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</si>
  <si>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</si>
  <si>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</si>
  <si>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</si>
  <si>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</si>
  <si>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</si>
  <si>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</si>
  <si>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</si>
  <si>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</si>
  <si>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</si>
  <si>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</si>
  <si>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</si>
  <si>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</si>
  <si>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</si>
  <si>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</si>
  <si>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</si>
  <si>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</si>
  <si>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</si>
  <si>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</si>
  <si>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</si>
  <si>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</si>
  <si>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</si>
  <si>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</si>
  <si>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</si>
  <si>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</si>
  <si>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</si>
  <si>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</si>
  <si>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</si>
  <si>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</si>
  <si>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</si>
  <si>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</si>
  <si>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</si>
  <si>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</si>
  <si>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</si>
  <si>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</si>
  <si>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</si>
  <si>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</si>
  <si>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</si>
  <si>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</si>
  <si>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</si>
  <si>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</si>
  <si>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</si>
  <si>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</si>
  <si>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</si>
  <si>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</si>
  <si>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</si>
  <si>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</si>
  <si>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</si>
  <si>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</si>
  <si>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</si>
  <si>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</si>
  <si>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</si>
  <si>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</si>
  <si>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</si>
  <si>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</si>
  <si>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</si>
  <si>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</si>
  <si>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</si>
  <si>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</si>
  <si>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</si>
  <si>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</si>
  <si>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</si>
  <si>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</si>
  <si>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</si>
  <si>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</si>
  <si>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</si>
  <si>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</si>
  <si>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</si>
  <si>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</si>
  <si>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</si>
  <si>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</si>
  <si>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</si>
  <si>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</si>
  <si>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</si>
  <si>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</si>
  <si>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</si>
  <si>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</si>
  <si>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</si>
  <si>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</si>
  <si>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</si>
  <si>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</si>
  <si>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</si>
  <si>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</si>
  <si>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</si>
  <si>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</si>
  <si>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</si>
  <si>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</si>
  <si>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</si>
  <si>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</si>
  <si>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</si>
  <si>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</si>
  <si>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</si>
  <si>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</si>
  <si>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</si>
  <si>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</si>
  <si>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</si>
  <si>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</si>
  <si>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</si>
  <si>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</si>
  <si>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</si>
  <si>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</si>
  <si>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</si>
  <si>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</si>
  <si>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</si>
  <si>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</si>
  <si>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</si>
  <si>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</si>
  <si>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</si>
  <si>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</si>
  <si>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</si>
  <si>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</si>
  <si>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</si>
  <si>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</si>
  <si>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</si>
  <si>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</si>
  <si>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</si>
  <si>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</si>
  <si>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</si>
  <si>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</si>
  <si>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</si>
  <si>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</si>
  <si>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</si>
  <si>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</si>
  <si>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</si>
  <si>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</si>
  <si>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</si>
  <si>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</si>
  <si>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</si>
  <si>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</si>
  <si>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</si>
  <si>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</si>
  <si>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</si>
  <si>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</si>
  <si>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</si>
  <si>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</si>
  <si>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</si>
  <si>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</si>
  <si>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</si>
  <si>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</si>
  <si>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</si>
  <si>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</si>
  <si>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</si>
  <si>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</si>
  <si>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</si>
  <si>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</si>
  <si>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</si>
  <si>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</si>
  <si>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</si>
  <si>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</si>
  <si>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</si>
  <si>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</si>
  <si>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</si>
  <si>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</si>
  <si>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</si>
  <si>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</si>
  <si>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</si>
  <si>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</si>
  <si>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</si>
  <si>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</si>
  <si>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</si>
  <si>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</si>
  <si>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</si>
  <si>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</si>
  <si>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</si>
  <si>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</si>
  <si>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</si>
  <si>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</si>
  <si>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</si>
  <si>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</si>
  <si>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</si>
  <si>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</si>
  <si>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</si>
  <si>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</si>
  <si>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</si>
  <si>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</si>
  <si>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</si>
  <si>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</si>
  <si>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</si>
  <si>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</si>
  <si>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</si>
  <si>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</si>
  <si>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</si>
  <si>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</si>
  <si>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</si>
  <si>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</si>
  <si>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</si>
  <si>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</si>
  <si>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</si>
  <si>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</si>
  <si>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</si>
  <si>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</si>
  <si>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</si>
  <si>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</si>
  <si>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</si>
  <si>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</si>
  <si>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</si>
  <si>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</si>
  <si>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</si>
  <si>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</si>
  <si>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</si>
  <si>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</si>
  <si>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</si>
  <si>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</si>
  <si>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</si>
  <si>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</si>
  <si>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</si>
  <si>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</si>
  <si>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</si>
  <si>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</si>
  <si>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</si>
  <si>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</si>
  <si>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</si>
  <si>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</si>
  <si>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</si>
  <si>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</si>
  <si>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</si>
  <si>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</si>
  <si>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</si>
  <si>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</si>
  <si>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</si>
  <si>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</si>
  <si>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</si>
  <si>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</si>
  <si>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</si>
  <si>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</si>
  <si>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</si>
  <si>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</si>
  <si>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</si>
  <si>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</si>
  <si>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</si>
  <si>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</si>
  <si>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</si>
  <si>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</si>
  <si>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</si>
  <si>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</si>
  <si>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</si>
  <si>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</si>
  <si>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</si>
  <si>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</si>
  <si>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</si>
  <si>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</si>
  <si>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</si>
  <si>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</si>
  <si>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</si>
  <si>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</si>
  <si>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</si>
  <si>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</si>
  <si>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</si>
  <si>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</si>
  <si>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</si>
  <si>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</si>
  <si>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</si>
  <si>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</si>
  <si>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</si>
  <si>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</si>
  <si>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</si>
  <si>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</si>
  <si>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</si>
  <si>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</si>
  <si>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</si>
  <si>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</si>
  <si>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</si>
  <si>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</si>
  <si>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</si>
  <si>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</si>
  <si>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</si>
  <si>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</si>
  <si>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</si>
  <si>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</si>
  <si>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</si>
  <si>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</si>
  <si>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</si>
  <si>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</si>
  <si>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</si>
  <si>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</si>
  <si>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</si>
  <si>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7"/>
  </si>
  <si>
    <t>中分類</t>
    <phoneticPr fontId="27"/>
  </si>
  <si>
    <t>小分類</t>
    <rPh sb="0" eb="3">
      <t>ショウブンルイ</t>
    </rPh>
    <phoneticPr fontId="27"/>
  </si>
  <si>
    <t>部門</t>
    <rPh sb="0" eb="2">
      <t>ブモン</t>
    </rPh>
    <phoneticPr fontId="27"/>
  </si>
  <si>
    <t>中分類1</t>
    <rPh sb="0" eb="3">
      <t>チュウブンルイ</t>
    </rPh>
    <phoneticPr fontId="27"/>
  </si>
  <si>
    <t>業務</t>
    <rPh sb="0" eb="2">
      <t>ギョウム</t>
    </rPh>
    <phoneticPr fontId="27"/>
  </si>
  <si>
    <t>中分類2</t>
    <rPh sb="0" eb="3">
      <t>チュウブンルイ</t>
    </rPh>
    <phoneticPr fontId="27"/>
  </si>
  <si>
    <t>産業</t>
    <rPh sb="0" eb="2">
      <t>サンギョウ</t>
    </rPh>
    <phoneticPr fontId="27"/>
  </si>
  <si>
    <t>中分類3</t>
    <rPh sb="0" eb="3">
      <t>チュウブンルイ</t>
    </rPh>
    <phoneticPr fontId="27"/>
  </si>
  <si>
    <t>中分類4</t>
    <rPh sb="0" eb="3">
      <t>チュウブンルイ</t>
    </rPh>
    <phoneticPr fontId="27"/>
  </si>
  <si>
    <t>中分類5</t>
    <rPh sb="0" eb="3">
      <t>チュウブンルイ</t>
    </rPh>
    <phoneticPr fontId="27"/>
  </si>
  <si>
    <t>中分類6</t>
    <rPh sb="0" eb="3">
      <t>チュウブンルイ</t>
    </rPh>
    <phoneticPr fontId="27"/>
  </si>
  <si>
    <t>中分類7</t>
    <rPh sb="0" eb="3">
      <t>チュウブンルイ</t>
    </rPh>
    <phoneticPr fontId="27"/>
  </si>
  <si>
    <t>中分類8</t>
    <rPh sb="0" eb="3">
      <t>チュウブンルイ</t>
    </rPh>
    <phoneticPr fontId="27"/>
  </si>
  <si>
    <t>中分類9</t>
    <rPh sb="0" eb="3">
      <t>チュウブンルイ</t>
    </rPh>
    <phoneticPr fontId="27"/>
  </si>
  <si>
    <t>中分類10</t>
    <rPh sb="0" eb="3">
      <t>チュウブンルイ</t>
    </rPh>
    <phoneticPr fontId="27"/>
  </si>
  <si>
    <t>中分類11</t>
    <rPh sb="0" eb="3">
      <t>チュウブンルイ</t>
    </rPh>
    <phoneticPr fontId="27"/>
  </si>
  <si>
    <t>中分類12</t>
    <rPh sb="0" eb="3">
      <t>チュウブンルイ</t>
    </rPh>
    <phoneticPr fontId="27"/>
  </si>
  <si>
    <t>中分類13</t>
    <rPh sb="0" eb="3">
      <t>チュウブンルイ</t>
    </rPh>
    <phoneticPr fontId="27"/>
  </si>
  <si>
    <t>中分類14</t>
    <rPh sb="0" eb="3">
      <t>チュウブンルイ</t>
    </rPh>
    <phoneticPr fontId="27"/>
  </si>
  <si>
    <t>中分類15</t>
    <rPh sb="0" eb="3">
      <t>チュウブンルイ</t>
    </rPh>
    <phoneticPr fontId="27"/>
  </si>
  <si>
    <t>中分類16</t>
    <rPh sb="0" eb="3">
      <t>チュウブンルイ</t>
    </rPh>
    <phoneticPr fontId="27"/>
  </si>
  <si>
    <t>中分類17</t>
    <rPh sb="0" eb="3">
      <t>チュウブンルイ</t>
    </rPh>
    <phoneticPr fontId="27"/>
  </si>
  <si>
    <t>中分類18</t>
    <rPh sb="0" eb="3">
      <t>チュウブンルイ</t>
    </rPh>
    <phoneticPr fontId="27"/>
  </si>
  <si>
    <t>中分類19</t>
    <rPh sb="0" eb="3">
      <t>チュウブンルイ</t>
    </rPh>
    <phoneticPr fontId="27"/>
  </si>
  <si>
    <t>中分類20</t>
    <rPh sb="0" eb="3">
      <t>チュウブンルイ</t>
    </rPh>
    <phoneticPr fontId="27"/>
  </si>
  <si>
    <t>中分類21</t>
    <rPh sb="0" eb="3">
      <t>チュウブンルイ</t>
    </rPh>
    <phoneticPr fontId="27"/>
  </si>
  <si>
    <t>中分類22</t>
    <rPh sb="0" eb="3">
      <t>チュウブンルイ</t>
    </rPh>
    <phoneticPr fontId="27"/>
  </si>
  <si>
    <t>中分類23</t>
    <rPh sb="0" eb="3">
      <t>チュウブンルイ</t>
    </rPh>
    <phoneticPr fontId="27"/>
  </si>
  <si>
    <t>中分類24</t>
    <rPh sb="0" eb="3">
      <t>チュウブンルイ</t>
    </rPh>
    <phoneticPr fontId="27"/>
  </si>
  <si>
    <t>中分類25</t>
    <rPh sb="0" eb="3">
      <t>チュウブンルイ</t>
    </rPh>
    <phoneticPr fontId="27"/>
  </si>
  <si>
    <t>中分類26</t>
    <rPh sb="0" eb="3">
      <t>チュウブンルイ</t>
    </rPh>
    <phoneticPr fontId="27"/>
  </si>
  <si>
    <t>中分類27</t>
    <rPh sb="0" eb="3">
      <t>チュウブンルイ</t>
    </rPh>
    <phoneticPr fontId="27"/>
  </si>
  <si>
    <t>中分類28</t>
    <rPh sb="0" eb="3">
      <t>チュウブンルイ</t>
    </rPh>
    <phoneticPr fontId="27"/>
  </si>
  <si>
    <t>中分類29</t>
    <rPh sb="0" eb="3">
      <t>チュウブンルイ</t>
    </rPh>
    <phoneticPr fontId="27"/>
  </si>
  <si>
    <t>中分類30</t>
    <rPh sb="0" eb="3">
      <t>チュウブンルイ</t>
    </rPh>
    <phoneticPr fontId="27"/>
  </si>
  <si>
    <t>中分類31</t>
    <rPh sb="0" eb="3">
      <t>チュウブンルイ</t>
    </rPh>
    <phoneticPr fontId="27"/>
  </si>
  <si>
    <t>中分類32</t>
    <rPh sb="0" eb="3">
      <t>チュウブンルイ</t>
    </rPh>
    <phoneticPr fontId="27"/>
  </si>
  <si>
    <t>中分類33</t>
    <rPh sb="0" eb="3">
      <t>チュウブンルイ</t>
    </rPh>
    <phoneticPr fontId="27"/>
  </si>
  <si>
    <t>中分類34</t>
    <rPh sb="0" eb="3">
      <t>チュウブンルイ</t>
    </rPh>
    <phoneticPr fontId="27"/>
  </si>
  <si>
    <t>中分類35</t>
    <rPh sb="0" eb="3">
      <t>チュウブンルイ</t>
    </rPh>
    <phoneticPr fontId="27"/>
  </si>
  <si>
    <t>中分類36</t>
    <rPh sb="0" eb="3">
      <t>チュウブンルイ</t>
    </rPh>
    <phoneticPr fontId="27"/>
  </si>
  <si>
    <t>中分類37</t>
    <rPh sb="0" eb="3">
      <t>チュウブンルイ</t>
    </rPh>
    <phoneticPr fontId="27"/>
  </si>
  <si>
    <t>中分類38</t>
    <rPh sb="0" eb="3">
      <t>チュウブンルイ</t>
    </rPh>
    <phoneticPr fontId="27"/>
  </si>
  <si>
    <t>中分類39</t>
    <rPh sb="0" eb="3">
      <t>チュウブンルイ</t>
    </rPh>
    <phoneticPr fontId="27"/>
  </si>
  <si>
    <t>中分類40</t>
    <rPh sb="0" eb="3">
      <t>チュウブンルイ</t>
    </rPh>
    <phoneticPr fontId="27"/>
  </si>
  <si>
    <t>中分類41</t>
    <rPh sb="0" eb="3">
      <t>チュウブンルイ</t>
    </rPh>
    <phoneticPr fontId="27"/>
  </si>
  <si>
    <t>中分類42</t>
    <rPh sb="0" eb="3">
      <t>チュウブンルイ</t>
    </rPh>
    <phoneticPr fontId="27"/>
  </si>
  <si>
    <t>中分類43</t>
    <rPh sb="0" eb="3">
      <t>チュウブンルイ</t>
    </rPh>
    <phoneticPr fontId="27"/>
  </si>
  <si>
    <t>中分類44</t>
    <rPh sb="0" eb="3">
      <t>チュウブンルイ</t>
    </rPh>
    <phoneticPr fontId="27"/>
  </si>
  <si>
    <t>中分類45</t>
    <rPh sb="0" eb="3">
      <t>チュウブンルイ</t>
    </rPh>
    <phoneticPr fontId="27"/>
  </si>
  <si>
    <t>中分類46</t>
    <rPh sb="0" eb="3">
      <t>チュウブンルイ</t>
    </rPh>
    <phoneticPr fontId="27"/>
  </si>
  <si>
    <t>中分類47</t>
    <rPh sb="0" eb="3">
      <t>チュウブンルイ</t>
    </rPh>
    <phoneticPr fontId="27"/>
  </si>
  <si>
    <t>中分類48</t>
    <rPh sb="0" eb="3">
      <t>チュウブンルイ</t>
    </rPh>
    <phoneticPr fontId="27"/>
  </si>
  <si>
    <t>中分類49</t>
    <rPh sb="0" eb="3">
      <t>チュウブンルイ</t>
    </rPh>
    <phoneticPr fontId="27"/>
  </si>
  <si>
    <t>中分類50</t>
    <rPh sb="0" eb="3">
      <t>チュウブンルイ</t>
    </rPh>
    <phoneticPr fontId="27"/>
  </si>
  <si>
    <t>中分類51</t>
    <rPh sb="0" eb="3">
      <t>チュウブンルイ</t>
    </rPh>
    <phoneticPr fontId="27"/>
  </si>
  <si>
    <t>中分類52</t>
    <rPh sb="0" eb="3">
      <t>チュウブンルイ</t>
    </rPh>
    <phoneticPr fontId="27"/>
  </si>
  <si>
    <t>中分類53</t>
    <rPh sb="0" eb="3">
      <t>チュウブンルイ</t>
    </rPh>
    <phoneticPr fontId="27"/>
  </si>
  <si>
    <t>中分類54</t>
    <rPh sb="0" eb="3">
      <t>チュウブンルイ</t>
    </rPh>
    <phoneticPr fontId="27"/>
  </si>
  <si>
    <t>中分類55</t>
    <rPh sb="0" eb="3">
      <t>チュウブンルイ</t>
    </rPh>
    <phoneticPr fontId="27"/>
  </si>
  <si>
    <t>中分類56</t>
    <rPh sb="0" eb="3">
      <t>チュウブンルイ</t>
    </rPh>
    <phoneticPr fontId="27"/>
  </si>
  <si>
    <t>中分類57</t>
    <rPh sb="0" eb="3">
      <t>チュウブンルイ</t>
    </rPh>
    <phoneticPr fontId="27"/>
  </si>
  <si>
    <t>中分類58</t>
    <rPh sb="0" eb="3">
      <t>チュウブンルイ</t>
    </rPh>
    <phoneticPr fontId="27"/>
  </si>
  <si>
    <t>中分類59</t>
    <rPh sb="0" eb="3">
      <t>チュウブンルイ</t>
    </rPh>
    <phoneticPr fontId="27"/>
  </si>
  <si>
    <t>中分類60</t>
    <rPh sb="0" eb="3">
      <t>チュウブンルイ</t>
    </rPh>
    <phoneticPr fontId="27"/>
  </si>
  <si>
    <t>中分類61</t>
    <rPh sb="0" eb="3">
      <t>チュウブンルイ</t>
    </rPh>
    <phoneticPr fontId="27"/>
  </si>
  <si>
    <t>中分類62</t>
    <rPh sb="0" eb="3">
      <t>チュウブンルイ</t>
    </rPh>
    <phoneticPr fontId="27"/>
  </si>
  <si>
    <t>中分類63</t>
    <rPh sb="0" eb="3">
      <t>チュウブンルイ</t>
    </rPh>
    <phoneticPr fontId="27"/>
  </si>
  <si>
    <t>中分類64</t>
    <rPh sb="0" eb="3">
      <t>チュウブンルイ</t>
    </rPh>
    <phoneticPr fontId="27"/>
  </si>
  <si>
    <t>中分類65</t>
    <rPh sb="0" eb="3">
      <t>チュウブンルイ</t>
    </rPh>
    <phoneticPr fontId="27"/>
  </si>
  <si>
    <t>中分類66</t>
    <rPh sb="0" eb="3">
      <t>チュウブンルイ</t>
    </rPh>
    <phoneticPr fontId="27"/>
  </si>
  <si>
    <t>中分類67</t>
    <rPh sb="0" eb="3">
      <t>チュウブンルイ</t>
    </rPh>
    <phoneticPr fontId="27"/>
  </si>
  <si>
    <t>中分類68</t>
    <rPh sb="0" eb="3">
      <t>チュウブンルイ</t>
    </rPh>
    <phoneticPr fontId="27"/>
  </si>
  <si>
    <t>中分類69</t>
    <rPh sb="0" eb="3">
      <t>チュウブンルイ</t>
    </rPh>
    <phoneticPr fontId="27"/>
  </si>
  <si>
    <t>中分類70</t>
    <rPh sb="0" eb="3">
      <t>チュウブンルイ</t>
    </rPh>
    <phoneticPr fontId="27"/>
  </si>
  <si>
    <t>中分類71</t>
    <rPh sb="0" eb="3">
      <t>チュウブンルイ</t>
    </rPh>
    <phoneticPr fontId="27"/>
  </si>
  <si>
    <t>中分類72</t>
    <rPh sb="0" eb="3">
      <t>チュウブンルイ</t>
    </rPh>
    <phoneticPr fontId="27"/>
  </si>
  <si>
    <t>中分類73</t>
    <rPh sb="0" eb="3">
      <t>チュウブンルイ</t>
    </rPh>
    <phoneticPr fontId="27"/>
  </si>
  <si>
    <t>中分類74</t>
    <rPh sb="0" eb="3">
      <t>チュウブンルイ</t>
    </rPh>
    <phoneticPr fontId="27"/>
  </si>
  <si>
    <t>中分類75</t>
    <rPh sb="0" eb="3">
      <t>チュウブンルイ</t>
    </rPh>
    <phoneticPr fontId="27"/>
  </si>
  <si>
    <t>中分類76</t>
    <rPh sb="0" eb="3">
      <t>チュウブンルイ</t>
    </rPh>
    <phoneticPr fontId="27"/>
  </si>
  <si>
    <t>中分類77</t>
    <rPh sb="0" eb="3">
      <t>チュウブンルイ</t>
    </rPh>
    <phoneticPr fontId="27"/>
  </si>
  <si>
    <t>中分類78</t>
    <rPh sb="0" eb="3">
      <t>チュウブンルイ</t>
    </rPh>
    <phoneticPr fontId="27"/>
  </si>
  <si>
    <t>中分類79</t>
    <rPh sb="0" eb="3">
      <t>チュウブンルイ</t>
    </rPh>
    <phoneticPr fontId="27"/>
  </si>
  <si>
    <t>中分類80</t>
    <rPh sb="0" eb="3">
      <t>チュウブンルイ</t>
    </rPh>
    <phoneticPr fontId="27"/>
  </si>
  <si>
    <t>中分類81</t>
    <rPh sb="0" eb="3">
      <t>チュウブンルイ</t>
    </rPh>
    <phoneticPr fontId="27"/>
  </si>
  <si>
    <t>中分類82</t>
    <rPh sb="0" eb="3">
      <t>チュウブンルイ</t>
    </rPh>
    <phoneticPr fontId="27"/>
  </si>
  <si>
    <t>中分類83</t>
    <rPh sb="0" eb="3">
      <t>チュウブンルイ</t>
    </rPh>
    <phoneticPr fontId="27"/>
  </si>
  <si>
    <t>中分類84</t>
    <rPh sb="0" eb="3">
      <t>チュウブンルイ</t>
    </rPh>
    <phoneticPr fontId="27"/>
  </si>
  <si>
    <t>中分類85</t>
    <rPh sb="0" eb="3">
      <t>チュウブンルイ</t>
    </rPh>
    <phoneticPr fontId="27"/>
  </si>
  <si>
    <t>中分類86</t>
    <rPh sb="0" eb="3">
      <t>チュウブンルイ</t>
    </rPh>
    <phoneticPr fontId="27"/>
  </si>
  <si>
    <t>中分類87</t>
    <rPh sb="0" eb="3">
      <t>チュウブンルイ</t>
    </rPh>
    <phoneticPr fontId="27"/>
  </si>
  <si>
    <t>中分類88</t>
    <rPh sb="0" eb="3">
      <t>チュウブンルイ</t>
    </rPh>
    <phoneticPr fontId="27"/>
  </si>
  <si>
    <t>中分類89</t>
    <rPh sb="0" eb="3">
      <t>チュウブンルイ</t>
    </rPh>
    <phoneticPr fontId="27"/>
  </si>
  <si>
    <t>中分類90</t>
    <rPh sb="0" eb="3">
      <t>チュウブンルイ</t>
    </rPh>
    <phoneticPr fontId="27"/>
  </si>
  <si>
    <t>中分類91</t>
    <rPh sb="0" eb="3">
      <t>チュウブンルイ</t>
    </rPh>
    <phoneticPr fontId="27"/>
  </si>
  <si>
    <t>中分類92</t>
    <rPh sb="0" eb="3">
      <t>チュウブンルイ</t>
    </rPh>
    <phoneticPr fontId="27"/>
  </si>
  <si>
    <t>中分類93</t>
    <rPh sb="0" eb="3">
      <t>チュウブンルイ</t>
    </rPh>
    <phoneticPr fontId="27"/>
  </si>
  <si>
    <t>中分類94</t>
    <rPh sb="0" eb="3">
      <t>チュウブンルイ</t>
    </rPh>
    <phoneticPr fontId="27"/>
  </si>
  <si>
    <t>中分類95</t>
    <rPh sb="0" eb="3">
      <t>チュウブンルイ</t>
    </rPh>
    <phoneticPr fontId="27"/>
  </si>
  <si>
    <t>中分類96</t>
    <rPh sb="0" eb="3">
      <t>チュウブンルイ</t>
    </rPh>
    <phoneticPr fontId="27"/>
  </si>
  <si>
    <t>中分類97</t>
    <rPh sb="0" eb="3">
      <t>チュウブンルイ</t>
    </rPh>
    <phoneticPr fontId="27"/>
  </si>
  <si>
    <t>中分類98</t>
    <rPh sb="0" eb="3">
      <t>チュウブンルイ</t>
    </rPh>
    <phoneticPr fontId="27"/>
  </si>
  <si>
    <t>中分類99</t>
    <rPh sb="0" eb="3">
      <t>チュウブンルイ</t>
    </rPh>
    <phoneticPr fontId="27"/>
  </si>
  <si>
    <t>単位発熱量</t>
    <rPh sb="0" eb="2">
      <t>タンイ</t>
    </rPh>
    <rPh sb="2" eb="5">
      <t>ハツネツリョウ</t>
    </rPh>
    <phoneticPr fontId="12"/>
  </si>
  <si>
    <t>CO2排出係数</t>
    <phoneticPr fontId="12"/>
  </si>
  <si>
    <t>単位</t>
  </si>
  <si>
    <t>主要機器のCO2排出量の合計</t>
    <rPh sb="0" eb="2">
      <t>シュヨウ</t>
    </rPh>
    <rPh sb="2" eb="4">
      <t>キキ</t>
    </rPh>
    <rPh sb="8" eb="10">
      <t>ハイシュツ</t>
    </rPh>
    <rPh sb="10" eb="11">
      <t>リョウ</t>
    </rPh>
    <rPh sb="12" eb="14">
      <t>ゴウケイ</t>
    </rPh>
    <phoneticPr fontId="30"/>
  </si>
  <si>
    <t>t-CO2/年</t>
    <rPh sb="6" eb="7">
      <t>ネン</t>
    </rPh>
    <phoneticPr fontId="30"/>
  </si>
  <si>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30"/>
  </si>
  <si>
    <t>%</t>
    <phoneticPr fontId="30"/>
  </si>
  <si>
    <t>工程名</t>
    <rPh sb="0" eb="2">
      <t>コウテイ</t>
    </rPh>
    <rPh sb="2" eb="3">
      <t>メイ</t>
    </rPh>
    <phoneticPr fontId="12"/>
  </si>
  <si>
    <t>設備・機器</t>
    <rPh sb="0" eb="2">
      <t>セツビ</t>
    </rPh>
    <rPh sb="3" eb="5">
      <t>キキ</t>
    </rPh>
    <phoneticPr fontId="12"/>
  </si>
  <si>
    <t>能力</t>
    <rPh sb="0" eb="2">
      <t>ノウリョク</t>
    </rPh>
    <phoneticPr fontId="12"/>
  </si>
  <si>
    <t>運転状況</t>
    <rPh sb="0" eb="2">
      <t>ウンテン</t>
    </rPh>
    <rPh sb="2" eb="4">
      <t>ジョウキョウ</t>
    </rPh>
    <phoneticPr fontId="30"/>
  </si>
  <si>
    <t>稼動時間</t>
    <rPh sb="0" eb="2">
      <t>カドウ</t>
    </rPh>
    <phoneticPr fontId="12"/>
  </si>
  <si>
    <t>活動種別</t>
    <rPh sb="0" eb="2">
      <t>カツドウ</t>
    </rPh>
    <rPh sb="2" eb="4">
      <t>シュベツ</t>
    </rPh>
    <phoneticPr fontId="30"/>
  </si>
  <si>
    <t>年間活動量</t>
    <rPh sb="0" eb="2">
      <t>ネンカン</t>
    </rPh>
    <rPh sb="2" eb="5">
      <t>カツドウリョウ</t>
    </rPh>
    <phoneticPr fontId="30"/>
  </si>
  <si>
    <t>CO2排出係数</t>
    <phoneticPr fontId="30"/>
  </si>
  <si>
    <t>CO2排出量
(t-CO2/年)</t>
    <phoneticPr fontId="30"/>
  </si>
  <si>
    <t>設置年月</t>
    <rPh sb="0" eb="2">
      <t>セッチ</t>
    </rPh>
    <rPh sb="2" eb="4">
      <t>ネンゲツ</t>
    </rPh>
    <phoneticPr fontId="12"/>
  </si>
  <si>
    <t>名称</t>
    <rPh sb="0" eb="2">
      <t>メイショウ</t>
    </rPh>
    <phoneticPr fontId="30"/>
  </si>
  <si>
    <t>台数</t>
    <rPh sb="0" eb="2">
      <t>ダイスウ</t>
    </rPh>
    <phoneticPr fontId="12"/>
  </si>
  <si>
    <t>数値</t>
    <rPh sb="0" eb="2">
      <t>スウチ</t>
    </rPh>
    <phoneticPr fontId="30"/>
  </si>
  <si>
    <t>単位</t>
    <rPh sb="0" eb="2">
      <t>タンイ</t>
    </rPh>
    <phoneticPr fontId="30"/>
  </si>
  <si>
    <t>h/日</t>
    <rPh sb="2" eb="3">
      <t>ニチ</t>
    </rPh>
    <phoneticPr fontId="12"/>
  </si>
  <si>
    <t>日/年</t>
    <rPh sb="0" eb="1">
      <t>ニチ</t>
    </rPh>
    <rPh sb="2" eb="3">
      <t>ネン</t>
    </rPh>
    <phoneticPr fontId="12"/>
  </si>
  <si>
    <t>h/年</t>
    <phoneticPr fontId="30"/>
  </si>
  <si>
    <t>システム・設備区分</t>
    <rPh sb="5" eb="9">
      <t>セツビクブン</t>
    </rPh>
    <phoneticPr fontId="30"/>
  </si>
  <si>
    <t>空調システム</t>
  </si>
  <si>
    <t>蒸気システム</t>
  </si>
  <si>
    <t>冷却水システム</t>
  </si>
  <si>
    <t>圧空システム</t>
  </si>
  <si>
    <t>その他システム</t>
    <rPh sb="2" eb="3">
      <t>タ</t>
    </rPh>
    <phoneticPr fontId="31"/>
  </si>
  <si>
    <t>照明設備</t>
  </si>
  <si>
    <t>受変電・配電設備</t>
  </si>
  <si>
    <t>OA機器</t>
    <rPh sb="2" eb="4">
      <t>キキ</t>
    </rPh>
    <phoneticPr fontId="31"/>
  </si>
  <si>
    <t>電動機・ポンプ・ファン</t>
  </si>
  <si>
    <t>工業炉</t>
  </si>
  <si>
    <t>冷凍・冷蔵設備</t>
  </si>
  <si>
    <t>排水処理設備</t>
    <rPh sb="0" eb="2">
      <t>ハイスイ</t>
    </rPh>
    <rPh sb="2" eb="4">
      <t>ショリ</t>
    </rPh>
    <rPh sb="4" eb="6">
      <t>セツビ</t>
    </rPh>
    <phoneticPr fontId="29"/>
  </si>
  <si>
    <t>昇降設備</t>
    <rPh sb="0" eb="2">
      <t>ショウコウ</t>
    </rPh>
    <rPh sb="2" eb="4">
      <t>セツビ</t>
    </rPh>
    <phoneticPr fontId="29"/>
  </si>
  <si>
    <t>給湯設備</t>
    <rPh sb="0" eb="2">
      <t>キュウトウ</t>
    </rPh>
    <rPh sb="2" eb="4">
      <t>セツビ</t>
    </rPh>
    <phoneticPr fontId="29"/>
  </si>
  <si>
    <t>発電設備</t>
    <rPh sb="0" eb="2">
      <t>ハツデン</t>
    </rPh>
    <rPh sb="2" eb="4">
      <t>セツビ</t>
    </rPh>
    <phoneticPr fontId="29"/>
  </si>
  <si>
    <t>水利用設備</t>
    <rPh sb="0" eb="1">
      <t>ミズ</t>
    </rPh>
    <rPh sb="1" eb="3">
      <t>リヨウ</t>
    </rPh>
    <rPh sb="3" eb="5">
      <t>セツビ</t>
    </rPh>
    <phoneticPr fontId="29"/>
  </si>
  <si>
    <t>エネルギー管理設備</t>
    <rPh sb="5" eb="7">
      <t>カンリ</t>
    </rPh>
    <rPh sb="7" eb="9">
      <t>セツビ</t>
    </rPh>
    <phoneticPr fontId="29"/>
  </si>
  <si>
    <t>その他</t>
    <rPh sb="2" eb="3">
      <t>タ</t>
    </rPh>
    <phoneticPr fontId="31"/>
  </si>
  <si>
    <t>システム／設備区分</t>
    <rPh sb="5" eb="7">
      <t>セツビ</t>
    </rPh>
    <rPh sb="7" eb="9">
      <t>クブン</t>
    </rPh>
    <phoneticPr fontId="12"/>
  </si>
  <si>
    <t>主要機器とエネルギーフロー図</t>
    <rPh sb="0" eb="2">
      <t>シュヨウ</t>
    </rPh>
    <rPh sb="2" eb="4">
      <t>キキ</t>
    </rPh>
    <rPh sb="13" eb="14">
      <t>ズ</t>
    </rPh>
    <phoneticPr fontId="12"/>
  </si>
  <si>
    <t>工場・事業場全体ののCO2排出量の合計</t>
    <rPh sb="0" eb="2">
      <t>コウジョウ</t>
    </rPh>
    <rPh sb="3" eb="6">
      <t>ジギョウジョウ</t>
    </rPh>
    <rPh sb="6" eb="8">
      <t>ゼンタイ</t>
    </rPh>
    <rPh sb="13" eb="15">
      <t>ハイシュツ</t>
    </rPh>
    <rPh sb="15" eb="16">
      <t>リョウ</t>
    </rPh>
    <rPh sb="17" eb="19">
      <t>ゴウケイ</t>
    </rPh>
    <phoneticPr fontId="30"/>
  </si>
  <si>
    <t>主要機器のCO2排出状況</t>
    <rPh sb="0" eb="2">
      <t>シュヨウ</t>
    </rPh>
    <rPh sb="2" eb="4">
      <t>キキ</t>
    </rPh>
    <rPh sb="8" eb="10">
      <t>ハイシュツ</t>
    </rPh>
    <rPh sb="10" eb="12">
      <t>ジョウキョウ</t>
    </rPh>
    <phoneticPr fontId="12"/>
  </si>
  <si>
    <t>主要機器のエネルギーフロー図</t>
    <rPh sb="0" eb="2">
      <t>シュヨウ</t>
    </rPh>
    <rPh sb="2" eb="4">
      <t>キキ</t>
    </rPh>
    <rPh sb="13" eb="14">
      <t>ズ</t>
    </rPh>
    <phoneticPr fontId="12"/>
  </si>
  <si>
    <t>単価</t>
    <rPh sb="0" eb="2">
      <t>タンカ</t>
    </rPh>
    <phoneticPr fontId="30"/>
  </si>
  <si>
    <t>単価の根拠等</t>
    <rPh sb="0" eb="2">
      <t>タンカ</t>
    </rPh>
    <rPh sb="3" eb="5">
      <t>コンキョ</t>
    </rPh>
    <rPh sb="5" eb="6">
      <t>トウ</t>
    </rPh>
    <phoneticPr fontId="30"/>
  </si>
  <si>
    <t>活動種別と単価</t>
    <rPh sb="0" eb="4">
      <t>カツドウシュベツ</t>
    </rPh>
    <rPh sb="5" eb="7">
      <t>タンカ</t>
    </rPh>
    <phoneticPr fontId="12"/>
  </si>
  <si>
    <t>１．対策概要</t>
    <rPh sb="2" eb="4">
      <t>タイサク</t>
    </rPh>
    <rPh sb="4" eb="6">
      <t>ガイヨウ</t>
    </rPh>
    <phoneticPr fontId="30"/>
  </si>
  <si>
    <t>対策内容</t>
    <rPh sb="0" eb="2">
      <t>タイサク</t>
    </rPh>
    <rPh sb="2" eb="4">
      <t>ナイヨウ</t>
    </rPh>
    <phoneticPr fontId="12"/>
  </si>
  <si>
    <t>対象システム／設備</t>
    <rPh sb="0" eb="2">
      <t>タイショウ</t>
    </rPh>
    <rPh sb="7" eb="9">
      <t>セツビ</t>
    </rPh>
    <phoneticPr fontId="12"/>
  </si>
  <si>
    <t>対策種類</t>
    <rPh sb="0" eb="2">
      <t>タイサク</t>
    </rPh>
    <rPh sb="2" eb="4">
      <t>シュルイ</t>
    </rPh>
    <phoneticPr fontId="12"/>
  </si>
  <si>
    <t>既存設備名称</t>
    <rPh sb="0" eb="2">
      <t>キゾン</t>
    </rPh>
    <rPh sb="2" eb="4">
      <t>セツビ</t>
    </rPh>
    <rPh sb="4" eb="6">
      <t>メイショウ</t>
    </rPh>
    <phoneticPr fontId="12"/>
  </si>
  <si>
    <t>導入設備名称</t>
    <rPh sb="0" eb="2">
      <t>ドウニュウ</t>
    </rPh>
    <rPh sb="2" eb="4">
      <t>セツビ</t>
    </rPh>
    <rPh sb="4" eb="6">
      <t>メイショウ</t>
    </rPh>
    <phoneticPr fontId="12"/>
  </si>
  <si>
    <t>対策種類</t>
    <rPh sb="0" eb="2">
      <t>タイサク</t>
    </rPh>
    <rPh sb="2" eb="4">
      <t>シュルイ</t>
    </rPh>
    <phoneticPr fontId="30"/>
  </si>
  <si>
    <t>高効率化</t>
    <rPh sb="0" eb="4">
      <t>コウコウリツカ</t>
    </rPh>
    <phoneticPr fontId="30"/>
  </si>
  <si>
    <t>燃料転換</t>
    <rPh sb="0" eb="2">
      <t>ネンリョウ</t>
    </rPh>
    <rPh sb="2" eb="4">
      <t>テンカン</t>
    </rPh>
    <phoneticPr fontId="30"/>
  </si>
  <si>
    <t>電化</t>
    <rPh sb="0" eb="2">
      <t>デンカ</t>
    </rPh>
    <phoneticPr fontId="30"/>
  </si>
  <si>
    <t>再エネ導入</t>
    <rPh sb="0" eb="1">
      <t>サイ</t>
    </rPh>
    <rPh sb="3" eb="5">
      <t>ドウニュウ</t>
    </rPh>
    <phoneticPr fontId="30"/>
  </si>
  <si>
    <t>年間活動量</t>
    <rPh sb="0" eb="2">
      <t>ネンカン</t>
    </rPh>
    <rPh sb="2" eb="5">
      <t>カツドウリョウ</t>
    </rPh>
    <phoneticPr fontId="12"/>
  </si>
  <si>
    <t>単価
(千円)</t>
    <rPh sb="0" eb="2">
      <t>タンカ</t>
    </rPh>
    <rPh sb="4" eb="6">
      <t>センエン</t>
    </rPh>
    <phoneticPr fontId="12"/>
  </si>
  <si>
    <t>CO2排出量
(t-CO2/年)</t>
    <rPh sb="3" eb="6">
      <t>ハイシュツリョウ</t>
    </rPh>
    <rPh sb="14" eb="15">
      <t>ネン</t>
    </rPh>
    <phoneticPr fontId="12"/>
  </si>
  <si>
    <t>運転コスト
(千円/年)</t>
    <rPh sb="0" eb="2">
      <t>ウンテン</t>
    </rPh>
    <rPh sb="7" eb="9">
      <t>センエン</t>
    </rPh>
    <rPh sb="10" eb="11">
      <t>ネン</t>
    </rPh>
    <phoneticPr fontId="12"/>
  </si>
  <si>
    <t>CO2削減量</t>
    <rPh sb="3" eb="6">
      <t>サクゲンリョウ</t>
    </rPh>
    <phoneticPr fontId="12"/>
  </si>
  <si>
    <t>運転コスト削減額</t>
    <rPh sb="0" eb="2">
      <t>ウンテン</t>
    </rPh>
    <rPh sb="5" eb="8">
      <t>サクゲンガク</t>
    </rPh>
    <phoneticPr fontId="12"/>
  </si>
  <si>
    <t>千円/年</t>
    <rPh sb="0" eb="2">
      <t>センエン</t>
    </rPh>
    <rPh sb="3" eb="4">
      <t>ネン</t>
    </rPh>
    <phoneticPr fontId="12"/>
  </si>
  <si>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30"/>
  </si>
  <si>
    <t>既存診断報告書の該当対策</t>
    <rPh sb="0" eb="2">
      <t>キゾン</t>
    </rPh>
    <rPh sb="2" eb="4">
      <t>シンダン</t>
    </rPh>
    <rPh sb="4" eb="7">
      <t>ホウコクショ</t>
    </rPh>
    <rPh sb="8" eb="10">
      <t>ガイトウ</t>
    </rPh>
    <rPh sb="10" eb="12">
      <t>タイサク</t>
    </rPh>
    <phoneticPr fontId="12"/>
  </si>
  <si>
    <t>既存診断報告書からの修正事項</t>
    <rPh sb="0" eb="2">
      <t>キゾン</t>
    </rPh>
    <rPh sb="2" eb="4">
      <t>シンダン</t>
    </rPh>
    <rPh sb="4" eb="7">
      <t>ホウコクショ</t>
    </rPh>
    <rPh sb="10" eb="12">
      <t>シュウセイ</t>
    </rPh>
    <rPh sb="12" eb="14">
      <t>ジコウ</t>
    </rPh>
    <phoneticPr fontId="12"/>
  </si>
  <si>
    <t>修正理由</t>
    <rPh sb="0" eb="2">
      <t>シュウセイ</t>
    </rPh>
    <rPh sb="2" eb="4">
      <t>リユウ</t>
    </rPh>
    <phoneticPr fontId="12"/>
  </si>
  <si>
    <t>修正方法</t>
    <rPh sb="0" eb="2">
      <t>シュウセイ</t>
    </rPh>
    <rPh sb="2" eb="4">
      <t>ホウホウ</t>
    </rPh>
    <phoneticPr fontId="12"/>
  </si>
  <si>
    <t>個票番号</t>
    <rPh sb="0" eb="2">
      <t>コヒョウ</t>
    </rPh>
    <rPh sb="2" eb="4">
      <t>バンゴウ</t>
    </rPh>
    <phoneticPr fontId="12"/>
  </si>
  <si>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12"/>
  </si>
  <si>
    <t>⑥</t>
    <phoneticPr fontId="12"/>
  </si>
  <si>
    <t>⑦</t>
    <phoneticPr fontId="12"/>
  </si>
  <si>
    <t>緑色のセル</t>
    <rPh sb="0" eb="1">
      <t>ミドリ</t>
    </rPh>
    <rPh sb="1" eb="2">
      <t>イロ</t>
    </rPh>
    <phoneticPr fontId="12"/>
  </si>
  <si>
    <t>・・・選択してください。</t>
    <rPh sb="3" eb="5">
      <t>センタク</t>
    </rPh>
    <phoneticPr fontId="12"/>
  </si>
  <si>
    <t>・・・記入して下さい。</t>
    <rPh sb="3" eb="5">
      <t>キニュウ</t>
    </rPh>
    <rPh sb="7" eb="8">
      <t>クダ</t>
    </rPh>
    <phoneticPr fontId="12"/>
  </si>
  <si>
    <t>【導入前】CO2排出量の計算式</t>
    <rPh sb="1" eb="3">
      <t>ドウニュウ</t>
    </rPh>
    <rPh sb="3" eb="4">
      <t>マエ</t>
    </rPh>
    <rPh sb="8" eb="11">
      <t>ハイシュツリョウ</t>
    </rPh>
    <rPh sb="12" eb="14">
      <t>ケイサン</t>
    </rPh>
    <rPh sb="14" eb="15">
      <t>シキ</t>
    </rPh>
    <phoneticPr fontId="12"/>
  </si>
  <si>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12"/>
  </si>
  <si>
    <t>【導入後】</t>
    <rPh sb="1" eb="4">
      <t>ドウニュウゴ</t>
    </rPh>
    <phoneticPr fontId="30"/>
  </si>
  <si>
    <t>【導入前】</t>
    <rPh sb="1" eb="3">
      <t>ドウニュウ</t>
    </rPh>
    <rPh sb="3" eb="4">
      <t>マエ</t>
    </rPh>
    <phoneticPr fontId="30"/>
  </si>
  <si>
    <t>【導入後】CO2排出量の計算式</t>
    <rPh sb="1" eb="3">
      <t>ドウニュウ</t>
    </rPh>
    <rPh sb="3" eb="4">
      <t>ゴ</t>
    </rPh>
    <rPh sb="8" eb="11">
      <t>ハイシュツリョウ</t>
    </rPh>
    <rPh sb="12" eb="14">
      <t>ケイサン</t>
    </rPh>
    <rPh sb="14" eb="15">
      <t>シキ</t>
    </rPh>
    <phoneticPr fontId="12"/>
  </si>
  <si>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12"/>
  </si>
  <si>
    <t>【導入前】</t>
    <rPh sb="1" eb="3">
      <t>ドウニュウ</t>
    </rPh>
    <rPh sb="3" eb="4">
      <t>マエ</t>
    </rPh>
    <phoneticPr fontId="12"/>
  </si>
  <si>
    <t>【導入後】</t>
    <rPh sb="1" eb="3">
      <t>ドウニュウ</t>
    </rPh>
    <rPh sb="3" eb="4">
      <t>ゴ</t>
    </rPh>
    <phoneticPr fontId="12"/>
  </si>
  <si>
    <t>【報告時】CO2排出量の計算式</t>
    <rPh sb="1" eb="4">
      <t>ホウコクジ</t>
    </rPh>
    <rPh sb="8" eb="11">
      <t>ハイシュツリョウ</t>
    </rPh>
    <rPh sb="12" eb="14">
      <t>ケイサン</t>
    </rPh>
    <rPh sb="14" eb="15">
      <t>シキ</t>
    </rPh>
    <phoneticPr fontId="12"/>
  </si>
  <si>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12"/>
  </si>
  <si>
    <t>導入設備の容量が適切であることの説明</t>
    <rPh sb="0" eb="2">
      <t>ドウニュウ</t>
    </rPh>
    <rPh sb="2" eb="4">
      <t>セツビ</t>
    </rPh>
    <rPh sb="5" eb="7">
      <t>ヨウリョウ</t>
    </rPh>
    <rPh sb="8" eb="10">
      <t>テキセツ</t>
    </rPh>
    <rPh sb="16" eb="18">
      <t>セツメイ</t>
    </rPh>
    <phoneticPr fontId="12"/>
  </si>
  <si>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12"/>
  </si>
  <si>
    <t xml:space="preserve">　　　 </t>
    <phoneticPr fontId="12"/>
  </si>
  <si>
    <t>一般財団法人環境イノベーション情報機構</t>
  </si>
  <si>
    <t>法人の名称　</t>
  </si>
  <si>
    <t>所要経費</t>
    <rPh sb="0" eb="2">
      <t>ショヨウ</t>
    </rPh>
    <rPh sb="2" eb="4">
      <t>ケイヒ</t>
    </rPh>
    <phoneticPr fontId="12"/>
  </si>
  <si>
    <t>区分・費目・細分</t>
    <rPh sb="0" eb="2">
      <t>クブン</t>
    </rPh>
    <rPh sb="3" eb="5">
      <t>ヒモク</t>
    </rPh>
    <rPh sb="6" eb="8">
      <t>サイブン</t>
    </rPh>
    <phoneticPr fontId="12"/>
  </si>
  <si>
    <t>金額（円）</t>
    <rPh sb="0" eb="2">
      <t>キンガク</t>
    </rPh>
    <phoneticPr fontId="12"/>
  </si>
  <si>
    <t>積算内訳</t>
    <phoneticPr fontId="58"/>
  </si>
  <si>
    <t>小計</t>
    <rPh sb="0" eb="2">
      <t>ショウケイ</t>
    </rPh>
    <phoneticPr fontId="58"/>
  </si>
  <si>
    <t>消費税</t>
    <rPh sb="0" eb="3">
      <t>ショウヒゼイ</t>
    </rPh>
    <phoneticPr fontId="58"/>
  </si>
  <si>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12"/>
  </si>
  <si>
    <t>名称</t>
    <phoneticPr fontId="58"/>
  </si>
  <si>
    <t>仕様</t>
    <phoneticPr fontId="58"/>
  </si>
  <si>
    <t>数量</t>
    <phoneticPr fontId="58"/>
  </si>
  <si>
    <t>t-CO2当たり単価</t>
    <rPh sb="5" eb="6">
      <t>ア</t>
    </rPh>
    <rPh sb="8" eb="10">
      <t>タンカ</t>
    </rPh>
    <phoneticPr fontId="58"/>
  </si>
  <si>
    <t>　　・CO2排出量、CO2削減量の単位：t-CO2/年</t>
    <rPh sb="6" eb="9">
      <t>ハイシュツリョウ</t>
    </rPh>
    <rPh sb="13" eb="16">
      <t>サクゲンリョウ</t>
    </rPh>
    <rPh sb="17" eb="19">
      <t>タンイ</t>
    </rPh>
    <rPh sb="26" eb="27">
      <t>ネン</t>
    </rPh>
    <phoneticPr fontId="12"/>
  </si>
  <si>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12"/>
  </si>
  <si>
    <t>④</t>
    <phoneticPr fontId="12"/>
  </si>
  <si>
    <t>⑤</t>
    <phoneticPr fontId="12"/>
  </si>
  <si>
    <t>⑧</t>
    <phoneticPr fontId="12"/>
  </si>
  <si>
    <t>⑨</t>
    <phoneticPr fontId="12"/>
  </si>
  <si>
    <t>計画時・導入前</t>
    <rPh sb="4" eb="7">
      <t>ドウニュウマエ</t>
    </rPh>
    <phoneticPr fontId="12"/>
  </si>
  <si>
    <t>計画時・導入後</t>
    <rPh sb="4" eb="7">
      <t>ドウニュウゴ</t>
    </rPh>
    <phoneticPr fontId="12"/>
  </si>
  <si>
    <t>計画時</t>
    <phoneticPr fontId="12"/>
  </si>
  <si>
    <t>計画時</t>
    <rPh sb="0" eb="3">
      <t>ケイカクジ</t>
    </rPh>
    <phoneticPr fontId="12"/>
  </si>
  <si>
    <t>設備CO2排出量</t>
    <rPh sb="0" eb="2">
      <t>セツビ</t>
    </rPh>
    <rPh sb="5" eb="8">
      <t>ハイシュツリョウ</t>
    </rPh>
    <phoneticPr fontId="12"/>
  </si>
  <si>
    <t>設備CO2削減量</t>
    <rPh sb="0" eb="2">
      <t>セツビ</t>
    </rPh>
    <rPh sb="5" eb="8">
      <t>サクゲンリョウ</t>
    </rPh>
    <phoneticPr fontId="12"/>
  </si>
  <si>
    <t>設備CO2削減率</t>
    <rPh sb="0" eb="2">
      <t>セツビ</t>
    </rPh>
    <rPh sb="5" eb="8">
      <t>サクゲンリツ</t>
    </rPh>
    <phoneticPr fontId="12"/>
  </si>
  <si>
    <t>工場・事業場CO2削減率</t>
    <rPh sb="0" eb="2">
      <t>コウジョウ</t>
    </rPh>
    <rPh sb="3" eb="6">
      <t>ジギョウジョウ</t>
    </rPh>
    <rPh sb="9" eb="12">
      <t>サクゲンリツ</t>
    </rPh>
    <phoneticPr fontId="12"/>
  </si>
  <si>
    <t>㋐</t>
    <phoneticPr fontId="12"/>
  </si>
  <si>
    <t>㋑</t>
    <phoneticPr fontId="12"/>
  </si>
  <si>
    <t>黄色のセル</t>
    <rPh sb="0" eb="2">
      <t>キイロ</t>
    </rPh>
    <phoneticPr fontId="12"/>
  </si>
  <si>
    <t>（ア）</t>
    <phoneticPr fontId="12"/>
  </si>
  <si>
    <t>（イ）</t>
    <phoneticPr fontId="12"/>
  </si>
  <si>
    <t>〒・勤務先住所</t>
    <phoneticPr fontId="12"/>
  </si>
  <si>
    <t>（ウ）</t>
    <phoneticPr fontId="12"/>
  </si>
  <si>
    <t>経営の状況</t>
  </si>
  <si>
    <t>営業利益</t>
  </si>
  <si>
    <t>経常利益</t>
  </si>
  <si>
    <t>青色のセル</t>
    <rPh sb="0" eb="1">
      <t>アオ</t>
    </rPh>
    <rPh sb="1" eb="2">
      <t>イロ</t>
    </rPh>
    <phoneticPr fontId="12"/>
  </si>
  <si>
    <t>CO2排出量
[t-CO2]</t>
    <rPh sb="3" eb="5">
      <t>ハイシュツ</t>
    </rPh>
    <rPh sb="5" eb="6">
      <t>リョウ</t>
    </rPh>
    <phoneticPr fontId="12"/>
  </si>
  <si>
    <t>㋐/㋑</t>
    <phoneticPr fontId="12"/>
  </si>
  <si>
    <t>運転コスト削減効果額の合計（円）</t>
    <rPh sb="0" eb="2">
      <t>ウンテン</t>
    </rPh>
    <rPh sb="5" eb="7">
      <t>サクゲン</t>
    </rPh>
    <rPh sb="7" eb="9">
      <t>コウカ</t>
    </rPh>
    <rPh sb="9" eb="10">
      <t>ガク</t>
    </rPh>
    <rPh sb="11" eb="13">
      <t>ゴウケイ</t>
    </rPh>
    <rPh sb="14" eb="15">
      <t>エン</t>
    </rPh>
    <phoneticPr fontId="12"/>
  </si>
  <si>
    <t>総事業費
（円）</t>
    <rPh sb="0" eb="3">
      <t>ソウジギョウ</t>
    </rPh>
    <rPh sb="3" eb="4">
      <t>ヒ</t>
    </rPh>
    <phoneticPr fontId="12"/>
  </si>
  <si>
    <t>補助対象経費
（円）</t>
    <rPh sb="0" eb="2">
      <t>ホジョ</t>
    </rPh>
    <rPh sb="2" eb="4">
      <t>タイショウ</t>
    </rPh>
    <rPh sb="4" eb="6">
      <t>ケイヒ</t>
    </rPh>
    <phoneticPr fontId="12"/>
  </si>
  <si>
    <t>小計</t>
    <rPh sb="0" eb="1">
      <t>ショウ</t>
    </rPh>
    <rPh sb="1" eb="2">
      <t>ケイ</t>
    </rPh>
    <phoneticPr fontId="12"/>
  </si>
  <si>
    <t>３．投資回収年数</t>
    <rPh sb="2" eb="4">
      <t>トウシ</t>
    </rPh>
    <rPh sb="4" eb="6">
      <t>カイシュウ</t>
    </rPh>
    <rPh sb="6" eb="8">
      <t>ネンスウ</t>
    </rPh>
    <phoneticPr fontId="12"/>
  </si>
  <si>
    <t>２．LED照明設備及び再生可能エネルギー設備を含む場合の修正計算</t>
    <rPh sb="28" eb="30">
      <t>シュウセイ</t>
    </rPh>
    <rPh sb="30" eb="32">
      <t>ケイサン</t>
    </rPh>
    <phoneticPr fontId="12"/>
  </si>
  <si>
    <t>修正【後】</t>
    <rPh sb="0" eb="2">
      <t>シュウセイ</t>
    </rPh>
    <rPh sb="3" eb="4">
      <t>アト</t>
    </rPh>
    <phoneticPr fontId="12"/>
  </si>
  <si>
    <t>修正【前】</t>
    <rPh sb="0" eb="2">
      <t>シュウセイ</t>
    </rPh>
    <rPh sb="3" eb="4">
      <t>マエ</t>
    </rPh>
    <phoneticPr fontId="12"/>
  </si>
  <si>
    <t>（円）</t>
  </si>
  <si>
    <t>⑩</t>
    <phoneticPr fontId="12"/>
  </si>
  <si>
    <t>（③*⑧）</t>
    <phoneticPr fontId="12"/>
  </si>
  <si>
    <t>(⑦/⑨)</t>
    <phoneticPr fontId="12"/>
  </si>
  <si>
    <t>LED照明設備・再生可能エネルギー設備</t>
  </si>
  <si>
    <t>LED照明設備・再生可能エネルギー設備</t>
    <rPh sb="3" eb="5">
      <t>ショウメイ</t>
    </rPh>
    <rPh sb="5" eb="7">
      <t>セツビ</t>
    </rPh>
    <rPh sb="8" eb="10">
      <t>サイセイ</t>
    </rPh>
    <rPh sb="10" eb="12">
      <t>カノウ</t>
    </rPh>
    <phoneticPr fontId="12"/>
  </si>
  <si>
    <t>LED照明設備・再生可能エネルギー設備</t>
    <phoneticPr fontId="12"/>
  </si>
  <si>
    <t>＜修正＞</t>
    <rPh sb="1" eb="3">
      <t>シュウセイ</t>
    </rPh>
    <phoneticPr fontId="12"/>
  </si>
  <si>
    <t>補助対象設備
(LED照明設備・再エネ設備を除く)</t>
    <phoneticPr fontId="12"/>
  </si>
  <si>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12"/>
  </si>
  <si>
    <t>耐用年数期間
CO2削減量
（t-CO2）</t>
    <phoneticPr fontId="12"/>
  </si>
  <si>
    <t>耐用年数期間
CO2削減量
（t-CO2）</t>
    <rPh sb="0" eb="2">
      <t>タイヨウ</t>
    </rPh>
    <rPh sb="2" eb="4">
      <t>ネンスウ</t>
    </rPh>
    <rPh sb="4" eb="6">
      <t>キカン</t>
    </rPh>
    <rPh sb="10" eb="12">
      <t>サクゲン</t>
    </rPh>
    <rPh sb="12" eb="13">
      <t>リョウ</t>
    </rPh>
    <phoneticPr fontId="12"/>
  </si>
  <si>
    <t>法定耐用年数（年）</t>
    <rPh sb="0" eb="2">
      <t>ホウテイ</t>
    </rPh>
    <rPh sb="2" eb="4">
      <t>タイヨウ</t>
    </rPh>
    <rPh sb="4" eb="6">
      <t>ネンスウ</t>
    </rPh>
    <rPh sb="7" eb="8">
      <t>ネン</t>
    </rPh>
    <phoneticPr fontId="12"/>
  </si>
  <si>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12"/>
  </si>
  <si>
    <t>補助対象設備の種類</t>
    <rPh sb="0" eb="4">
      <t>ホジョタイショウ</t>
    </rPh>
    <rPh sb="4" eb="6">
      <t>セツビ</t>
    </rPh>
    <rPh sb="7" eb="9">
      <t>シュルイ</t>
    </rPh>
    <phoneticPr fontId="30"/>
  </si>
  <si>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30"/>
  </si>
  <si>
    <t>導入設備の種類</t>
    <rPh sb="0" eb="2">
      <t>ドウニュウ</t>
    </rPh>
    <rPh sb="2" eb="4">
      <t>セツビ</t>
    </rPh>
    <rPh sb="5" eb="7">
      <t>シュルイ</t>
    </rPh>
    <phoneticPr fontId="12"/>
  </si>
  <si>
    <t>２．導入設備の法定耐用年数</t>
    <rPh sb="2" eb="4">
      <t>ドウニュウ</t>
    </rPh>
    <rPh sb="4" eb="6">
      <t>セツビ</t>
    </rPh>
    <rPh sb="7" eb="9">
      <t>ホウテイ</t>
    </rPh>
    <rPh sb="9" eb="11">
      <t>タイヨウ</t>
    </rPh>
    <rPh sb="11" eb="13">
      <t>ネンスウ</t>
    </rPh>
    <phoneticPr fontId="30"/>
  </si>
  <si>
    <t>３．対策効果</t>
    <rPh sb="2" eb="4">
      <t>タイサク</t>
    </rPh>
    <rPh sb="4" eb="6">
      <t>コウカ</t>
    </rPh>
    <phoneticPr fontId="30"/>
  </si>
  <si>
    <t>４．計画時設備CO2排出量の計算方法</t>
    <rPh sb="2" eb="5">
      <t>ケイカクジ</t>
    </rPh>
    <rPh sb="5" eb="7">
      <t>セツビ</t>
    </rPh>
    <rPh sb="10" eb="13">
      <t>ハイシュツリョウ</t>
    </rPh>
    <rPh sb="14" eb="16">
      <t>ケイサン</t>
    </rPh>
    <rPh sb="16" eb="18">
      <t>ホウホウ</t>
    </rPh>
    <phoneticPr fontId="30"/>
  </si>
  <si>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12"/>
  </si>
  <si>
    <t>４－２．導入設備とその容量（単位）</t>
    <rPh sb="4" eb="6">
      <t>ドウニュウ</t>
    </rPh>
    <rPh sb="6" eb="8">
      <t>セツビ</t>
    </rPh>
    <rPh sb="11" eb="13">
      <t>ヨウリョウ</t>
    </rPh>
    <rPh sb="14" eb="16">
      <t>タンイ</t>
    </rPh>
    <phoneticPr fontId="12"/>
  </si>
  <si>
    <t>５．導入前後の比較図</t>
    <rPh sb="2" eb="4">
      <t>ドウニュウ</t>
    </rPh>
    <rPh sb="4" eb="6">
      <t>ゼンゴ</t>
    </rPh>
    <rPh sb="7" eb="9">
      <t>ヒカク</t>
    </rPh>
    <rPh sb="9" eb="10">
      <t>ズ</t>
    </rPh>
    <phoneticPr fontId="30"/>
  </si>
  <si>
    <t>(a)</t>
    <phoneticPr fontId="12"/>
  </si>
  <si>
    <t>(b)</t>
    <phoneticPr fontId="12"/>
  </si>
  <si>
    <t>(c)</t>
    <phoneticPr fontId="12"/>
  </si>
  <si>
    <t>LED照明設備・再エネ設備</t>
    <rPh sb="3" eb="5">
      <t>ショウメイ</t>
    </rPh>
    <rPh sb="5" eb="7">
      <t>セツビ</t>
    </rPh>
    <phoneticPr fontId="12"/>
  </si>
  <si>
    <t>補助事業の名称</t>
    <rPh sb="0" eb="4">
      <t>ホジョジギョウ</t>
    </rPh>
    <rPh sb="5" eb="7">
      <t>メイショウ</t>
    </rPh>
    <phoneticPr fontId="12"/>
  </si>
  <si>
    <t>※２　代表事業者の事務連絡先は、代表事業者または代表事業者からの委任を受けた第３者である事務代行者の窓口となる担当者情報について記載してください。</t>
    <phoneticPr fontId="12"/>
  </si>
  <si>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</si>
  <si>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</si>
  <si>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</si>
  <si>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</si>
  <si>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</si>
  <si>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30"/>
  </si>
  <si>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30"/>
  </si>
  <si>
    <t>①空調システム</t>
    <phoneticPr fontId="30"/>
  </si>
  <si>
    <t>②蒸気システム</t>
    <phoneticPr fontId="30"/>
  </si>
  <si>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</si>
  <si>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</si>
  <si>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</si>
  <si>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</si>
  <si>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</si>
  <si>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</si>
  <si>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</si>
  <si>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</si>
  <si>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30"/>
  </si>
  <si>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</si>
  <si>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</si>
  <si>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</si>
  <si>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</si>
  <si>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</si>
  <si>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30"/>
  </si>
  <si>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12"/>
  </si>
  <si>
    <t>計算種別</t>
    <rPh sb="0" eb="2">
      <t>ケイサン</t>
    </rPh>
    <rPh sb="2" eb="4">
      <t>シュベツ</t>
    </rPh>
    <phoneticPr fontId="71"/>
  </si>
  <si>
    <t>活動種別</t>
    <rPh sb="0" eb="2">
      <t>カツドウ</t>
    </rPh>
    <rPh sb="2" eb="4">
      <t>シュベツ</t>
    </rPh>
    <phoneticPr fontId="71"/>
  </si>
  <si>
    <t>活動量</t>
    <rPh sb="0" eb="3">
      <t>カツドウリョウ</t>
    </rPh>
    <phoneticPr fontId="71"/>
  </si>
  <si>
    <t>単位発熱量</t>
    <rPh sb="0" eb="2">
      <t>タンイ</t>
    </rPh>
    <rPh sb="2" eb="4">
      <t>ハツネツ</t>
    </rPh>
    <rPh sb="4" eb="5">
      <t>リョウ</t>
    </rPh>
    <phoneticPr fontId="71"/>
  </si>
  <si>
    <t>GJ換算量</t>
    <rPh sb="2" eb="4">
      <t>カンサン</t>
    </rPh>
    <rPh sb="4" eb="5">
      <t>リョウ</t>
    </rPh>
    <phoneticPr fontId="71"/>
  </si>
  <si>
    <t>合計</t>
    <rPh sb="0" eb="2">
      <t>ゴウケイ</t>
    </rPh>
    <phoneticPr fontId="71"/>
  </si>
  <si>
    <t>導入前</t>
    <rPh sb="0" eb="2">
      <t>ドウニュウ</t>
    </rPh>
    <rPh sb="2" eb="3">
      <t>マエ</t>
    </rPh>
    <phoneticPr fontId="71"/>
  </si>
  <si>
    <t>活動量のGJ換算値</t>
    <rPh sb="0" eb="3">
      <t>カツドウリョウ</t>
    </rPh>
    <rPh sb="6" eb="8">
      <t>カンサン</t>
    </rPh>
    <rPh sb="8" eb="9">
      <t>チ</t>
    </rPh>
    <phoneticPr fontId="71"/>
  </si>
  <si>
    <t>導入後</t>
    <rPh sb="0" eb="3">
      <t>ドウニュウゴ</t>
    </rPh>
    <phoneticPr fontId="71"/>
  </si>
  <si>
    <t>対策名称
(補助対象設備の名称)</t>
    <phoneticPr fontId="12"/>
  </si>
  <si>
    <t>【経費内訳】</t>
    <phoneticPr fontId="12"/>
  </si>
  <si>
    <r>
      <t xml:space="preserve">単価（円）
</t>
    </r>
    <r>
      <rPr>
        <sz val="9"/>
        <color rgb="FF000000"/>
        <rFont val="ＭＳ Ｐゴシック"/>
        <family val="3"/>
        <charset val="128"/>
      </rPr>
      <t>上段：税抜価格
下段：税込価格</t>
    </r>
    <phoneticPr fontId="58"/>
  </si>
  <si>
    <r>
      <t xml:space="preserve">金額（円）
</t>
    </r>
    <r>
      <rPr>
        <sz val="9"/>
        <color rgb="FF000000"/>
        <rFont val="ＭＳ Ｐゴシック"/>
        <family val="3"/>
        <charset val="128"/>
      </rPr>
      <t>上段：税抜価格
下段：税込価格</t>
    </r>
    <phoneticPr fontId="58"/>
  </si>
  <si>
    <t>個票</t>
    <rPh sb="0" eb="2">
      <t>コヒョウ</t>
    </rPh>
    <phoneticPr fontId="12"/>
  </si>
  <si>
    <t>補助対象経費</t>
    <rPh sb="0" eb="4">
      <t>ホジョタイショウ</t>
    </rPh>
    <rPh sb="4" eb="6">
      <t>ケイヒ</t>
    </rPh>
    <phoneticPr fontId="12"/>
  </si>
  <si>
    <t>補助対象経費</t>
    <rPh sb="0" eb="2">
      <t>ホジョ</t>
    </rPh>
    <rPh sb="2" eb="4">
      <t>タイショウ</t>
    </rPh>
    <rPh sb="4" eb="6">
      <t>ケイヒ</t>
    </rPh>
    <phoneticPr fontId="12"/>
  </si>
  <si>
    <t>⑥
総事業費計の合計（円）</t>
    <rPh sb="2" eb="6">
      <t>ソウジギョウヒ</t>
    </rPh>
    <rPh sb="6" eb="7">
      <t>ケイ</t>
    </rPh>
    <rPh sb="8" eb="10">
      <t>ゴウケイ</t>
    </rPh>
    <rPh sb="11" eb="12">
      <t>エン</t>
    </rPh>
    <phoneticPr fontId="12"/>
  </si>
  <si>
    <t>1=GR,2=SHIFT,3=ポテ,4=自費</t>
    <rPh sb="20" eb="22">
      <t>ジヒ</t>
    </rPh>
    <phoneticPr fontId="12"/>
  </si>
  <si>
    <t>企業分類</t>
    <rPh sb="0" eb="2">
      <t>キギョウ</t>
    </rPh>
    <rPh sb="2" eb="4">
      <t>ブンルイ</t>
    </rPh>
    <phoneticPr fontId="30"/>
  </si>
  <si>
    <t>企業分類</t>
    <rPh sb="0" eb="2">
      <t>キギョウ</t>
    </rPh>
    <rPh sb="2" eb="4">
      <t>ブンルイ</t>
    </rPh>
    <phoneticPr fontId="12"/>
  </si>
  <si>
    <t>ウ　地方独立行政法人</t>
    <phoneticPr fontId="30"/>
  </si>
  <si>
    <t>ア　民間企業</t>
    <phoneticPr fontId="30"/>
  </si>
  <si>
    <t>イ　独立行政法人</t>
    <phoneticPr fontId="30"/>
  </si>
  <si>
    <t>エ　国立大学法人、公立大学法人及び学校法人</t>
    <rPh sb="6" eb="8">
      <t>ホウジン</t>
    </rPh>
    <phoneticPr fontId="30"/>
  </si>
  <si>
    <t>&lt;修正&gt;耐用年数期間CO2削減量</t>
    <rPh sb="1" eb="3">
      <t>シュウセイ</t>
    </rPh>
    <rPh sb="4" eb="6">
      <t>タイヨウ</t>
    </rPh>
    <rPh sb="6" eb="8">
      <t>ネンスウ</t>
    </rPh>
    <rPh sb="8" eb="10">
      <t>キカン</t>
    </rPh>
    <rPh sb="13" eb="15">
      <t>サクゲン</t>
    </rPh>
    <rPh sb="15" eb="16">
      <t>リョウ</t>
    </rPh>
    <phoneticPr fontId="58"/>
  </si>
  <si>
    <t>円</t>
    <rPh sb="0" eb="1">
      <t>エン</t>
    </rPh>
    <phoneticPr fontId="12"/>
  </si>
  <si>
    <t>(3)</t>
    <phoneticPr fontId="12"/>
  </si>
  <si>
    <t>&lt;修正&gt;補助対象経費</t>
    <rPh sb="1" eb="3">
      <t>シュウセイ</t>
    </rPh>
    <rPh sb="4" eb="6">
      <t>ホジョ</t>
    </rPh>
    <rPh sb="6" eb="8">
      <t>タイショウ</t>
    </rPh>
    <rPh sb="8" eb="10">
      <t>ケイヒ</t>
    </rPh>
    <phoneticPr fontId="58"/>
  </si>
  <si>
    <t>■基準額算定根拠</t>
    <rPh sb="1" eb="3">
      <t>キジュン</t>
    </rPh>
    <rPh sb="3" eb="4">
      <t>ガク</t>
    </rPh>
    <rPh sb="4" eb="6">
      <t>サンテイ</t>
    </rPh>
    <rPh sb="6" eb="8">
      <t>コンキョ</t>
    </rPh>
    <phoneticPr fontId="12"/>
  </si>
  <si>
    <t>(1)</t>
    <phoneticPr fontId="12"/>
  </si>
  <si>
    <t>総事業費</t>
    <rPh sb="0" eb="1">
      <t>ソウ</t>
    </rPh>
    <rPh sb="1" eb="4">
      <t>ジギョウヒ</t>
    </rPh>
    <phoneticPr fontId="12"/>
  </si>
  <si>
    <t>(2)</t>
    <phoneticPr fontId="12"/>
  </si>
  <si>
    <t>(4)</t>
    <phoneticPr fontId="12"/>
  </si>
  <si>
    <t>(5)</t>
    <phoneticPr fontId="12"/>
  </si>
  <si>
    <t>寄付金とその他収入</t>
    <rPh sb="0" eb="3">
      <t>キフキン</t>
    </rPh>
    <rPh sb="6" eb="7">
      <t>タ</t>
    </rPh>
    <rPh sb="7" eb="9">
      <t>シュウニュウ</t>
    </rPh>
    <phoneticPr fontId="12"/>
  </si>
  <si>
    <t>補助対象経費</t>
    <rPh sb="0" eb="5">
      <t>ホジョタイショウケイヒ</t>
    </rPh>
    <phoneticPr fontId="12"/>
  </si>
  <si>
    <t>(6)</t>
    <phoneticPr fontId="12"/>
  </si>
  <si>
    <t>(7)</t>
    <phoneticPr fontId="12"/>
  </si>
  <si>
    <t>(8)</t>
    <phoneticPr fontId="12"/>
  </si>
  <si>
    <t>(9)</t>
    <phoneticPr fontId="12"/>
  </si>
  <si>
    <t>(10)</t>
    <phoneticPr fontId="12"/>
  </si>
  <si>
    <t>基準額① （比例型）</t>
    <rPh sb="0" eb="2">
      <t>キジュン</t>
    </rPh>
    <rPh sb="2" eb="3">
      <t>ガク</t>
    </rPh>
    <phoneticPr fontId="12"/>
  </si>
  <si>
    <t>基準額② （1/2キャップ）</t>
    <rPh sb="0" eb="2">
      <t>キジュン</t>
    </rPh>
    <rPh sb="2" eb="3">
      <t>ガク</t>
    </rPh>
    <phoneticPr fontId="12"/>
  </si>
  <si>
    <t>(6)と(7)のいずれか低い方</t>
    <rPh sb="12" eb="13">
      <t>ヒク</t>
    </rPh>
    <rPh sb="14" eb="15">
      <t>ホウ</t>
    </rPh>
    <phoneticPr fontId="12"/>
  </si>
  <si>
    <t>(3)と(8)のいずれか低い方</t>
    <rPh sb="12" eb="13">
      <t>ヒク</t>
    </rPh>
    <rPh sb="14" eb="15">
      <t>ホウ</t>
    </rPh>
    <phoneticPr fontId="12"/>
  </si>
  <si>
    <t>(1) - (2)</t>
    <phoneticPr fontId="12"/>
  </si>
  <si>
    <t>(a) * (c)</t>
    <phoneticPr fontId="12"/>
  </si>
  <si>
    <t>(b) * 1/2</t>
    <phoneticPr fontId="12"/>
  </si>
  <si>
    <t>(1)から(2)を引いた額</t>
    <rPh sb="8" eb="9">
      <t>ヒ</t>
    </rPh>
    <rPh sb="11" eb="12">
      <t>ガク</t>
    </rPh>
    <phoneticPr fontId="12"/>
  </si>
  <si>
    <t>t-CO2  (a)</t>
    <phoneticPr fontId="58"/>
  </si>
  <si>
    <t>円  (b)</t>
    <rPh sb="0" eb="1">
      <t>エン</t>
    </rPh>
    <phoneticPr fontId="58"/>
  </si>
  <si>
    <t>円/t-CO2   (c)</t>
    <rPh sb="0" eb="1">
      <t>エン</t>
    </rPh>
    <phoneticPr fontId="58"/>
  </si>
  <si>
    <t>(1,000円未満切り捨て)</t>
    <rPh sb="6" eb="7">
      <t>エン</t>
    </rPh>
    <rPh sb="7" eb="9">
      <t>ミマン</t>
    </rPh>
    <rPh sb="9" eb="10">
      <t>キ</t>
    </rPh>
    <rPh sb="11" eb="12">
      <t>ス</t>
    </rPh>
    <phoneticPr fontId="12"/>
  </si>
  <si>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12"/>
  </si>
  <si>
    <t>工程</t>
    <rPh sb="0" eb="2">
      <t>コウテイ</t>
    </rPh>
    <phoneticPr fontId="68"/>
  </si>
  <si>
    <t>運転コスト
削減効果
（円/年）</t>
    <rPh sb="0" eb="2">
      <t>ウンテン</t>
    </rPh>
    <rPh sb="6" eb="8">
      <t>サクゲン</t>
    </rPh>
    <rPh sb="8" eb="10">
      <t>コウカ</t>
    </rPh>
    <rPh sb="12" eb="13">
      <t>エン</t>
    </rPh>
    <rPh sb="14" eb="15">
      <t>ネン</t>
    </rPh>
    <phoneticPr fontId="12"/>
  </si>
  <si>
    <t>数量</t>
    <phoneticPr fontId="12"/>
  </si>
  <si>
    <t>INDIRECT用</t>
    <rPh sb="8" eb="9">
      <t>ヨウ</t>
    </rPh>
    <phoneticPr fontId="12"/>
  </si>
  <si>
    <t>補助事業の名称</t>
    <rPh sb="0" eb="2">
      <t>ホジョ</t>
    </rPh>
    <rPh sb="2" eb="4">
      <t>ジギョウ</t>
    </rPh>
    <rPh sb="5" eb="7">
      <t>メイショウ</t>
    </rPh>
    <phoneticPr fontId="12"/>
  </si>
  <si>
    <t>代表事業者名</t>
    <rPh sb="0" eb="2">
      <t>ダイヒョウ</t>
    </rPh>
    <rPh sb="2" eb="5">
      <t>ジギョウシャ</t>
    </rPh>
    <rPh sb="5" eb="6">
      <t>メイ</t>
    </rPh>
    <phoneticPr fontId="12"/>
  </si>
  <si>
    <t>事務連絡先</t>
    <rPh sb="0" eb="5">
      <t>ジムレンラクサキ</t>
    </rPh>
    <phoneticPr fontId="12"/>
  </si>
  <si>
    <t>事業者名</t>
    <rPh sb="0" eb="3">
      <t>ジギョウシャ</t>
    </rPh>
    <rPh sb="3" eb="4">
      <t>メイ</t>
    </rPh>
    <phoneticPr fontId="12"/>
  </si>
  <si>
    <t>担当者</t>
    <rPh sb="0" eb="3">
      <t>タントウシャ</t>
    </rPh>
    <phoneticPr fontId="12"/>
  </si>
  <si>
    <t>e-mail</t>
    <phoneticPr fontId="12"/>
  </si>
  <si>
    <t>共同事業者名</t>
    <rPh sb="0" eb="2">
      <t>キョウドウ</t>
    </rPh>
    <rPh sb="2" eb="5">
      <t>ジギョウシャ</t>
    </rPh>
    <rPh sb="5" eb="6">
      <t>メイ</t>
    </rPh>
    <phoneticPr fontId="12"/>
  </si>
  <si>
    <t>事業所の概要</t>
    <rPh sb="0" eb="3">
      <t>ジギョウショ</t>
    </rPh>
    <rPh sb="4" eb="6">
      <t>ガイヨウ</t>
    </rPh>
    <phoneticPr fontId="12"/>
  </si>
  <si>
    <t>事業所名</t>
    <rPh sb="0" eb="4">
      <t>ジギョウショメイ</t>
    </rPh>
    <phoneticPr fontId="12"/>
  </si>
  <si>
    <t>事業所の都道府県</t>
    <rPh sb="0" eb="3">
      <t>ジギョウショ</t>
    </rPh>
    <rPh sb="4" eb="8">
      <t>トドウフケン</t>
    </rPh>
    <phoneticPr fontId="12"/>
  </si>
  <si>
    <t>業務内容（業種中分類）</t>
    <rPh sb="0" eb="2">
      <t>ギョウム</t>
    </rPh>
    <rPh sb="2" eb="4">
      <t>ナイヨウ</t>
    </rPh>
    <rPh sb="5" eb="7">
      <t>ギョウシュ</t>
    </rPh>
    <rPh sb="7" eb="10">
      <t>チュウブンルイ</t>
    </rPh>
    <phoneticPr fontId="12"/>
  </si>
  <si>
    <t>業務内容（業種小分類）</t>
    <rPh sb="0" eb="2">
      <t>ギョウム</t>
    </rPh>
    <rPh sb="2" eb="4">
      <t>ナイヨウ</t>
    </rPh>
    <rPh sb="5" eb="7">
      <t>ギョウシュ</t>
    </rPh>
    <rPh sb="7" eb="8">
      <t>ショウ</t>
    </rPh>
    <rPh sb="8" eb="10">
      <t>ブンルイ</t>
    </rPh>
    <phoneticPr fontId="12"/>
  </si>
  <si>
    <t>企業分類</t>
    <rPh sb="0" eb="2">
      <t>キギョウ</t>
    </rPh>
    <rPh sb="2" eb="4">
      <t>ブンルイ</t>
    </rPh>
    <phoneticPr fontId="12"/>
  </si>
  <si>
    <t>規模</t>
    <rPh sb="0" eb="2">
      <t>キボ</t>
    </rPh>
    <phoneticPr fontId="12"/>
  </si>
  <si>
    <t>診断実績</t>
    <rPh sb="0" eb="2">
      <t>シンダン</t>
    </rPh>
    <rPh sb="2" eb="4">
      <t>ジッセキ</t>
    </rPh>
    <phoneticPr fontId="12"/>
  </si>
  <si>
    <t>利用する診断</t>
    <rPh sb="0" eb="2">
      <t>リヨウ</t>
    </rPh>
    <rPh sb="4" eb="6">
      <t>シンダン</t>
    </rPh>
    <phoneticPr fontId="12"/>
  </si>
  <si>
    <t>交付決定通知書の番号</t>
    <rPh sb="0" eb="2">
      <t>コウフ</t>
    </rPh>
    <rPh sb="2" eb="4">
      <t>ケッテイ</t>
    </rPh>
    <rPh sb="4" eb="7">
      <t>ツウチショ</t>
    </rPh>
    <rPh sb="8" eb="10">
      <t>バンゴウ</t>
    </rPh>
    <phoneticPr fontId="12"/>
  </si>
  <si>
    <t>診断/支援機関名</t>
    <rPh sb="0" eb="2">
      <t>シンダン</t>
    </rPh>
    <rPh sb="3" eb="5">
      <t>シエン</t>
    </rPh>
    <rPh sb="5" eb="7">
      <t>キカン</t>
    </rPh>
    <rPh sb="7" eb="8">
      <t>メイ</t>
    </rPh>
    <phoneticPr fontId="12"/>
  </si>
  <si>
    <t>他の補助金の受給状況</t>
    <rPh sb="0" eb="1">
      <t>タ</t>
    </rPh>
    <rPh sb="2" eb="4">
      <t>ホジョ</t>
    </rPh>
    <rPh sb="4" eb="5">
      <t>キン</t>
    </rPh>
    <rPh sb="6" eb="8">
      <t>ジュキュウ</t>
    </rPh>
    <rPh sb="8" eb="10">
      <t>ジョウキョウ</t>
    </rPh>
    <phoneticPr fontId="12"/>
  </si>
  <si>
    <t>状況</t>
    <rPh sb="0" eb="2">
      <t>ジョウキョウ</t>
    </rPh>
    <phoneticPr fontId="12"/>
  </si>
  <si>
    <t>補助金を受けた事業名</t>
    <rPh sb="0" eb="3">
      <t>ホジョキン</t>
    </rPh>
    <rPh sb="4" eb="5">
      <t>ウ</t>
    </rPh>
    <rPh sb="7" eb="9">
      <t>ジギョウ</t>
    </rPh>
    <rPh sb="9" eb="10">
      <t>メイ</t>
    </rPh>
    <phoneticPr fontId="12"/>
  </si>
  <si>
    <t>申請予定の補助事業名</t>
    <rPh sb="0" eb="2">
      <t>シンセイ</t>
    </rPh>
    <rPh sb="2" eb="4">
      <t>ヨテイ</t>
    </rPh>
    <rPh sb="5" eb="7">
      <t>ホジョ</t>
    </rPh>
    <rPh sb="7" eb="9">
      <t>ジギョウ</t>
    </rPh>
    <rPh sb="9" eb="10">
      <t>メイ</t>
    </rPh>
    <phoneticPr fontId="12"/>
  </si>
  <si>
    <t>1.対策概要</t>
    <rPh sb="2" eb="4">
      <t>タイサク</t>
    </rPh>
    <rPh sb="4" eb="6">
      <t>ガイヨウ</t>
    </rPh>
    <phoneticPr fontId="12"/>
  </si>
  <si>
    <t>対策名称</t>
    <rPh sb="0" eb="2">
      <t>タイサク</t>
    </rPh>
    <rPh sb="2" eb="4">
      <t>メイショウ</t>
    </rPh>
    <phoneticPr fontId="12"/>
  </si>
  <si>
    <t>対象システム/設備</t>
    <rPh sb="0" eb="2">
      <t>タイショウ</t>
    </rPh>
    <rPh sb="7" eb="9">
      <t>セツビ</t>
    </rPh>
    <phoneticPr fontId="12"/>
  </si>
  <si>
    <t>工程</t>
    <rPh sb="0" eb="2">
      <t>コウテイ</t>
    </rPh>
    <phoneticPr fontId="12"/>
  </si>
  <si>
    <t>2.導入設備の法定耐用年数</t>
    <rPh sb="2" eb="4">
      <t>ドウニュウ</t>
    </rPh>
    <rPh sb="4" eb="6">
      <t>セツビ</t>
    </rPh>
    <rPh sb="7" eb="9">
      <t>ホウテイ</t>
    </rPh>
    <rPh sb="9" eb="11">
      <t>タイヨウ</t>
    </rPh>
    <rPh sb="11" eb="13">
      <t>ネンスウ</t>
    </rPh>
    <phoneticPr fontId="12"/>
  </si>
  <si>
    <t>3.対策効果</t>
    <rPh sb="2" eb="4">
      <t>タイサク</t>
    </rPh>
    <rPh sb="4" eb="6">
      <t>コウカ</t>
    </rPh>
    <phoneticPr fontId="12"/>
  </si>
  <si>
    <t>CO2削減量(t-CO2/年）</t>
    <rPh sb="3" eb="6">
      <t>サクゲンリョウ</t>
    </rPh>
    <rPh sb="13" eb="14">
      <t>ネン</t>
    </rPh>
    <phoneticPr fontId="12"/>
  </si>
  <si>
    <t>運転コスト削減額（千円/年）</t>
    <rPh sb="0" eb="2">
      <t>ウンテン</t>
    </rPh>
    <rPh sb="5" eb="7">
      <t>サクゲン</t>
    </rPh>
    <rPh sb="7" eb="8">
      <t>ガク</t>
    </rPh>
    <rPh sb="9" eb="11">
      <t>センエン</t>
    </rPh>
    <rPh sb="12" eb="13">
      <t>ネン</t>
    </rPh>
    <phoneticPr fontId="12"/>
  </si>
  <si>
    <t>導入前</t>
    <rPh sb="0" eb="2">
      <t>ドウニュウ</t>
    </rPh>
    <rPh sb="2" eb="3">
      <t>マエ</t>
    </rPh>
    <phoneticPr fontId="12"/>
  </si>
  <si>
    <t>単価（千円）</t>
    <rPh sb="0" eb="2">
      <t>タンカ</t>
    </rPh>
    <rPh sb="3" eb="5">
      <t>センエン</t>
    </rPh>
    <phoneticPr fontId="12"/>
  </si>
  <si>
    <t>まとめ</t>
    <phoneticPr fontId="12"/>
  </si>
  <si>
    <t>CO2排出量(t-CO2/年）</t>
    <rPh sb="3" eb="6">
      <t>ハイシュツリョウ</t>
    </rPh>
    <rPh sb="13" eb="14">
      <t>ネン</t>
    </rPh>
    <phoneticPr fontId="12"/>
  </si>
  <si>
    <t>CO2排出量合計(t-CO2/年）</t>
    <rPh sb="3" eb="6">
      <t>ハイシュツリョウ</t>
    </rPh>
    <rPh sb="6" eb="8">
      <t>ゴウケイ</t>
    </rPh>
    <phoneticPr fontId="12"/>
  </si>
  <si>
    <t>運転コスト（千円/年）</t>
    <rPh sb="0" eb="2">
      <t>ウンテン</t>
    </rPh>
    <rPh sb="6" eb="8">
      <t>センエン</t>
    </rPh>
    <rPh sb="9" eb="10">
      <t>ネン</t>
    </rPh>
    <phoneticPr fontId="12"/>
  </si>
  <si>
    <t>運転コスト合計（千円/年）</t>
    <rPh sb="0" eb="2">
      <t>ウンテン</t>
    </rPh>
    <rPh sb="5" eb="7">
      <t>ゴウケイ</t>
    </rPh>
    <phoneticPr fontId="12"/>
  </si>
  <si>
    <t>GJ換算量</t>
    <rPh sb="2" eb="5">
      <t>カンサンリョウ</t>
    </rPh>
    <phoneticPr fontId="12"/>
  </si>
  <si>
    <t>GJ換算量合計</t>
    <rPh sb="2" eb="5">
      <t>カンサンリョウ</t>
    </rPh>
    <rPh sb="5" eb="7">
      <t>ゴウケイ</t>
    </rPh>
    <phoneticPr fontId="12"/>
  </si>
  <si>
    <t>導入後</t>
    <rPh sb="0" eb="3">
      <t>ドウニュウゴ</t>
    </rPh>
    <phoneticPr fontId="12"/>
  </si>
  <si>
    <t>4.計画時設備CO2排出量の計算方法</t>
    <rPh sb="2" eb="5">
      <t>ケイカクジ</t>
    </rPh>
    <rPh sb="5" eb="7">
      <t>セツビ</t>
    </rPh>
    <rPh sb="10" eb="13">
      <t>ハイシュツリョウ</t>
    </rPh>
    <rPh sb="14" eb="16">
      <t>ケイサン</t>
    </rPh>
    <rPh sb="16" eb="18">
      <t>ホウホウ</t>
    </rPh>
    <phoneticPr fontId="12"/>
  </si>
  <si>
    <t>4-1.CO2排出量の計算式の考え方の説明</t>
    <rPh sb="7" eb="10">
      <t>ハイシュツリョウ</t>
    </rPh>
    <rPh sb="11" eb="14">
      <t>ケイサンシキ</t>
    </rPh>
    <rPh sb="15" eb="16">
      <t>カンガ</t>
    </rPh>
    <rPh sb="17" eb="18">
      <t>カタ</t>
    </rPh>
    <rPh sb="19" eb="21">
      <t>セツメイ</t>
    </rPh>
    <phoneticPr fontId="12"/>
  </si>
  <si>
    <t>6.報告時設備CO2排出量の計算方法</t>
    <rPh sb="2" eb="5">
      <t>ホウコクジ</t>
    </rPh>
    <rPh sb="5" eb="7">
      <t>セツビ</t>
    </rPh>
    <rPh sb="10" eb="13">
      <t>ハイシュツリョウ</t>
    </rPh>
    <rPh sb="14" eb="16">
      <t>ケイサン</t>
    </rPh>
    <rPh sb="16" eb="18">
      <t>ホウホウ</t>
    </rPh>
    <phoneticPr fontId="12"/>
  </si>
  <si>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12"/>
  </si>
  <si>
    <t>6-1.CO2排出量の計算式の考え方の説明</t>
    <rPh sb="7" eb="10">
      <t>ハイシュツリョウ</t>
    </rPh>
    <rPh sb="11" eb="14">
      <t>ケイサンシキ</t>
    </rPh>
    <rPh sb="15" eb="16">
      <t>カンガ</t>
    </rPh>
    <rPh sb="17" eb="18">
      <t>カタ</t>
    </rPh>
    <rPh sb="19" eb="21">
      <t>セツメイ</t>
    </rPh>
    <phoneticPr fontId="12"/>
  </si>
  <si>
    <t>１．会社概要</t>
    <rPh sb="2" eb="6">
      <t>カイシャガイヨウ</t>
    </rPh>
    <phoneticPr fontId="71"/>
  </si>
  <si>
    <t>分類</t>
    <rPh sb="0" eb="2">
      <t>ブンルイ</t>
    </rPh>
    <phoneticPr fontId="71"/>
  </si>
  <si>
    <t>資本金</t>
    <rPh sb="0" eb="3">
      <t>シホンキン</t>
    </rPh>
    <phoneticPr fontId="71"/>
  </si>
  <si>
    <t>千円</t>
    <rPh sb="0" eb="1">
      <t>セン</t>
    </rPh>
    <rPh sb="1" eb="2">
      <t>エン</t>
    </rPh>
    <phoneticPr fontId="71"/>
  </si>
  <si>
    <t>従業員数</t>
    <rPh sb="0" eb="4">
      <t>ジュウギョウインスウ</t>
    </rPh>
    <phoneticPr fontId="71"/>
  </si>
  <si>
    <t>人</t>
    <rPh sb="0" eb="1">
      <t>ニン</t>
    </rPh>
    <phoneticPr fontId="71"/>
  </si>
  <si>
    <t>t-CO2/年</t>
    <rPh sb="6" eb="7">
      <t>ネン</t>
    </rPh>
    <phoneticPr fontId="71"/>
  </si>
  <si>
    <t>２．設備概要</t>
    <rPh sb="2" eb="6">
      <t>セツビガイヨウ</t>
    </rPh>
    <phoneticPr fontId="71"/>
  </si>
  <si>
    <t>施設名称</t>
    <rPh sb="0" eb="4">
      <t>シセツメイショウ</t>
    </rPh>
    <phoneticPr fontId="71"/>
  </si>
  <si>
    <t>施設場所</t>
    <rPh sb="0" eb="2">
      <t>シセツ</t>
    </rPh>
    <rPh sb="2" eb="4">
      <t>バショ</t>
    </rPh>
    <phoneticPr fontId="71"/>
  </si>
  <si>
    <t>対象設備名</t>
    <rPh sb="0" eb="2">
      <t>タイショウ</t>
    </rPh>
    <rPh sb="2" eb="4">
      <t>セツビ</t>
    </rPh>
    <rPh sb="4" eb="5">
      <t>メイ</t>
    </rPh>
    <phoneticPr fontId="71"/>
  </si>
  <si>
    <t>会社概要（代表申請者）</t>
    <rPh sb="0" eb="2">
      <t>カイシャ</t>
    </rPh>
    <rPh sb="2" eb="4">
      <t>ガイヨウ</t>
    </rPh>
    <rPh sb="5" eb="10">
      <t>ダイヒョウシンセイシャ</t>
    </rPh>
    <phoneticPr fontId="68"/>
  </si>
  <si>
    <t>経理的基礎の確認</t>
    <rPh sb="0" eb="3">
      <t>ケイリテキ</t>
    </rPh>
    <rPh sb="3" eb="5">
      <t>キソ</t>
    </rPh>
    <rPh sb="6" eb="8">
      <t>カクニン</t>
    </rPh>
    <phoneticPr fontId="68"/>
  </si>
  <si>
    <t>社名</t>
    <phoneticPr fontId="88"/>
  </si>
  <si>
    <t>法人番号(13桁)※</t>
    <phoneticPr fontId="88"/>
  </si>
  <si>
    <t>※法人番号は国税庁のウェブサイト https://www.houjin-bangou.nta.go.jp/ で検索できるものを記入すること</t>
    <phoneticPr fontId="88"/>
  </si>
  <si>
    <t>設立年月日</t>
    <phoneticPr fontId="88"/>
  </si>
  <si>
    <t>資本金</t>
    <phoneticPr fontId="88"/>
  </si>
  <si>
    <t>千円</t>
    <rPh sb="0" eb="2">
      <t>センエン</t>
    </rPh>
    <phoneticPr fontId="88"/>
  </si>
  <si>
    <t>決算月</t>
    <rPh sb="0" eb="2">
      <t>ケッサン</t>
    </rPh>
    <rPh sb="2" eb="3">
      <t>ツキ</t>
    </rPh>
    <phoneticPr fontId="88"/>
  </si>
  <si>
    <t>月</t>
    <rPh sb="0" eb="1">
      <t>ガツ</t>
    </rPh>
    <phoneticPr fontId="88"/>
  </si>
  <si>
    <t>従業員数</t>
    <rPh sb="0" eb="4">
      <t>ジュウギョウインスウ</t>
    </rPh>
    <phoneticPr fontId="88"/>
  </si>
  <si>
    <t>人</t>
    <rPh sb="0" eb="1">
      <t>ニン</t>
    </rPh>
    <phoneticPr fontId="88"/>
  </si>
  <si>
    <t>事業内容</t>
    <phoneticPr fontId="88"/>
  </si>
  <si>
    <t>西暦</t>
    <rPh sb="0" eb="2">
      <t>セイレキ</t>
    </rPh>
    <phoneticPr fontId="88"/>
  </si>
  <si>
    <t>年度</t>
    <rPh sb="0" eb="2">
      <t>ネンド</t>
    </rPh>
    <phoneticPr fontId="88"/>
  </si>
  <si>
    <t>の決算額（2期前）</t>
    <rPh sb="6" eb="7">
      <t>キ</t>
    </rPh>
    <rPh sb="7" eb="8">
      <t>マエ</t>
    </rPh>
    <phoneticPr fontId="88"/>
  </si>
  <si>
    <t>の決算額（1期前）</t>
    <rPh sb="6" eb="7">
      <t>キ</t>
    </rPh>
    <rPh sb="7" eb="8">
      <t>マエ</t>
    </rPh>
    <phoneticPr fontId="88"/>
  </si>
  <si>
    <t>売上高</t>
    <phoneticPr fontId="88"/>
  </si>
  <si>
    <t>当期純利益</t>
    <phoneticPr fontId="88"/>
  </si>
  <si>
    <t>主な出資者
（出資比率）</t>
    <phoneticPr fontId="88"/>
  </si>
  <si>
    <t>(</t>
    <phoneticPr fontId="88"/>
  </si>
  <si>
    <t>％）</t>
    <phoneticPr fontId="71"/>
  </si>
  <si>
    <t>（注）各項目について直近決算年度末の数値を申請企業の単体ベースで記入すること</t>
    <rPh sb="1" eb="2">
      <t>チュウ</t>
    </rPh>
    <phoneticPr fontId="68"/>
  </si>
  <si>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8"/>
  </si>
  <si>
    <t>事業の実施スケジュール</t>
    <phoneticPr fontId="71"/>
  </si>
  <si>
    <t>施設の名称：</t>
    <rPh sb="0" eb="2">
      <t>シセツ</t>
    </rPh>
    <rPh sb="3" eb="5">
      <t>メイショウ</t>
    </rPh>
    <phoneticPr fontId="98"/>
  </si>
  <si>
    <t>実施年度：</t>
    <rPh sb="0" eb="4">
      <t>ジッシネンド</t>
    </rPh>
    <phoneticPr fontId="88"/>
  </si>
  <si>
    <t>内容</t>
    <rPh sb="0" eb="2">
      <t>ナイヨウ</t>
    </rPh>
    <phoneticPr fontId="71"/>
  </si>
  <si>
    <t>月</t>
    <rPh sb="0" eb="1">
      <t>ツキ</t>
    </rPh>
    <phoneticPr fontId="68"/>
  </si>
  <si>
    <t>月</t>
    <rPh sb="0" eb="1">
      <t>ゲツ</t>
    </rPh>
    <phoneticPr fontId="88"/>
  </si>
  <si>
    <t>月</t>
  </si>
  <si>
    <t>1.</t>
    <phoneticPr fontId="71"/>
  </si>
  <si>
    <t>(1)</t>
    <phoneticPr fontId="68"/>
  </si>
  <si>
    <t>(2)</t>
    <phoneticPr fontId="68"/>
  </si>
  <si>
    <t>(3)</t>
  </si>
  <si>
    <t>(4)</t>
  </si>
  <si>
    <t>(5)</t>
  </si>
  <si>
    <t>(6)</t>
  </si>
  <si>
    <t>2.</t>
    <phoneticPr fontId="71"/>
  </si>
  <si>
    <t>3.</t>
    <phoneticPr fontId="71"/>
  </si>
  <si>
    <t>交付決定</t>
    <rPh sb="0" eb="2">
      <t>コウフ</t>
    </rPh>
    <rPh sb="2" eb="4">
      <t>ケッテイ</t>
    </rPh>
    <phoneticPr fontId="88"/>
  </si>
  <si>
    <t>契約日</t>
    <rPh sb="0" eb="3">
      <t>ケイヤクビ</t>
    </rPh>
    <phoneticPr fontId="88"/>
  </si>
  <si>
    <t>完了実績報告書</t>
    <rPh sb="0" eb="2">
      <t>カンリョウ</t>
    </rPh>
    <rPh sb="2" eb="4">
      <t>ジッセキ</t>
    </rPh>
    <rPh sb="4" eb="7">
      <t>ホウコクショ</t>
    </rPh>
    <phoneticPr fontId="88"/>
  </si>
  <si>
    <t>(6)</t>
    <phoneticPr fontId="71"/>
  </si>
  <si>
    <t>※補助対象経費を含む発注（契約予定日）が交付決定日以降となっているスケジュールであること</t>
    <phoneticPr fontId="88"/>
  </si>
  <si>
    <t>※当該年度の1月31日までに支払いが完了するスケジュールであること</t>
    <phoneticPr fontId="88"/>
  </si>
  <si>
    <t>※適宜、行を追加・削除すること</t>
    <phoneticPr fontId="88"/>
  </si>
  <si>
    <t>内訳</t>
    <rPh sb="0" eb="2">
      <t>ウチワケ</t>
    </rPh>
    <phoneticPr fontId="71"/>
  </si>
  <si>
    <t>補助対象経費</t>
    <rPh sb="0" eb="4">
      <t>ホジョタイショウ</t>
    </rPh>
    <rPh sb="4" eb="6">
      <t>ケイヒ</t>
    </rPh>
    <phoneticPr fontId="71"/>
  </si>
  <si>
    <t>補助対象
外経費
(E)</t>
    <rPh sb="0" eb="2">
      <t>ホジョ</t>
    </rPh>
    <rPh sb="2" eb="4">
      <t>タイショウ</t>
    </rPh>
    <rPh sb="5" eb="6">
      <t>ガイ</t>
    </rPh>
    <rPh sb="6" eb="8">
      <t>ケイヒ</t>
    </rPh>
    <phoneticPr fontId="71"/>
  </si>
  <si>
    <t>合計
(F)=
(D)+(E)</t>
    <rPh sb="0" eb="2">
      <t>ゴウケイ</t>
    </rPh>
    <phoneticPr fontId="71"/>
  </si>
  <si>
    <t>(C)=(F)
であるか</t>
    <phoneticPr fontId="88"/>
  </si>
  <si>
    <t>No.</t>
    <phoneticPr fontId="71"/>
  </si>
  <si>
    <t>項目</t>
    <rPh sb="0" eb="2">
      <t>コウモク</t>
    </rPh>
    <phoneticPr fontId="71"/>
  </si>
  <si>
    <t>工事費</t>
    <rPh sb="0" eb="2">
      <t>コウジ</t>
    </rPh>
    <rPh sb="2" eb="3">
      <t>ヒ</t>
    </rPh>
    <phoneticPr fontId="5"/>
  </si>
  <si>
    <t>設備費</t>
    <rPh sb="0" eb="2">
      <t>セツビ</t>
    </rPh>
    <rPh sb="2" eb="3">
      <t>ヒ</t>
    </rPh>
    <phoneticPr fontId="5"/>
  </si>
  <si>
    <t>業務費</t>
    <rPh sb="0" eb="2">
      <t>ギョウム</t>
    </rPh>
    <rPh sb="2" eb="3">
      <t>ヒ</t>
    </rPh>
    <phoneticPr fontId="71"/>
  </si>
  <si>
    <t>事務費</t>
    <rPh sb="0" eb="3">
      <t>ジムヒ</t>
    </rPh>
    <phoneticPr fontId="5"/>
  </si>
  <si>
    <t>補助対象
経費合計
(D)</t>
    <rPh sb="0" eb="2">
      <t>ホジョ</t>
    </rPh>
    <rPh sb="2" eb="4">
      <t>タイショウ</t>
    </rPh>
    <rPh sb="5" eb="7">
      <t>ケイヒ</t>
    </rPh>
    <rPh sb="7" eb="9">
      <t>ゴウケイ</t>
    </rPh>
    <phoneticPr fontId="71"/>
  </si>
  <si>
    <t>規格 (メーカー名、型番、出力・容量等)</t>
    <rPh sb="0" eb="2">
      <t>キカク</t>
    </rPh>
    <rPh sb="10" eb="12">
      <t>カタバン</t>
    </rPh>
    <rPh sb="13" eb="15">
      <t>シュツリョク</t>
    </rPh>
    <rPh sb="16" eb="18">
      <t>ヨウリョウ</t>
    </rPh>
    <rPh sb="18" eb="19">
      <t>トウ</t>
    </rPh>
    <phoneticPr fontId="71"/>
  </si>
  <si>
    <t>数量
(A)</t>
    <rPh sb="0" eb="2">
      <t>スウリョウ</t>
    </rPh>
    <phoneticPr fontId="71"/>
  </si>
  <si>
    <t>単価 [円]
(B)</t>
    <rPh sb="0" eb="2">
      <t>タンカ</t>
    </rPh>
    <phoneticPr fontId="71"/>
  </si>
  <si>
    <t>金額 [円]
(C)=
(A)×(B)</t>
    <rPh sb="0" eb="2">
      <t>キンガク</t>
    </rPh>
    <rPh sb="4" eb="5">
      <t>エン</t>
    </rPh>
    <phoneticPr fontId="71"/>
  </si>
  <si>
    <t>根拠資料（見積書等）No.</t>
    <rPh sb="0" eb="4">
      <t>コンキョシリョウ</t>
    </rPh>
    <rPh sb="5" eb="7">
      <t>ミツモリ</t>
    </rPh>
    <rPh sb="7" eb="8">
      <t>ショ</t>
    </rPh>
    <rPh sb="8" eb="9">
      <t>トウ</t>
    </rPh>
    <phoneticPr fontId="5"/>
  </si>
  <si>
    <t>本工事費</t>
    <rPh sb="0" eb="1">
      <t>ホン</t>
    </rPh>
    <rPh sb="1" eb="4">
      <t>コウジヒ</t>
    </rPh>
    <phoneticPr fontId="5"/>
  </si>
  <si>
    <t>付帯
工事費</t>
    <rPh sb="0" eb="2">
      <t>フタイ</t>
    </rPh>
    <rPh sb="3" eb="5">
      <t>コウジ</t>
    </rPh>
    <rPh sb="5" eb="6">
      <t>ヒ</t>
    </rPh>
    <phoneticPr fontId="5"/>
  </si>
  <si>
    <t>機械
器具費</t>
    <rPh sb="0" eb="2">
      <t>キカイ</t>
    </rPh>
    <rPh sb="3" eb="5">
      <t>キグ</t>
    </rPh>
    <rPh sb="5" eb="6">
      <t>ヒ</t>
    </rPh>
    <phoneticPr fontId="5"/>
  </si>
  <si>
    <t>測量及
試験費</t>
    <phoneticPr fontId="71"/>
  </si>
  <si>
    <t>＊「(C)=(F) であるか」が全て"○"になっていることを確認すること</t>
    <phoneticPr fontId="88"/>
  </si>
  <si>
    <t>材料費</t>
    <rPh sb="0" eb="3">
      <t>ザイリョウヒ</t>
    </rPh>
    <phoneticPr fontId="5"/>
  </si>
  <si>
    <t>労務費</t>
    <rPh sb="0" eb="3">
      <t>ロウムヒ</t>
    </rPh>
    <phoneticPr fontId="5"/>
  </si>
  <si>
    <t>直接
経費</t>
    <rPh sb="0" eb="2">
      <t>チョクセツ</t>
    </rPh>
    <rPh sb="3" eb="5">
      <t>ケイヒ</t>
    </rPh>
    <phoneticPr fontId="5"/>
  </si>
  <si>
    <t>共通
仮設費</t>
    <rPh sb="0" eb="2">
      <t>キョウツウ</t>
    </rPh>
    <rPh sb="3" eb="5">
      <t>カセツ</t>
    </rPh>
    <rPh sb="5" eb="6">
      <t>ヒ</t>
    </rPh>
    <phoneticPr fontId="5"/>
  </si>
  <si>
    <t>現場
管理費</t>
    <phoneticPr fontId="71"/>
  </si>
  <si>
    <t>一般
管理費</t>
    <rPh sb="0" eb="2">
      <t>イッパン</t>
    </rPh>
    <rPh sb="3" eb="6">
      <t>カンリヒ</t>
    </rPh>
    <phoneticPr fontId="5"/>
  </si>
  <si>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8"/>
  </si>
  <si>
    <t>小計</t>
    <rPh sb="0" eb="2">
      <t>ショウケイ</t>
    </rPh>
    <phoneticPr fontId="71"/>
  </si>
  <si>
    <t>間接
工事費</t>
    <rPh sb="0" eb="2">
      <t>カンセツ</t>
    </rPh>
    <rPh sb="3" eb="6">
      <t>コウジヒ</t>
    </rPh>
    <phoneticPr fontId="88"/>
  </si>
  <si>
    <t>共通仮設費</t>
    <rPh sb="0" eb="2">
      <t>キョウツウ</t>
    </rPh>
    <rPh sb="2" eb="4">
      <t>カセツ</t>
    </rPh>
    <rPh sb="4" eb="5">
      <t>ヒ</t>
    </rPh>
    <phoneticPr fontId="71"/>
  </si>
  <si>
    <t xml:space="preserve"> </t>
    <phoneticPr fontId="71"/>
  </si>
  <si>
    <t>現場管理費</t>
    <rPh sb="0" eb="2">
      <t>ゲンバ</t>
    </rPh>
    <rPh sb="2" eb="5">
      <t>カンリヒ</t>
    </rPh>
    <phoneticPr fontId="71"/>
  </si>
  <si>
    <t>一般管理費</t>
    <rPh sb="0" eb="2">
      <t>イッパン</t>
    </rPh>
    <rPh sb="2" eb="5">
      <t>カンリヒ</t>
    </rPh>
    <phoneticPr fontId="71"/>
  </si>
  <si>
    <t>設計費</t>
    <rPh sb="0" eb="3">
      <t>セッケイヒ</t>
    </rPh>
    <phoneticPr fontId="88"/>
  </si>
  <si>
    <t>監理費</t>
    <rPh sb="0" eb="3">
      <t>カンリヒ</t>
    </rPh>
    <phoneticPr fontId="88"/>
  </si>
  <si>
    <t>＊端数処理の関係で見積書等の金額の合計と一致しない場合は、適宜手入力をすること</t>
    <phoneticPr fontId="88"/>
  </si>
  <si>
    <t>本工事費計</t>
    <rPh sb="0" eb="1">
      <t>ホン</t>
    </rPh>
    <rPh sb="1" eb="4">
      <t>コウジヒ</t>
    </rPh>
    <rPh sb="4" eb="5">
      <t>ケイ</t>
    </rPh>
    <phoneticPr fontId="71"/>
  </si>
  <si>
    <t>工事費計</t>
    <rPh sb="0" eb="3">
      <t>コウジヒ</t>
    </rPh>
    <rPh sb="3" eb="4">
      <t>ケイ</t>
    </rPh>
    <phoneticPr fontId="71"/>
  </si>
  <si>
    <t>消費税</t>
    <rPh sb="0" eb="3">
      <t>ショウヒゼイ</t>
    </rPh>
    <phoneticPr fontId="88"/>
  </si>
  <si>
    <t>＊【補助対象経費入力チェック】で「入力エラー」が出た場合は、入力内容を見直してください。</t>
    <phoneticPr fontId="88"/>
  </si>
  <si>
    <t>【補助対象経費入力チェック】</t>
    <phoneticPr fontId="88"/>
  </si>
  <si>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71"/>
  </si>
  <si>
    <t>※行を適宜追加・削除し、見積書の項目どおりに記入すること（合計金額のみの記入は不可）</t>
    <rPh sb="36" eb="38">
      <t>キニュウ</t>
    </rPh>
    <phoneticPr fontId="71"/>
  </si>
  <si>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71"/>
  </si>
  <si>
    <t>※複合単価を用いた場合は、「材料費」に金額を含めること</t>
    <phoneticPr fontId="71"/>
  </si>
  <si>
    <t>法人の名称：</t>
    <rPh sb="0" eb="2">
      <t>ホウジン</t>
    </rPh>
    <rPh sb="3" eb="5">
      <t>メイショウ</t>
    </rPh>
    <phoneticPr fontId="98"/>
  </si>
  <si>
    <t>項　　　目</t>
    <phoneticPr fontId="68"/>
  </si>
  <si>
    <t>金額 [円]</t>
    <rPh sb="4" eb="5">
      <t>エン</t>
    </rPh>
    <phoneticPr fontId="88"/>
  </si>
  <si>
    <t>自己資金</t>
    <phoneticPr fontId="68"/>
  </si>
  <si>
    <t>外部からの調達資金</t>
    <rPh sb="5" eb="7">
      <t>チョウタツ</t>
    </rPh>
    <phoneticPr fontId="68"/>
  </si>
  <si>
    <t>補助金</t>
    <rPh sb="0" eb="3">
      <t>ホジョキン</t>
    </rPh>
    <phoneticPr fontId="88"/>
  </si>
  <si>
    <t>上記以外の補助金（注）</t>
    <phoneticPr fontId="88"/>
  </si>
  <si>
    <t>合　計</t>
    <phoneticPr fontId="68"/>
  </si>
  <si>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8"/>
  </si>
  <si>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8"/>
  </si>
  <si>
    <t>選択肢（複数回答可）</t>
    <rPh sb="0" eb="3">
      <t>センタクシ</t>
    </rPh>
    <rPh sb="4" eb="6">
      <t>フクスウ</t>
    </rPh>
    <rPh sb="6" eb="8">
      <t>カイトウ</t>
    </rPh>
    <rPh sb="8" eb="9">
      <t>カ</t>
    </rPh>
    <phoneticPr fontId="68"/>
  </si>
  <si>
    <t>詳細説明
（相談先の固有名詞や種別を具体的に記入すること）</t>
    <rPh sb="0" eb="2">
      <t>ショウサイ</t>
    </rPh>
    <rPh sb="2" eb="4">
      <t>セツメイ</t>
    </rPh>
    <rPh sb="18" eb="21">
      <t>グタイテキ</t>
    </rPh>
    <rPh sb="22" eb="24">
      <t>キニュウ</t>
    </rPh>
    <phoneticPr fontId="68"/>
  </si>
  <si>
    <t>自己資金で対応</t>
    <rPh sb="5" eb="7">
      <t>タイオウ</t>
    </rPh>
    <phoneticPr fontId="68"/>
  </si>
  <si>
    <t>外部から資金調達</t>
    <rPh sb="0" eb="2">
      <t>ガイブ</t>
    </rPh>
    <rPh sb="4" eb="6">
      <t>シキン</t>
    </rPh>
    <rPh sb="6" eb="8">
      <t>チョウタツ</t>
    </rPh>
    <phoneticPr fontId="68"/>
  </si>
  <si>
    <t>資金調達先の法人の名称、担当部署、担当者名</t>
    <rPh sb="0" eb="5">
      <t>シキンチョウタツサキ</t>
    </rPh>
    <rPh sb="6" eb="8">
      <t>ホウジン</t>
    </rPh>
    <phoneticPr fontId="68"/>
  </si>
  <si>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8"/>
  </si>
  <si>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71"/>
  </si>
  <si>
    <t>申請者が受領する予定の補助金所要額：</t>
    <rPh sb="0" eb="3">
      <t>シンセイシャ</t>
    </rPh>
    <rPh sb="4" eb="6">
      <t>ジュリョウ</t>
    </rPh>
    <rPh sb="8" eb="10">
      <t>ヨテイ</t>
    </rPh>
    <rPh sb="11" eb="14">
      <t>ホジョキン</t>
    </rPh>
    <rPh sb="14" eb="16">
      <t>ショヨウ</t>
    </rPh>
    <phoneticPr fontId="88"/>
  </si>
  <si>
    <t>(A)</t>
    <phoneticPr fontId="88"/>
  </si>
  <si>
    <t>円</t>
    <rPh sb="0" eb="1">
      <t>エン</t>
    </rPh>
    <phoneticPr fontId="71"/>
  </si>
  <si>
    <t>契約期間：</t>
    <phoneticPr fontId="88"/>
  </si>
  <si>
    <t>(B)</t>
    <phoneticPr fontId="88"/>
  </si>
  <si>
    <t>年</t>
    <rPh sb="0" eb="1">
      <t>ネン</t>
    </rPh>
    <phoneticPr fontId="71"/>
  </si>
  <si>
    <t>【「ファイナンスリース契約」の場合】</t>
    <rPh sb="11" eb="13">
      <t>ケイヤク</t>
    </rPh>
    <phoneticPr fontId="88"/>
  </si>
  <si>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8"/>
  </si>
  <si>
    <t>(リース-1)</t>
    <phoneticPr fontId="88"/>
  </si>
  <si>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8"/>
  </si>
  <si>
    <t>(リース-2)</t>
    <phoneticPr fontId="88"/>
  </si>
  <si>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8"/>
  </si>
  <si>
    <t>(リース-3)</t>
    <phoneticPr fontId="88"/>
  </si>
  <si>
    <t>リース料金から控除される額：</t>
    <rPh sb="3" eb="5">
      <t>リョウキン</t>
    </rPh>
    <rPh sb="7" eb="9">
      <t>コウジョ</t>
    </rPh>
    <rPh sb="12" eb="13">
      <t>ガク</t>
    </rPh>
    <phoneticPr fontId="88"/>
  </si>
  <si>
    <t>補足事項（別紙可）</t>
    <rPh sb="0" eb="2">
      <t>ホソク</t>
    </rPh>
    <rPh sb="2" eb="4">
      <t>ジコウ</t>
    </rPh>
    <phoneticPr fontId="88"/>
  </si>
  <si>
    <t>補助事業に係る消費税仕入税額控除の取り扱いチェックリスト</t>
    <phoneticPr fontId="68"/>
  </si>
  <si>
    <t>代表申請者：</t>
    <phoneticPr fontId="88"/>
  </si>
  <si>
    <t>「補助事業に係る消費税仕入税額控除
の取扱いチェックリスト」の選択結果：</t>
    <phoneticPr fontId="88"/>
  </si>
  <si>
    <t>消費税抜き</t>
    <rPh sb="0" eb="2">
      <t>ショウヒゼイ</t>
    </rPh>
    <phoneticPr fontId="98"/>
  </si>
  <si>
    <t>消費税込み</t>
    <rPh sb="0" eb="2">
      <t>ショウヒゼイ</t>
    </rPh>
    <rPh sb="2" eb="3">
      <t>ヌ</t>
    </rPh>
    <phoneticPr fontId="98"/>
  </si>
  <si>
    <t>I.</t>
    <phoneticPr fontId="88"/>
  </si>
  <si>
    <t>補助事業者が、納税義務者ではない。</t>
    <phoneticPr fontId="68"/>
  </si>
  <si>
    <t>←原則として、次のとおり記入すること（デフォルトから変更しないこと）
　　▶I. 　　　「NO」を選択
　　▶II. 　　　「―」を選択
　　▶III.～VI. 　空欄のまま（II. ①～④のいずれにも該当しなければ、記入しないこと）</t>
    <phoneticPr fontId="88"/>
  </si>
  <si>
    <t>※YESの場合は、消費税を含めて交付決定を行い、仕入控除税額の報告・返還は不要。</t>
    <phoneticPr fontId="88"/>
  </si>
  <si>
    <t>※NOの場合は、II. へ。</t>
    <phoneticPr fontId="88"/>
  </si>
  <si>
    <t>II. 補助事業者が、次の①～④のいずれかに該当する。</t>
    <phoneticPr fontId="88"/>
  </si>
  <si>
    <t>①消費税法第9条第1項の規定により消費税を納める義務が免除される者（III. へ）</t>
    <phoneticPr fontId="88"/>
  </si>
  <si>
    <t>②消費税法第37条第1項の規定により中小事業者の仕入に係る消費税額の控除の特例が適用される者（IV. へ）</t>
    <phoneticPr fontId="88"/>
  </si>
  <si>
    <t>③消費税法第60条第4項の規定により国、地方公共団体等に対する仕入に係る消費税額の控除の特例が適用される者（V. へ）</t>
    <phoneticPr fontId="88"/>
  </si>
  <si>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</si>
  <si>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8"/>
  </si>
  <si>
    <t>※いずれにも該当しない場合、消費税抜きで交付決定を行う。</t>
    <phoneticPr fontId="88"/>
  </si>
  <si>
    <t>III. 消費税法第9条第1項の規定により消費税を納める義務が免除される者</t>
    <phoneticPr fontId="88"/>
  </si>
  <si>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</si>
  <si>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</si>
  <si>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</si>
  <si>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</si>
  <si>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8"/>
  </si>
  <si>
    <t>IV. 消費税法第37条第1項の規定により中小事業者の仕入に係る消費税額の控除の特例が適用される者</t>
    <phoneticPr fontId="88"/>
  </si>
  <si>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</si>
  <si>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</si>
  <si>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</si>
  <si>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</si>
  <si>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8"/>
  </si>
  <si>
    <t>①補助事業終了後、特定収入割合を証明する計算書類の提出をすること</t>
  </si>
  <si>
    <t>②特定収入割合が5％以下になった場合、交付要綱に基づく消費税に係る仕入控除税額の報告を行うこと</t>
    <phoneticPr fontId="88"/>
  </si>
  <si>
    <t>※①～②で1つでもNOがあれば、消費税抜きで交付決定を行う。</t>
    <phoneticPr fontId="88"/>
  </si>
  <si>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</si>
  <si>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</si>
  <si>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8"/>
  </si>
  <si>
    <t>←免税事業者以外は「0円」と記入すること</t>
    <rPh sb="1" eb="3">
      <t>メンゼイ</t>
    </rPh>
    <rPh sb="3" eb="6">
      <t>ジギョウシャ</t>
    </rPh>
    <rPh sb="6" eb="8">
      <t>イガイ</t>
    </rPh>
    <rPh sb="11" eb="12">
      <t>エン</t>
    </rPh>
    <rPh sb="14" eb="16">
      <t>キニュウ</t>
    </rPh>
    <phoneticPr fontId="12"/>
  </si>
  <si>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12"/>
  </si>
  <si>
    <t>別表の名称</t>
    <rPh sb="0" eb="2">
      <t>ベッピョウ</t>
    </rPh>
    <rPh sb="3" eb="5">
      <t>メイショウ</t>
    </rPh>
    <phoneticPr fontId="68"/>
  </si>
  <si>
    <t>[種類]または[番号]</t>
    <rPh sb="1" eb="3">
      <t>シュルイ</t>
    </rPh>
    <rPh sb="8" eb="10">
      <t>バンゴウ</t>
    </rPh>
    <phoneticPr fontId="68"/>
  </si>
  <si>
    <t>[構造又は用途]、または[設備の種類]</t>
    <rPh sb="1" eb="3">
      <t>コウゾウ</t>
    </rPh>
    <rPh sb="3" eb="4">
      <t>マタ</t>
    </rPh>
    <rPh sb="5" eb="7">
      <t>ヨウト</t>
    </rPh>
    <rPh sb="13" eb="15">
      <t>セツビ</t>
    </rPh>
    <rPh sb="16" eb="18">
      <t>シュルイ</t>
    </rPh>
    <phoneticPr fontId="68"/>
  </si>
  <si>
    <t>細目</t>
    <rPh sb="0" eb="2">
      <t>サイモク</t>
    </rPh>
    <phoneticPr fontId="68"/>
  </si>
  <si>
    <t>法定耐用年数 (年)</t>
    <phoneticPr fontId="68"/>
  </si>
  <si>
    <t>耐用年数省令別表の記載事項</t>
    <rPh sb="0" eb="2">
      <t>タイヨウ</t>
    </rPh>
    <rPh sb="2" eb="4">
      <t>ネンスウ</t>
    </rPh>
    <rPh sb="4" eb="7">
      <t>ショウレイベツ</t>
    </rPh>
    <rPh sb="7" eb="8">
      <t>ヒョウ</t>
    </rPh>
    <rPh sb="9" eb="11">
      <t>キサイ</t>
    </rPh>
    <rPh sb="11" eb="13">
      <t>ジコウ</t>
    </rPh>
    <phoneticPr fontId="12"/>
  </si>
  <si>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12"/>
  </si>
  <si>
    <r>
      <rPr>
        <b/>
        <sz val="9"/>
        <rFont val="ＭＳ Ｐゴシック"/>
        <family val="3"/>
        <charset val="128"/>
      </rPr>
      <t>代表事業者</t>
    </r>
    <r>
      <rPr>
        <sz val="9"/>
        <rFont val="ＭＳ Ｐゴシック"/>
        <family val="3"/>
        <charset val="128"/>
      </rPr>
      <t xml:space="preserve">
※1</t>
    </r>
    <phoneticPr fontId="12"/>
  </si>
  <si>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12"/>
  </si>
  <si>
    <r>
      <rPr>
        <b/>
        <sz val="9"/>
        <rFont val="ＭＳ Ｐゴシック"/>
        <family val="3"/>
        <charset val="128"/>
      </rPr>
      <t>共同事業者</t>
    </r>
    <r>
      <rPr>
        <sz val="9"/>
        <rFont val="ＭＳ Ｐゴシック"/>
        <family val="3"/>
        <charset val="128"/>
      </rPr>
      <t xml:space="preserve">
※3</t>
    </r>
    <rPh sb="4" eb="5">
      <t>シャ</t>
    </rPh>
    <phoneticPr fontId="12"/>
  </si>
  <si>
    <r>
      <t>法人番号</t>
    </r>
    <r>
      <rPr>
        <sz val="9"/>
        <rFont val="ＭＳ Ｐゴシック"/>
        <family val="3"/>
        <charset val="128"/>
      </rPr>
      <t>※4</t>
    </r>
    <rPh sb="0" eb="2">
      <t>ホウジン</t>
    </rPh>
    <rPh sb="2" eb="4">
      <t>バンゴウ</t>
    </rPh>
    <phoneticPr fontId="12"/>
  </si>
  <si>
    <r>
      <t>企業分類・
企業規模</t>
    </r>
    <r>
      <rPr>
        <sz val="9"/>
        <rFont val="ＭＳ Ｐゴシック"/>
        <family val="3"/>
        <charset val="128"/>
      </rPr>
      <t>※5</t>
    </r>
    <rPh sb="0" eb="2">
      <t>キギョウ</t>
    </rPh>
    <rPh sb="2" eb="4">
      <t>ブンルイ</t>
    </rPh>
    <rPh sb="6" eb="8">
      <t>キギョウ</t>
    </rPh>
    <rPh sb="8" eb="10">
      <t>キボ</t>
    </rPh>
    <phoneticPr fontId="12"/>
  </si>
  <si>
    <t>納税義務者区分
※6</t>
    <phoneticPr fontId="12"/>
  </si>
  <si>
    <r>
      <t>(d)</t>
    </r>
    <r>
      <rPr>
        <vertAlign val="superscript"/>
        <sz val="9"/>
        <rFont val="ＭＳ Ｐゴシック"/>
        <family val="3"/>
        <charset val="128"/>
      </rPr>
      <t>※1</t>
    </r>
    <phoneticPr fontId="12"/>
  </si>
  <si>
    <r>
      <t>(e)</t>
    </r>
    <r>
      <rPr>
        <vertAlign val="superscript"/>
        <sz val="9"/>
        <rFont val="ＭＳ Ｐゴシック"/>
        <family val="3"/>
        <charset val="128"/>
      </rPr>
      <t>※2</t>
    </r>
    <phoneticPr fontId="12"/>
  </si>
  <si>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12"/>
  </si>
  <si>
    <r>
      <t>補助金所要額</t>
    </r>
    <r>
      <rPr>
        <vertAlign val="superscript"/>
        <sz val="10"/>
        <rFont val="ＭＳ Ｐゴシック"/>
        <family val="3"/>
        <charset val="128"/>
      </rPr>
      <t>※1</t>
    </r>
    <rPh sb="0" eb="3">
      <t>ホジョキン</t>
    </rPh>
    <rPh sb="3" eb="5">
      <t>ショヨウ</t>
    </rPh>
    <rPh sb="5" eb="6">
      <t>ガク</t>
    </rPh>
    <phoneticPr fontId="12"/>
  </si>
  <si>
    <t>別紙1</t>
    <phoneticPr fontId="12"/>
  </si>
  <si>
    <t>耐用年数省令別表の記載事項</t>
    <phoneticPr fontId="12"/>
  </si>
  <si>
    <t>別表の名称</t>
    <rPh sb="0" eb="2">
      <t>ベッピョウ</t>
    </rPh>
    <rPh sb="3" eb="5">
      <t>メイショウ</t>
    </rPh>
    <phoneticPr fontId="12"/>
  </si>
  <si>
    <t>[種類]または[番号]</t>
    <rPh sb="1" eb="3">
      <t>シュルイ</t>
    </rPh>
    <rPh sb="8" eb="10">
      <t>バンゴウ</t>
    </rPh>
    <phoneticPr fontId="12"/>
  </si>
  <si>
    <t>[構造又は用途]、または[設備の種類]</t>
    <rPh sb="1" eb="3">
      <t>コウゾウ</t>
    </rPh>
    <rPh sb="3" eb="4">
      <t>マタ</t>
    </rPh>
    <rPh sb="5" eb="7">
      <t>ヨウト</t>
    </rPh>
    <rPh sb="13" eb="15">
      <t>セツビ</t>
    </rPh>
    <rPh sb="16" eb="18">
      <t>シュルイ</t>
    </rPh>
    <phoneticPr fontId="12"/>
  </si>
  <si>
    <t>細目</t>
    <rPh sb="0" eb="2">
      <t>サイモク</t>
    </rPh>
    <phoneticPr fontId="12"/>
  </si>
  <si>
    <t>法定耐用年数 (年)</t>
    <phoneticPr fontId="12"/>
  </si>
  <si>
    <t>別紙2</t>
    <rPh sb="0" eb="2">
      <t>ベッシ</t>
    </rPh>
    <phoneticPr fontId="12"/>
  </si>
  <si>
    <t>基準額算定根拠</t>
    <rPh sb="0" eb="2">
      <t>キジュン</t>
    </rPh>
    <rPh sb="2" eb="3">
      <t>ガク</t>
    </rPh>
    <rPh sb="3" eb="5">
      <t>サンテイ</t>
    </rPh>
    <rPh sb="5" eb="7">
      <t>コンキョ</t>
    </rPh>
    <phoneticPr fontId="12"/>
  </si>
  <si>
    <t>所要経費（円）</t>
    <rPh sb="0" eb="2">
      <t>ショヨウ</t>
    </rPh>
    <rPh sb="2" eb="4">
      <t>ケイヒ</t>
    </rPh>
    <rPh sb="5" eb="6">
      <t>エン</t>
    </rPh>
    <phoneticPr fontId="12"/>
  </si>
  <si>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</si>
  <si>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</si>
  <si>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</si>
  <si>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</si>
  <si>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</si>
  <si>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</si>
  <si>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</si>
  <si>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</si>
  <si>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12"/>
  </si>
  <si>
    <t>&lt;修正&gt;補助対象経費</t>
    <rPh sb="1" eb="3">
      <t>シュウセイ</t>
    </rPh>
    <rPh sb="4" eb="6">
      <t>ホジョ</t>
    </rPh>
    <rPh sb="6" eb="8">
      <t>タイショウ</t>
    </rPh>
    <rPh sb="8" eb="10">
      <t>ケイヒ</t>
    </rPh>
    <phoneticPr fontId="12"/>
  </si>
  <si>
    <t>t-CO2当たり単価</t>
    <rPh sb="5" eb="6">
      <t>ア</t>
    </rPh>
    <rPh sb="8" eb="10">
      <t>タンカ</t>
    </rPh>
    <phoneticPr fontId="12"/>
  </si>
  <si>
    <t>総事業費</t>
    <rPh sb="0" eb="4">
      <t>ソウジギョウヒ</t>
    </rPh>
    <phoneticPr fontId="12"/>
  </si>
  <si>
    <t>補助基本額</t>
    <rPh sb="0" eb="4">
      <t>ホジョキホン</t>
    </rPh>
    <rPh sb="4" eb="5">
      <t>ガク</t>
    </rPh>
    <phoneticPr fontId="12"/>
  </si>
  <si>
    <t>基準額①（比例型）</t>
    <rPh sb="0" eb="2">
      <t>キジュン</t>
    </rPh>
    <rPh sb="2" eb="3">
      <t>ガク</t>
    </rPh>
    <rPh sb="5" eb="7">
      <t>ヒレイ</t>
    </rPh>
    <rPh sb="7" eb="8">
      <t>ガタ</t>
    </rPh>
    <phoneticPr fontId="12"/>
  </si>
  <si>
    <t>基準額②（1/2キャップ）</t>
    <rPh sb="0" eb="3">
      <t>キジュンガク</t>
    </rPh>
    <phoneticPr fontId="12"/>
  </si>
  <si>
    <t>補助金所要額または交付決定額</t>
    <rPh sb="0" eb="3">
      <t>ホジョキン</t>
    </rPh>
    <rPh sb="3" eb="5">
      <t>ショヨウ</t>
    </rPh>
    <rPh sb="5" eb="6">
      <t>ガク</t>
    </rPh>
    <rPh sb="9" eb="11">
      <t>コウフ</t>
    </rPh>
    <rPh sb="11" eb="13">
      <t>ケッテイ</t>
    </rPh>
    <rPh sb="13" eb="14">
      <t>ガク</t>
    </rPh>
    <phoneticPr fontId="12"/>
  </si>
  <si>
    <t>執行団体が必要と認めた額</t>
    <rPh sb="0" eb="2">
      <t>シッコウ</t>
    </rPh>
    <rPh sb="2" eb="4">
      <t>ダンタイ</t>
    </rPh>
    <rPh sb="5" eb="7">
      <t>ヒツヨウ</t>
    </rPh>
    <rPh sb="8" eb="9">
      <t>ミト</t>
    </rPh>
    <rPh sb="11" eb="12">
      <t>ガク</t>
    </rPh>
    <phoneticPr fontId="12"/>
  </si>
  <si>
    <t>補助金交付決定額</t>
    <rPh sb="0" eb="2">
      <t>ホジョ</t>
    </rPh>
    <rPh sb="2" eb="3">
      <t>キン</t>
    </rPh>
    <rPh sb="3" eb="5">
      <t>コウフ</t>
    </rPh>
    <rPh sb="5" eb="7">
      <t>ケッテイ</t>
    </rPh>
    <rPh sb="7" eb="8">
      <t>ガク</t>
    </rPh>
    <phoneticPr fontId="12"/>
  </si>
  <si>
    <t>過不足</t>
    <rPh sb="0" eb="3">
      <t>カフソク</t>
    </rPh>
    <phoneticPr fontId="12"/>
  </si>
  <si>
    <t>t-CO2 (a)</t>
    <phoneticPr fontId="12"/>
  </si>
  <si>
    <t>円 (b)</t>
    <rPh sb="0" eb="1">
      <t>エン</t>
    </rPh>
    <phoneticPr fontId="12"/>
  </si>
  <si>
    <t>円/t-CO2 ©</t>
    <rPh sb="0" eb="1">
      <t>エン</t>
    </rPh>
    <phoneticPr fontId="12"/>
  </si>
  <si>
    <t>(1)-(2)</t>
    <phoneticPr fontId="12"/>
  </si>
  <si>
    <t>(a) * ©</t>
    <phoneticPr fontId="12"/>
  </si>
  <si>
    <t>(9)と(5)のうちいずれか低い方、1000円未満切り捨て</t>
    <rPh sb="22" eb="23">
      <t>エン</t>
    </rPh>
    <rPh sb="23" eb="25">
      <t>ミマン</t>
    </rPh>
    <rPh sb="25" eb="26">
      <t>キ</t>
    </rPh>
    <rPh sb="27" eb="28">
      <t>ス</t>
    </rPh>
    <phoneticPr fontId="12"/>
  </si>
  <si>
    <t>(10)と(11)のうちいずれか低い方</t>
    <phoneticPr fontId="12"/>
  </si>
  <si>
    <t>(11)-(12)</t>
    <phoneticPr fontId="12"/>
  </si>
  <si>
    <t>７．導入設備の効率的な運用方法</t>
    <rPh sb="2" eb="4">
      <t>ドウニュウ</t>
    </rPh>
    <rPh sb="4" eb="6">
      <t>セツビ</t>
    </rPh>
    <rPh sb="7" eb="10">
      <t>コウリツテキ</t>
    </rPh>
    <rPh sb="11" eb="13">
      <t>ウンヨウ</t>
    </rPh>
    <rPh sb="13" eb="15">
      <t>ホウホウ</t>
    </rPh>
    <phoneticPr fontId="12"/>
  </si>
  <si>
    <t>８．既存診断利用の場合の参照事項</t>
    <rPh sb="2" eb="4">
      <t>キゾン</t>
    </rPh>
    <rPh sb="4" eb="6">
      <t>シンダン</t>
    </rPh>
    <rPh sb="6" eb="8">
      <t>リヨウ</t>
    </rPh>
    <rPh sb="9" eb="11">
      <t>バアイ</t>
    </rPh>
    <rPh sb="12" eb="14">
      <t>サンショウ</t>
    </rPh>
    <rPh sb="14" eb="16">
      <t>ジコウ</t>
    </rPh>
    <phoneticPr fontId="12"/>
  </si>
  <si>
    <t>７．導入設備の効率的な運用方法</t>
    <rPh sb="2" eb="4">
      <t>ドウニュウ</t>
    </rPh>
    <rPh sb="4" eb="6">
      <t>セツビ</t>
    </rPh>
    <rPh sb="7" eb="9">
      <t>コウリツ</t>
    </rPh>
    <rPh sb="9" eb="10">
      <t>テキ</t>
    </rPh>
    <rPh sb="11" eb="13">
      <t>ウンヨウ</t>
    </rPh>
    <rPh sb="13" eb="15">
      <t>ホウホウ</t>
    </rPh>
    <phoneticPr fontId="12"/>
  </si>
  <si>
    <t>環境省</t>
    <rPh sb="0" eb="3">
      <t>カンキョウショウ</t>
    </rPh>
    <phoneticPr fontId="71"/>
  </si>
  <si>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71"/>
  </si>
  <si>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71"/>
  </si>
  <si>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71"/>
  </si>
  <si>
    <t>①</t>
    <phoneticPr fontId="71"/>
  </si>
  <si>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71"/>
  </si>
  <si>
    <t>②</t>
    <phoneticPr fontId="71"/>
  </si>
  <si>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71"/>
  </si>
  <si>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8"/>
  </si>
  <si>
    <t>③</t>
    <phoneticPr fontId="71"/>
  </si>
  <si>
    <t>表２、表３についても、①、②を行う。</t>
    <rPh sb="0" eb="1">
      <t>ヒョウ</t>
    </rPh>
    <rPh sb="3" eb="4">
      <t>ヒョウ</t>
    </rPh>
    <rPh sb="15" eb="16">
      <t>オコナ</t>
    </rPh>
    <phoneticPr fontId="71"/>
  </si>
  <si>
    <t>表１：基本情報</t>
    <rPh sb="0" eb="1">
      <t>ヒョウ</t>
    </rPh>
    <rPh sb="3" eb="5">
      <t>キホン</t>
    </rPh>
    <rPh sb="5" eb="7">
      <t>ジョウホウ</t>
    </rPh>
    <phoneticPr fontId="71"/>
  </si>
  <si>
    <t>シート名</t>
    <rPh sb="3" eb="4">
      <t>メイ</t>
    </rPh>
    <phoneticPr fontId="154"/>
  </si>
  <si>
    <t>項目</t>
    <rPh sb="0" eb="2">
      <t>コウモク</t>
    </rPh>
    <phoneticPr fontId="68"/>
  </si>
  <si>
    <t>転記用データ</t>
    <rPh sb="0" eb="2">
      <t>テンキ</t>
    </rPh>
    <rPh sb="2" eb="3">
      <t>ヨウ</t>
    </rPh>
    <phoneticPr fontId="68"/>
  </si>
  <si>
    <t>補助事業の名称</t>
    <phoneticPr fontId="154"/>
  </si>
  <si>
    <t>代表事業者</t>
    <rPh sb="2" eb="5">
      <t>ジギョウシャ</t>
    </rPh>
    <phoneticPr fontId="154"/>
  </si>
  <si>
    <t>法人番号</t>
    <rPh sb="0" eb="4">
      <t>ホウジンバンゴウ</t>
    </rPh>
    <phoneticPr fontId="154"/>
  </si>
  <si>
    <t>事業者名</t>
    <rPh sb="0" eb="4">
      <t>ジギョウシャメイ</t>
    </rPh>
    <phoneticPr fontId="154"/>
  </si>
  <si>
    <t>共同事業者</t>
    <rPh sb="0" eb="2">
      <t>キョウドウ</t>
    </rPh>
    <rPh sb="2" eb="5">
      <t>ジギョウシャ</t>
    </rPh>
    <phoneticPr fontId="154"/>
  </si>
  <si>
    <t>事業所概要</t>
    <rPh sb="0" eb="3">
      <t>ジギョウショ</t>
    </rPh>
    <rPh sb="3" eb="5">
      <t>ガイヨウ</t>
    </rPh>
    <phoneticPr fontId="154"/>
  </si>
  <si>
    <t>法人番号</t>
    <rPh sb="0" eb="2">
      <t>ホウジン</t>
    </rPh>
    <rPh sb="2" eb="4">
      <t>バンゴウ</t>
    </rPh>
    <phoneticPr fontId="154"/>
  </si>
  <si>
    <t>事業所名</t>
    <phoneticPr fontId="154"/>
  </si>
  <si>
    <t>業種（中分類）</t>
    <rPh sb="0" eb="2">
      <t>ギョウシュ</t>
    </rPh>
    <rPh sb="3" eb="6">
      <t>チュウブンルイ</t>
    </rPh>
    <phoneticPr fontId="154"/>
  </si>
  <si>
    <t>業種（小分類）</t>
    <rPh sb="0" eb="2">
      <t>ギョウシュ</t>
    </rPh>
    <rPh sb="3" eb="4">
      <t>ショウ</t>
    </rPh>
    <rPh sb="4" eb="6">
      <t>ブンルイ</t>
    </rPh>
    <phoneticPr fontId="154"/>
  </si>
  <si>
    <t>設備概要</t>
    <rPh sb="0" eb="2">
      <t>セツビ</t>
    </rPh>
    <rPh sb="2" eb="4">
      <t>ガイヨウ</t>
    </rPh>
    <phoneticPr fontId="154"/>
  </si>
  <si>
    <t>施設名称</t>
    <rPh sb="0" eb="4">
      <t>シセツメイショウ</t>
    </rPh>
    <phoneticPr fontId="154"/>
  </si>
  <si>
    <t>施設場所</t>
    <rPh sb="0" eb="2">
      <t>シセツ</t>
    </rPh>
    <rPh sb="2" eb="4">
      <t>バショ</t>
    </rPh>
    <phoneticPr fontId="154"/>
  </si>
  <si>
    <t>工場・事業場全体のCO2排出量</t>
    <rPh sb="6" eb="8">
      <t>ゼンタイ</t>
    </rPh>
    <rPh sb="12" eb="15">
      <t>ハイシュツリョウ</t>
    </rPh>
    <phoneticPr fontId="154"/>
  </si>
  <si>
    <t>基準年度</t>
    <rPh sb="0" eb="2">
      <t>キジュン</t>
    </rPh>
    <rPh sb="2" eb="4">
      <t>ネンド</t>
    </rPh>
    <phoneticPr fontId="154"/>
  </si>
  <si>
    <t>エネルギー起源CO2排出量(t-CO2/年）</t>
    <rPh sb="20" eb="21">
      <t>ネン</t>
    </rPh>
    <phoneticPr fontId="154"/>
  </si>
  <si>
    <t>エネルギー使用量(GJ換算値)</t>
    <rPh sb="11" eb="14">
      <t>カンサンチ</t>
    </rPh>
    <phoneticPr fontId="154"/>
  </si>
  <si>
    <t>活動種別と
年間活動量合計</t>
    <phoneticPr fontId="12"/>
  </si>
  <si>
    <t>表２：補助事業の詳細</t>
    <rPh sb="0" eb="1">
      <t>ヒョウ</t>
    </rPh>
    <rPh sb="3" eb="5">
      <t>ホジョ</t>
    </rPh>
    <rPh sb="5" eb="7">
      <t>ジギョウ</t>
    </rPh>
    <rPh sb="8" eb="10">
      <t>ショウサイ</t>
    </rPh>
    <phoneticPr fontId="71"/>
  </si>
  <si>
    <t>個票番号</t>
    <phoneticPr fontId="12"/>
  </si>
  <si>
    <t>対策名称</t>
    <phoneticPr fontId="12"/>
  </si>
  <si>
    <t>①
計画時・導入前設備CO2排出量</t>
    <phoneticPr fontId="12"/>
  </si>
  <si>
    <t>②
計画時・導入後設備CO2排出量</t>
    <phoneticPr fontId="12"/>
  </si>
  <si>
    <t>③
計画時設備CO2削減量
(①-②)</t>
    <phoneticPr fontId="12"/>
  </si>
  <si>
    <t>④
計画時設備CO2削減率
(③/①*100)</t>
    <phoneticPr fontId="12"/>
  </si>
  <si>
    <t>⑤
計画時工場・事業場CO2削減率
(③/(A)*100)</t>
    <phoneticPr fontId="12"/>
  </si>
  <si>
    <t>表３：対策の活動種別</t>
    <rPh sb="0" eb="1">
      <t>ヒョウ</t>
    </rPh>
    <rPh sb="3" eb="5">
      <t>タイサク</t>
    </rPh>
    <rPh sb="6" eb="8">
      <t>カツドウ</t>
    </rPh>
    <rPh sb="8" eb="10">
      <t>シュベツ</t>
    </rPh>
    <phoneticPr fontId="71"/>
  </si>
  <si>
    <t>【導入前】</t>
    <phoneticPr fontId="12"/>
  </si>
  <si>
    <t>【導入後】</t>
    <rPh sb="3" eb="4">
      <t>ゴ</t>
    </rPh>
    <phoneticPr fontId="12"/>
  </si>
  <si>
    <t>対象設備名</t>
    <rPh sb="0" eb="5">
      <t>タイショウセツビメイ</t>
    </rPh>
    <phoneticPr fontId="154"/>
  </si>
  <si>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</si>
  <si>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</si>
  <si>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</si>
  <si>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</si>
  <si>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</si>
  <si>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</si>
  <si>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</si>
  <si>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</si>
  <si>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</si>
  <si>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</si>
  <si>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</si>
  <si>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</si>
  <si>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</si>
  <si>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</si>
  <si>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</si>
  <si>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</si>
  <si>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</si>
  <si>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</si>
  <si>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</si>
  <si>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</si>
  <si>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</si>
  <si>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</si>
  <si>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</si>
  <si>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</si>
  <si>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</si>
  <si>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</si>
  <si>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</si>
  <si>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</si>
  <si>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</si>
  <si>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</si>
  <si>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</si>
  <si>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</si>
  <si>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</si>
  <si>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</si>
  <si>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</si>
  <si>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</si>
  <si>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</si>
  <si>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</si>
  <si>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</si>
  <si>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</si>
  <si>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</si>
  <si>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</si>
  <si>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</si>
  <si>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</si>
  <si>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</si>
  <si>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</si>
  <si>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</si>
  <si>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</si>
  <si>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</si>
  <si>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</si>
  <si>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</si>
  <si>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</si>
  <si>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</si>
  <si>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</si>
  <si>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</si>
  <si>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</si>
  <si>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</si>
  <si>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</si>
  <si>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</si>
  <si>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</si>
  <si>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</si>
  <si>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</si>
  <si>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</si>
  <si>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</si>
  <si>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</si>
  <si>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</si>
  <si>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</si>
  <si>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</si>
  <si>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</si>
  <si>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</si>
  <si>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</si>
  <si>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</si>
  <si>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</si>
  <si>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</si>
  <si>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</si>
  <si>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</si>
  <si>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</si>
  <si>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</si>
  <si>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</si>
  <si>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</si>
  <si>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</si>
  <si>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</si>
  <si>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</si>
  <si>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</si>
  <si>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</si>
  <si>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</si>
  <si>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</si>
  <si>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</si>
  <si>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</si>
  <si>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</si>
  <si>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</si>
  <si>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</si>
  <si>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</si>
  <si>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</si>
  <si>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</si>
  <si>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</si>
  <si>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</si>
  <si>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</si>
  <si>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</si>
  <si>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</si>
  <si>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</si>
  <si>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</si>
  <si>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</si>
  <si>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</si>
  <si>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12"/>
  </si>
  <si>
    <t>当期純資産</t>
    <rPh sb="3" eb="5">
      <t>シサン</t>
    </rPh>
    <phoneticPr fontId="88"/>
  </si>
  <si>
    <t>業種分類</t>
    <rPh sb="0" eb="2">
      <t>ギョウシュ</t>
    </rPh>
    <rPh sb="2" eb="4">
      <t>ブンルイ</t>
    </rPh>
    <phoneticPr fontId="68"/>
  </si>
  <si>
    <t>別添１</t>
    <rPh sb="0" eb="2">
      <t>ベッテン</t>
    </rPh>
    <phoneticPr fontId="68"/>
  </si>
  <si>
    <t>別添２</t>
    <rPh sb="0" eb="2">
      <t>ベッテン</t>
    </rPh>
    <phoneticPr fontId="68"/>
  </si>
  <si>
    <t>　　　経費内訳表</t>
    <rPh sb="3" eb="5">
      <t>ケイヒ</t>
    </rPh>
    <rPh sb="5" eb="7">
      <t>ウチワケ</t>
    </rPh>
    <rPh sb="7" eb="8">
      <t>ヒョウ</t>
    </rPh>
    <phoneticPr fontId="71"/>
  </si>
  <si>
    <t>資金計画表</t>
    <rPh sb="4" eb="5">
      <t>ヒョウ</t>
    </rPh>
    <phoneticPr fontId="88"/>
  </si>
  <si>
    <t>別添６</t>
    <rPh sb="0" eb="2">
      <t>ベッテン</t>
    </rPh>
    <phoneticPr fontId="68"/>
  </si>
  <si>
    <t>別添７</t>
    <rPh sb="0" eb="2">
      <t>ベッテン</t>
    </rPh>
    <phoneticPr fontId="68"/>
  </si>
  <si>
    <t>別添３_実施計画書まとめ</t>
    <rPh sb="0" eb="2">
      <t>ベッテン</t>
    </rPh>
    <rPh sb="4" eb="6">
      <t>ジッシ</t>
    </rPh>
    <rPh sb="6" eb="9">
      <t>ケイカクショ</t>
    </rPh>
    <phoneticPr fontId="12"/>
  </si>
  <si>
    <t>別添８</t>
    <rPh sb="0" eb="2">
      <t>ベッテン</t>
    </rPh>
    <phoneticPr fontId="68"/>
  </si>
  <si>
    <t>代表事業者名：</t>
    <rPh sb="0" eb="2">
      <t>ダイヒョウ</t>
    </rPh>
    <rPh sb="2" eb="5">
      <t>ジギョウシャ</t>
    </rPh>
    <rPh sb="5" eb="6">
      <t>メイ</t>
    </rPh>
    <phoneticPr fontId="12"/>
  </si>
  <si>
    <t>事業名：</t>
    <rPh sb="0" eb="2">
      <t>ジギョウ</t>
    </rPh>
    <rPh sb="2" eb="3">
      <t>メイ</t>
    </rPh>
    <phoneticPr fontId="12"/>
  </si>
  <si>
    <t>当該事業所の年間CO2排出量：</t>
    <rPh sb="0" eb="2">
      <t>トウガイ</t>
    </rPh>
    <rPh sb="2" eb="5">
      <t>ジギョウショ</t>
    </rPh>
    <phoneticPr fontId="12"/>
  </si>
  <si>
    <t>※５　事業所の所有者がアの場合 「 中小企業該当に関する証明書」を提出してください。</t>
    <rPh sb="3" eb="6">
      <t>ジギョウショ</t>
    </rPh>
    <rPh sb="7" eb="10">
      <t>ショユウシャ</t>
    </rPh>
    <rPh sb="13" eb="15">
      <t>バアイ</t>
    </rPh>
    <phoneticPr fontId="12"/>
  </si>
  <si>
    <t>　　　企業分類が（１）の場合　→</t>
    <rPh sb="3" eb="5">
      <t>キギョウ</t>
    </rPh>
    <rPh sb="5" eb="7">
      <t>ブンルイ</t>
    </rPh>
    <rPh sb="12" eb="14">
      <t>バアイ</t>
    </rPh>
    <phoneticPr fontId="12"/>
  </si>
  <si>
    <t>　　　企業分類が（２）～（１０）の場合　→</t>
    <rPh sb="3" eb="5">
      <t>キギョウ</t>
    </rPh>
    <rPh sb="5" eb="7">
      <t>ブンルイ</t>
    </rPh>
    <rPh sb="17" eb="19">
      <t>バアイ</t>
    </rPh>
    <phoneticPr fontId="12"/>
  </si>
  <si>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8"/>
  </si>
  <si>
    <t>←別添５の経費内訳表の補助対象経費の項目別に記入すること。</t>
    <phoneticPr fontId="12"/>
  </si>
  <si>
    <t>←「自己資金で対応」または「外部から資金調達」のどちらかに〇をしてください。</t>
    <rPh sb="2" eb="6">
      <t>ジコシキン</t>
    </rPh>
    <rPh sb="7" eb="9">
      <t>タイオウ</t>
    </rPh>
    <rPh sb="14" eb="16">
      <t>ガイブ</t>
    </rPh>
    <rPh sb="18" eb="22">
      <t>シキンチョウタツ</t>
    </rPh>
    <phoneticPr fontId="12"/>
  </si>
  <si>
    <t>民間企業のうち、中小企業基本法（昭和 38年法律第 154号）第 2条第 1項に規定する中小企業者に該当する</t>
    <rPh sb="0" eb="4">
      <t>ミンカンキギョウ</t>
    </rPh>
    <phoneticPr fontId="71"/>
  </si>
  <si>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12"/>
  </si>
  <si>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8"/>
  </si>
  <si>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12"/>
  </si>
  <si>
    <t>補助金上限額</t>
    <rPh sb="0" eb="2">
      <t>ホジョ</t>
    </rPh>
    <rPh sb="2" eb="3">
      <t>キン</t>
    </rPh>
    <rPh sb="3" eb="6">
      <t>ジョウゲンガク</t>
    </rPh>
    <phoneticPr fontId="12"/>
  </si>
  <si>
    <t>中小企業事業</t>
    <rPh sb="0" eb="2">
      <t>チュウショウ</t>
    </rPh>
    <rPh sb="2" eb="4">
      <t>キギョウ</t>
    </rPh>
    <phoneticPr fontId="88"/>
  </si>
  <si>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8"/>
  </si>
  <si>
    <t>←チェックを入れてください。</t>
    <rPh sb="6" eb="7">
      <t>イ</t>
    </rPh>
    <phoneticPr fontId="68"/>
  </si>
  <si>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8"/>
  </si>
  <si>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8"/>
  </si>
  <si>
    <t>業種分類は(1)民間企業のみ選択</t>
    <rPh sb="0" eb="2">
      <t>ギョウシュ</t>
    </rPh>
    <rPh sb="2" eb="4">
      <t>ブンルイ</t>
    </rPh>
    <rPh sb="8" eb="12">
      <t>ミンカンキギョウ</t>
    </rPh>
    <rPh sb="14" eb="16">
      <t>センタク</t>
    </rPh>
    <phoneticPr fontId="68"/>
  </si>
  <si>
    <t>支援機関名</t>
    <rPh sb="0" eb="2">
      <t>シエン</t>
    </rPh>
    <rPh sb="2" eb="4">
      <t>キカン</t>
    </rPh>
    <rPh sb="4" eb="5">
      <t>メイ</t>
    </rPh>
    <phoneticPr fontId="12"/>
  </si>
  <si>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12"/>
  </si>
  <si>
    <t>設備CO2排出量</t>
    <phoneticPr fontId="12"/>
  </si>
  <si>
    <t>診断実績</t>
    <phoneticPr fontId="68"/>
  </si>
  <si>
    <t>SHIFT事業運営事務局のチェック完了について</t>
    <rPh sb="5" eb="7">
      <t>ジギョウ</t>
    </rPh>
    <rPh sb="7" eb="12">
      <t>ウンエイジムキョク</t>
    </rPh>
    <rPh sb="17" eb="19">
      <t>カンリョウ</t>
    </rPh>
    <phoneticPr fontId="12"/>
  </si>
  <si>
    <t>別添４（単年度用）</t>
    <rPh sb="0" eb="2">
      <t>ベッテン</t>
    </rPh>
    <rPh sb="4" eb="8">
      <t>タンネンドヨウ</t>
    </rPh>
    <phoneticPr fontId="68"/>
  </si>
  <si>
    <t>別添５　単年度用</t>
    <rPh sb="0" eb="2">
      <t>ベッテン</t>
    </rPh>
    <rPh sb="4" eb="8">
      <t>タンネンドヨウ</t>
    </rPh>
    <phoneticPr fontId="68"/>
  </si>
  <si>
    <t>CO2削減対策（①～④から選択）</t>
  </si>
  <si>
    <t>①高効率設備機器・システムへの更新
　　　</t>
    <rPh sb="1" eb="4">
      <t>コウコウリツ</t>
    </rPh>
    <rPh sb="4" eb="6">
      <t>セツビ</t>
    </rPh>
    <rPh sb="6" eb="8">
      <t>キキ</t>
    </rPh>
    <rPh sb="15" eb="17">
      <t>コウシン</t>
    </rPh>
    <phoneticPr fontId="68"/>
  </si>
  <si>
    <t>②電化・燃料転換</t>
    <phoneticPr fontId="68"/>
  </si>
  <si>
    <t>③再生可能エネルギー導入　　</t>
    <phoneticPr fontId="68"/>
  </si>
  <si>
    <t>④廃エネルギー利用　　　</t>
    <phoneticPr fontId="68"/>
  </si>
  <si>
    <t>導入予定LD-Tech</t>
    <rPh sb="0" eb="4">
      <t>ドウニュウヨテイ</t>
    </rPh>
    <phoneticPr fontId="68"/>
  </si>
  <si>
    <t>認定製品</t>
    <rPh sb="0" eb="2">
      <t>ニンテイ</t>
    </rPh>
    <rPh sb="2" eb="4">
      <t>セイヒン</t>
    </rPh>
    <phoneticPr fontId="68"/>
  </si>
  <si>
    <t>令和5年度補正予算二酸化炭素排出抑制対策事業費等補助金
（工場・事業場における先導的な脱炭素化取組推進事業（SHIFT事業））                    省CO2型設備更新支援C（中小企業事業）　</t>
    <rPh sb="0" eb="2">
      <t>レイワ</t>
    </rPh>
    <rPh sb="3" eb="5">
      <t>ネンド</t>
    </rPh>
    <rPh sb="5" eb="7">
      <t>ホセイ</t>
    </rPh>
    <rPh sb="7" eb="9">
      <t>ヨサン</t>
    </rPh>
    <rPh sb="11" eb="13">
      <t>タンソ</t>
    </rPh>
    <rPh sb="13" eb="15">
      <t>ハイシュツ</t>
    </rPh>
    <rPh sb="15" eb="17">
      <t>ヨクセイ</t>
    </rPh>
    <rPh sb="17" eb="19">
      <t>タイサク</t>
    </rPh>
    <rPh sb="19" eb="22">
      <t>ジギョウヒ</t>
    </rPh>
    <rPh sb="22" eb="23">
      <t>トウ</t>
    </rPh>
    <rPh sb="23" eb="26">
      <t>ホジョキン</t>
    </rPh>
    <rPh sb="28" eb="30">
      <t>コウジョウ</t>
    </rPh>
    <rPh sb="31" eb="34">
      <t>ジギョウジョウ</t>
    </rPh>
    <rPh sb="38" eb="41">
      <t>センドウテキ</t>
    </rPh>
    <rPh sb="42" eb="43">
      <t>ダツ</t>
    </rPh>
    <rPh sb="43" eb="45">
      <t>タンソ</t>
    </rPh>
    <rPh sb="45" eb="46">
      <t>カ</t>
    </rPh>
    <rPh sb="46" eb="48">
      <t>トリクミ</t>
    </rPh>
    <rPh sb="48" eb="50">
      <t>スイシン</t>
    </rPh>
    <rPh sb="50" eb="52">
      <t>ジギョウ</t>
    </rPh>
    <rPh sb="58" eb="60">
      <t>ジギョウ</t>
    </rPh>
    <rPh sb="82" eb="83">
      <t>ショウ</t>
    </rPh>
    <rPh sb="86" eb="87">
      <t>カタ</t>
    </rPh>
    <rPh sb="87" eb="89">
      <t>セツビ</t>
    </rPh>
    <rPh sb="89" eb="91">
      <t>コウシン</t>
    </rPh>
    <rPh sb="91" eb="93">
      <t>シエン</t>
    </rPh>
    <rPh sb="97" eb="99">
      <t>キギョウ</t>
    </rPh>
    <rPh sb="99" eb="101">
      <t>ジギョウ</t>
    </rPh>
    <phoneticPr fontId="12"/>
  </si>
  <si>
    <t>【単年度用】事業者・事業所の基本情報</t>
    <rPh sb="1" eb="5">
      <t>タンネンドヨウ</t>
    </rPh>
    <rPh sb="6" eb="9">
      <t>ジギョウシャ</t>
    </rPh>
    <rPh sb="10" eb="13">
      <t>ジギョウショ</t>
    </rPh>
    <rPh sb="14" eb="16">
      <t>キホン</t>
    </rPh>
    <rPh sb="16" eb="18">
      <t>ジョウホウ</t>
    </rPh>
    <phoneticPr fontId="12"/>
  </si>
  <si>
    <r>
      <t>【単年度用】要件確認表</t>
    </r>
    <r>
      <rPr>
        <sz val="12"/>
        <color theme="1"/>
        <rFont val="ＭＳ Ｐゴシック"/>
        <family val="3"/>
        <charset val="128"/>
        <scheme val="minor"/>
      </rPr>
      <t>（設備を使用する事業者のデータ）</t>
    </r>
    <rPh sb="1" eb="5">
      <t>タンネンドヨウ</t>
    </rPh>
    <phoneticPr fontId="68"/>
  </si>
  <si>
    <t>様式第１　別紙１</t>
    <rPh sb="0" eb="2">
      <t>ヨウシキ</t>
    </rPh>
    <rPh sb="2" eb="3">
      <t>ダイ</t>
    </rPh>
    <rPh sb="5" eb="7">
      <t>ベッシ</t>
    </rPh>
    <phoneticPr fontId="68"/>
  </si>
  <si>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12"/>
  </si>
  <si>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12"/>
  </si>
  <si>
    <t>令和6年度</t>
    <rPh sb="0" eb="2">
      <t>レイワ</t>
    </rPh>
    <rPh sb="3" eb="5">
      <t>ネンド</t>
    </rPh>
    <phoneticPr fontId="68"/>
  </si>
  <si>
    <t>設備機器名
（製品名)</t>
    <rPh sb="0" eb="2">
      <t>セツビ</t>
    </rPh>
    <rPh sb="2" eb="4">
      <t>キキ</t>
    </rPh>
    <rPh sb="4" eb="5">
      <t>メイ</t>
    </rPh>
    <rPh sb="7" eb="10">
      <t>セイヒンメイ</t>
    </rPh>
    <phoneticPr fontId="68"/>
  </si>
  <si>
    <t>設備機器名
（型式)</t>
    <rPh sb="0" eb="2">
      <t>セツビ</t>
    </rPh>
    <rPh sb="2" eb="4">
      <t>キキ</t>
    </rPh>
    <rPh sb="4" eb="5">
      <t>メイ</t>
    </rPh>
    <rPh sb="7" eb="9">
      <t>カタシキ</t>
    </rPh>
    <phoneticPr fontId="68"/>
  </si>
  <si>
    <t>LD-Tech
製品No</t>
    <rPh sb="8" eb="10">
      <t>セイヒン</t>
    </rPh>
    <phoneticPr fontId="68"/>
  </si>
  <si>
    <t>設備1</t>
    <rPh sb="0" eb="2">
      <t>セツビ</t>
    </rPh>
    <phoneticPr fontId="68"/>
  </si>
  <si>
    <t>設備2</t>
    <rPh sb="0" eb="2">
      <t>セツビ</t>
    </rPh>
    <phoneticPr fontId="68"/>
  </si>
  <si>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8"/>
  </si>
  <si>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12"/>
  </si>
  <si>
    <t>　　　　　　9999　分類不能の産業</t>
  </si>
  <si>
    <t>分類不能の産業</t>
    <rPh sb="0" eb="1">
      <t>ブン</t>
    </rPh>
    <phoneticPr fontId="68"/>
  </si>
  <si>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</si>
  <si>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</si>
  <si>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</si>
  <si>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</si>
  <si>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</si>
  <si>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</si>
  <si>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</si>
  <si>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</si>
  <si>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</si>
  <si>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</si>
  <si>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</si>
  <si>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</si>
  <si>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</si>
  <si>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</si>
  <si>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</si>
  <si>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</si>
  <si>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</si>
  <si>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</si>
  <si>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</si>
  <si>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</si>
  <si>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</si>
  <si>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</si>
  <si>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</si>
  <si>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</si>
  <si>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</si>
  <si>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</si>
  <si>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</si>
  <si>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</si>
  <si>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</si>
  <si>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</si>
  <si>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</si>
  <si>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</si>
  <si>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</si>
  <si>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</si>
  <si>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</si>
  <si>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</si>
  <si>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</si>
  <si>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</si>
  <si>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</si>
  <si>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</si>
  <si>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</si>
  <si>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</si>
  <si>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</si>
  <si>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</si>
  <si>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</si>
  <si>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</si>
  <si>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</si>
  <si>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</si>
  <si>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</si>
  <si>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</si>
  <si>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</si>
  <si>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</si>
  <si>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</si>
  <si>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</si>
  <si>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</si>
  <si>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</si>
  <si>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8"/>
  </si>
  <si>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</si>
  <si>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</si>
  <si>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</si>
  <si>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</si>
  <si>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</si>
  <si>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</si>
  <si>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</si>
  <si>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</si>
  <si>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</si>
  <si>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</si>
  <si>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</si>
  <si>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</si>
  <si>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</si>
  <si>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</si>
  <si>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</si>
  <si>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</si>
  <si>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</si>
  <si>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</si>
  <si>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</si>
  <si>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</si>
  <si>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</si>
  <si>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</si>
  <si>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</si>
  <si>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</si>
  <si>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</si>
  <si>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</si>
  <si>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</si>
  <si>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</si>
  <si>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</si>
  <si>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</si>
  <si>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</si>
  <si>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</si>
  <si>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</si>
  <si>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</si>
  <si>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</si>
  <si>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</si>
  <si>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</si>
  <si>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</si>
  <si>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</si>
  <si>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</si>
  <si>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</si>
  <si>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</si>
  <si>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</si>
  <si>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</si>
  <si>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</si>
  <si>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</si>
  <si>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</si>
  <si>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</si>
  <si>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</si>
  <si>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</si>
  <si>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</si>
  <si>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</si>
  <si>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</si>
  <si>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</si>
  <si>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</si>
  <si>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</si>
  <si>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</si>
  <si>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</si>
  <si>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</si>
  <si>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</si>
  <si>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</si>
  <si>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</si>
  <si>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</si>
  <si>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</si>
  <si>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</si>
  <si>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</si>
  <si>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</si>
  <si>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</si>
  <si>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</si>
  <si>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</si>
  <si>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</si>
  <si>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</si>
  <si>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</si>
  <si>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</si>
  <si>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</si>
  <si>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</si>
  <si>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</si>
  <si>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</si>
  <si>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</si>
  <si>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</si>
  <si>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</si>
  <si>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</si>
  <si>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</si>
  <si>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</si>
  <si>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</si>
  <si>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</si>
  <si>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</si>
  <si>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</si>
  <si>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</si>
  <si>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</si>
  <si>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</si>
  <si>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</si>
  <si>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</si>
  <si>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</si>
  <si>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</si>
  <si>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</si>
  <si>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</si>
  <si>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</si>
  <si>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</si>
  <si>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</si>
  <si>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</si>
  <si>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</si>
  <si>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</si>
  <si>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</si>
  <si>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</si>
  <si>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</si>
  <si>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</si>
  <si>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</si>
  <si>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</si>
  <si>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</si>
  <si>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</si>
  <si>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</si>
  <si>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</si>
  <si>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</si>
  <si>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</si>
  <si>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</si>
  <si>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</si>
  <si>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</si>
  <si>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</si>
  <si>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</si>
  <si>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</si>
  <si>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</si>
  <si>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</si>
  <si>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</si>
  <si>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</si>
  <si>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</si>
  <si>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</si>
  <si>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</si>
  <si>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</si>
  <si>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</si>
  <si>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</si>
  <si>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</si>
  <si>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</si>
  <si>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</si>
  <si>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</si>
  <si>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</si>
  <si>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</si>
  <si>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</si>
  <si>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</si>
  <si>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</si>
  <si>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</si>
  <si>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</si>
  <si>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</si>
  <si>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</si>
  <si>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</si>
  <si>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</si>
  <si>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</si>
  <si>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</si>
  <si>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</si>
  <si>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</si>
  <si>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</si>
  <si>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</si>
  <si>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</si>
  <si>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</si>
  <si>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</si>
  <si>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</si>
  <si>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</si>
  <si>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</si>
  <si>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</si>
  <si>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</si>
  <si>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</si>
  <si>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</si>
  <si>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</si>
  <si>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</si>
  <si>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</si>
  <si>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</si>
  <si>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</si>
  <si>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</si>
  <si>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</si>
  <si>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</si>
  <si>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</si>
  <si>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</si>
  <si>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</si>
  <si>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</si>
  <si>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</si>
  <si>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</si>
  <si>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8"/>
  </si>
  <si>
    <t>幼保連携型認定こども園</t>
    <rPh sb="1" eb="2">
      <t>タモツ</t>
    </rPh>
    <rPh sb="2" eb="5">
      <t>レンケイガタ</t>
    </rPh>
    <rPh sb="5" eb="7">
      <t>ニンテイ</t>
    </rPh>
    <rPh sb="10" eb="11">
      <t>エン</t>
    </rPh>
    <phoneticPr fontId="68"/>
  </si>
  <si>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</si>
  <si>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</si>
  <si>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</si>
  <si>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</si>
  <si>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</si>
  <si>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</si>
  <si>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</si>
  <si>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</si>
  <si>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</si>
  <si>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</si>
  <si>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</si>
  <si>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</si>
  <si>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</si>
  <si>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</si>
  <si>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</si>
  <si>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</si>
  <si>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</si>
  <si>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</si>
  <si>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</si>
  <si>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</si>
  <si>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</si>
  <si>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</si>
  <si>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</si>
  <si>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</si>
  <si>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</si>
  <si>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</si>
  <si>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</si>
  <si>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</si>
  <si>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</si>
  <si>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</si>
  <si>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</si>
  <si>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</si>
  <si>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</si>
  <si>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</si>
  <si>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</si>
  <si>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</si>
  <si>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</si>
  <si>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</si>
  <si>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</si>
  <si>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</si>
  <si>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</si>
  <si>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</si>
  <si>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</si>
  <si>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</si>
  <si>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</si>
  <si>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</si>
  <si>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</si>
  <si>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</si>
  <si>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</si>
  <si>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</si>
  <si>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</si>
  <si>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</si>
  <si>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</si>
  <si>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</si>
  <si>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</si>
  <si>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</si>
  <si>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</si>
  <si>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</si>
  <si>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</si>
  <si>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</si>
  <si>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</si>
  <si>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</si>
  <si>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</si>
  <si>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</si>
  <si>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</si>
  <si>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</si>
  <si>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</si>
  <si>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</si>
  <si>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</si>
  <si>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</si>
  <si>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</si>
  <si>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</si>
  <si>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8"/>
  </si>
  <si>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</si>
  <si>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</si>
  <si>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</si>
  <si>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</si>
  <si>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</si>
  <si>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</si>
  <si>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</si>
  <si>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</si>
  <si>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</si>
  <si>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</si>
  <si>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</si>
  <si>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</si>
  <si>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</si>
  <si>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</si>
  <si>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</si>
  <si>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</si>
  <si>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</si>
  <si>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</si>
  <si>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</si>
  <si>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</si>
  <si>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</si>
  <si>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</si>
  <si>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</si>
  <si>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</si>
  <si>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</si>
  <si>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8"/>
  </si>
  <si>
    <t>　　　　　　7893　　リラクゼーション業（手技を用いるもの）</t>
    <rPh sb="22" eb="24">
      <t>シュギ</t>
    </rPh>
    <rPh sb="25" eb="26">
      <t>モチ</t>
    </rPh>
    <phoneticPr fontId="68"/>
  </si>
  <si>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</si>
  <si>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</si>
  <si>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</si>
  <si>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</si>
  <si>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</si>
  <si>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</si>
  <si>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</si>
  <si>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</si>
  <si>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</si>
  <si>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</si>
  <si>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</si>
  <si>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</si>
  <si>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</si>
  <si>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</si>
  <si>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</si>
  <si>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</si>
  <si>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</si>
  <si>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</si>
  <si>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</si>
  <si>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</si>
  <si>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</si>
  <si>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</si>
  <si>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</si>
  <si>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</si>
  <si>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</si>
  <si>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</si>
  <si>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</si>
  <si>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</si>
  <si>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8"/>
  </si>
  <si>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</si>
  <si>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</si>
  <si>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</si>
  <si>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</si>
  <si>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</si>
  <si>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</si>
  <si>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</si>
  <si>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</si>
  <si>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</si>
  <si>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</si>
  <si>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</si>
  <si>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</si>
  <si>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</si>
  <si>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</si>
  <si>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</si>
  <si>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</si>
  <si>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</si>
  <si>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</si>
  <si>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</si>
  <si>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</si>
  <si>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</si>
  <si>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</si>
  <si>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</si>
  <si>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</si>
  <si>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</si>
  <si>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</si>
  <si>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</si>
  <si>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</si>
  <si>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</si>
  <si>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</si>
  <si>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</si>
  <si>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</si>
  <si>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</si>
  <si>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</si>
  <si>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</si>
  <si>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</si>
  <si>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</si>
  <si>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</si>
  <si>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</si>
  <si>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</si>
  <si>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</si>
  <si>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</si>
  <si>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</si>
  <si>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</si>
  <si>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</si>
  <si>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</si>
  <si>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</si>
  <si>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</si>
  <si>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</si>
  <si>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</si>
  <si>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</si>
  <si>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</si>
  <si>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</si>
  <si>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</si>
  <si>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</si>
  <si>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</si>
  <si>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</si>
  <si>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</si>
  <si>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</si>
  <si>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</si>
  <si>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</si>
  <si>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</si>
  <si>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</si>
  <si>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</si>
  <si>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</si>
  <si>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</si>
  <si>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</si>
  <si>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</si>
  <si>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</si>
  <si>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</si>
  <si>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</si>
  <si>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</si>
  <si>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</si>
  <si>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</si>
  <si>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</si>
  <si>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</si>
  <si>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</si>
  <si>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</si>
  <si>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</si>
  <si>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</si>
  <si>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</si>
  <si>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</si>
  <si>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</si>
  <si>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</si>
  <si>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</si>
  <si>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</si>
  <si>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</si>
  <si>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</si>
  <si>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</si>
  <si>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</si>
  <si>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</si>
  <si>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</si>
  <si>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</si>
  <si>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</si>
  <si>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</si>
  <si>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</si>
  <si>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</si>
  <si>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</si>
  <si>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</si>
  <si>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</si>
  <si>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</si>
  <si>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</si>
  <si>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</si>
  <si>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</si>
  <si>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</si>
  <si>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</si>
  <si>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</si>
  <si>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</si>
  <si>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</si>
  <si>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</si>
  <si>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</si>
  <si>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</si>
  <si>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</si>
  <si>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</si>
  <si>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</si>
  <si>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</si>
  <si>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</si>
  <si>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</si>
  <si>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</si>
  <si>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</si>
  <si>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</si>
  <si>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</si>
  <si>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</si>
  <si>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</si>
  <si>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</si>
  <si>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</si>
  <si>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</si>
  <si>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</si>
  <si>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</si>
  <si>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</si>
  <si>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</si>
  <si>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</si>
  <si>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</si>
  <si>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</si>
  <si>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</si>
  <si>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</si>
  <si>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</si>
  <si>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</si>
  <si>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</si>
  <si>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</si>
  <si>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</si>
  <si>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</si>
  <si>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</si>
  <si>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</si>
  <si>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</si>
  <si>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</si>
  <si>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</si>
  <si>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</si>
  <si>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</si>
  <si>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</si>
  <si>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</si>
  <si>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</si>
  <si>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</si>
  <si>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</si>
  <si>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</si>
  <si>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</si>
  <si>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</si>
  <si>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</si>
  <si>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</si>
  <si>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</si>
  <si>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</si>
  <si>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</si>
  <si>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</si>
  <si>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</si>
  <si>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</si>
  <si>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</si>
  <si>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</si>
  <si>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</si>
  <si>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8"/>
  </si>
  <si>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</si>
  <si>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</si>
  <si>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</si>
  <si>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</si>
  <si>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</si>
  <si>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</si>
  <si>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</si>
  <si>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</si>
  <si>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</si>
  <si>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</si>
  <si>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</si>
  <si>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</si>
  <si>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</si>
  <si>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</si>
  <si>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</si>
  <si>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</si>
  <si>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</si>
  <si>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</si>
  <si>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</si>
  <si>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</si>
  <si>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</si>
  <si>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</si>
  <si>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</si>
  <si>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</si>
  <si>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</si>
  <si>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</si>
  <si>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</si>
  <si>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</si>
  <si>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</si>
  <si>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</si>
  <si>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</si>
  <si>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</si>
  <si>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</si>
  <si>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</si>
  <si>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8"/>
  </si>
  <si>
    <t>　　　　　　6522　　商品投資顧問業</t>
    <rPh sb="16" eb="18">
      <t>コモン</t>
    </rPh>
    <phoneticPr fontId="68"/>
  </si>
  <si>
    <t>　　　　　　6521　　商品先物取引業</t>
    <phoneticPr fontId="68"/>
  </si>
  <si>
    <t>商品先物取引業，商品投資顧問業</t>
    <rPh sb="12" eb="14">
      <t>コモン</t>
    </rPh>
    <phoneticPr fontId="68"/>
  </si>
  <si>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</si>
  <si>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</si>
  <si>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</si>
  <si>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</si>
  <si>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</si>
  <si>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</si>
  <si>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</si>
  <si>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</si>
  <si>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</si>
  <si>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</si>
  <si>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</si>
  <si>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</si>
  <si>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</si>
  <si>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</si>
  <si>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</si>
  <si>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</si>
  <si>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</si>
  <si>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</si>
  <si>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</si>
  <si>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</si>
  <si>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</si>
  <si>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</si>
  <si>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</si>
  <si>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</si>
  <si>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</si>
  <si>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</si>
  <si>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</si>
  <si>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</si>
  <si>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</si>
  <si>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</si>
  <si>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</si>
  <si>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</si>
  <si>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</si>
  <si>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</si>
  <si>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</si>
  <si>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</si>
  <si>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</si>
  <si>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</si>
  <si>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</si>
  <si>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</si>
  <si>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</si>
  <si>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</si>
  <si>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</si>
  <si>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</si>
  <si>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</si>
  <si>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</si>
  <si>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</si>
  <si>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</si>
  <si>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</si>
  <si>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</si>
  <si>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</si>
  <si>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</si>
  <si>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</si>
  <si>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</si>
  <si>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</si>
  <si>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</si>
  <si>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</si>
  <si>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</si>
  <si>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</si>
  <si>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</si>
  <si>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</si>
  <si>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</si>
  <si>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</si>
  <si>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</si>
  <si>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</si>
  <si>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</si>
  <si>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</si>
  <si>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</si>
  <si>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</si>
  <si>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</si>
  <si>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</si>
  <si>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</si>
  <si>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</si>
  <si>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</si>
  <si>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</si>
  <si>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</si>
  <si>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</si>
  <si>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</si>
  <si>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</si>
  <si>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</si>
  <si>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</si>
  <si>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</si>
  <si>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</si>
  <si>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</si>
  <si>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</si>
  <si>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</si>
  <si>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</si>
  <si>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</si>
  <si>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</si>
  <si>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</si>
  <si>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</si>
  <si>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</si>
  <si>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</si>
  <si>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</si>
  <si>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</si>
  <si>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</si>
  <si>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</si>
  <si>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</si>
  <si>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</si>
  <si>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</si>
  <si>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</si>
  <si>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</si>
  <si>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</si>
  <si>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</si>
  <si>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</si>
  <si>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</si>
  <si>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</si>
  <si>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</si>
  <si>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</si>
  <si>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</si>
  <si>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</si>
  <si>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</si>
  <si>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</si>
  <si>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</si>
  <si>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</si>
  <si>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</si>
  <si>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</si>
  <si>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</si>
  <si>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</si>
  <si>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</si>
  <si>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</si>
  <si>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</si>
  <si>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</si>
  <si>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</si>
  <si>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</si>
  <si>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</si>
  <si>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</si>
  <si>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</si>
  <si>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</si>
  <si>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</si>
  <si>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</si>
  <si>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</si>
  <si>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</si>
  <si>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</si>
  <si>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</si>
  <si>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</si>
  <si>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</si>
  <si>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</si>
  <si>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</si>
  <si>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</si>
  <si>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</si>
  <si>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</si>
  <si>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</si>
  <si>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</si>
  <si>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</si>
  <si>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</si>
  <si>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</si>
  <si>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</si>
  <si>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</si>
  <si>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</si>
  <si>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</si>
  <si>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</si>
  <si>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</si>
  <si>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</si>
  <si>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</si>
  <si>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</si>
  <si>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</si>
  <si>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</si>
  <si>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</si>
  <si>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</si>
  <si>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</si>
  <si>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</si>
  <si>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</si>
  <si>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</si>
  <si>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</si>
  <si>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</si>
  <si>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</si>
  <si>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</si>
  <si>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</si>
  <si>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</si>
  <si>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</si>
  <si>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</si>
  <si>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</si>
  <si>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</si>
  <si>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</si>
  <si>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</si>
  <si>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</si>
  <si>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</si>
  <si>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</si>
  <si>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</si>
  <si>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</si>
  <si>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</si>
  <si>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</si>
  <si>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</si>
  <si>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</si>
  <si>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</si>
  <si>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</si>
  <si>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</si>
  <si>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</si>
  <si>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</si>
  <si>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</si>
  <si>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</si>
  <si>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</si>
  <si>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</si>
  <si>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</si>
  <si>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</si>
  <si>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</si>
  <si>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</si>
  <si>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8"/>
  </si>
  <si>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</si>
  <si>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</si>
  <si>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</si>
  <si>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</si>
  <si>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</si>
  <si>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</si>
  <si>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</si>
  <si>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</si>
  <si>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</si>
  <si>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</si>
  <si>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</si>
  <si>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</si>
  <si>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</si>
  <si>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</si>
  <si>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</si>
  <si>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</si>
  <si>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</si>
  <si>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</si>
  <si>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</si>
  <si>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</si>
  <si>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</si>
  <si>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</si>
  <si>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</si>
  <si>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</si>
  <si>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</si>
  <si>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</si>
  <si>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</si>
  <si>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</si>
  <si>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</si>
  <si>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</si>
  <si>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</si>
  <si>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</si>
  <si>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</si>
  <si>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</si>
  <si>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</si>
  <si>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</si>
  <si>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</si>
  <si>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</si>
  <si>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</si>
  <si>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</si>
  <si>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</si>
  <si>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</si>
  <si>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</si>
  <si>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</si>
  <si>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</si>
  <si>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</si>
  <si>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</si>
  <si>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</si>
  <si>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</si>
  <si>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</si>
  <si>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</si>
  <si>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</si>
  <si>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</si>
  <si>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</si>
  <si>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</si>
  <si>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</si>
  <si>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</si>
  <si>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</si>
  <si>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</si>
  <si>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</si>
  <si>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</si>
  <si>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</si>
  <si>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</si>
  <si>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</si>
  <si>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</si>
  <si>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</si>
  <si>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</si>
  <si>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</si>
  <si>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</si>
  <si>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</si>
  <si>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</si>
  <si>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</si>
  <si>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</si>
  <si>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</si>
  <si>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</si>
  <si>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</si>
  <si>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</si>
  <si>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</si>
  <si>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</si>
  <si>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</si>
  <si>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</si>
  <si>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</si>
  <si>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</si>
  <si>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</si>
  <si>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</si>
  <si>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</si>
  <si>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</si>
  <si>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</si>
  <si>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</si>
  <si>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</si>
  <si>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</si>
  <si>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</si>
  <si>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</si>
  <si>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</si>
  <si>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</si>
  <si>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</si>
  <si>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</si>
  <si>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</si>
  <si>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</si>
  <si>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</si>
  <si>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</si>
  <si>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</si>
  <si>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</si>
  <si>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</si>
  <si>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</si>
  <si>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</si>
  <si>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</si>
  <si>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</si>
  <si>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</si>
  <si>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</si>
  <si>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</si>
  <si>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</si>
  <si>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</si>
  <si>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</si>
  <si>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</si>
  <si>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</si>
  <si>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</si>
  <si>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</si>
  <si>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</si>
  <si>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</si>
  <si>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</si>
  <si>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</si>
  <si>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</si>
  <si>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</si>
  <si>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</si>
  <si>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</si>
  <si>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</si>
  <si>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</si>
  <si>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8"/>
  </si>
  <si>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</si>
  <si>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</si>
  <si>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</si>
  <si>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</si>
  <si>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</si>
  <si>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</si>
  <si>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</si>
  <si>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</si>
  <si>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</si>
  <si>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</si>
  <si>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</si>
  <si>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</si>
  <si>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</si>
  <si>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</si>
  <si>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</si>
  <si>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</si>
  <si>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</si>
  <si>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</si>
  <si>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</si>
  <si>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</si>
  <si>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</si>
  <si>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</si>
  <si>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</si>
  <si>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</si>
  <si>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</si>
  <si>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</si>
  <si>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</si>
  <si>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</si>
  <si>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8"/>
  </si>
  <si>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</si>
  <si>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</si>
  <si>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</si>
  <si>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</si>
  <si>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</si>
  <si>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</si>
  <si>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</si>
  <si>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</si>
  <si>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</si>
  <si>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</si>
  <si>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</si>
  <si>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</si>
  <si>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</si>
  <si>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</si>
  <si>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</si>
  <si>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</si>
  <si>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</si>
  <si>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</si>
  <si>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</si>
  <si>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</si>
  <si>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</si>
  <si>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</si>
  <si>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</si>
  <si>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</si>
  <si>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</si>
  <si>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</si>
  <si>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</si>
  <si>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</si>
  <si>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</si>
  <si>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</si>
  <si>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</si>
  <si>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</si>
  <si>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</si>
  <si>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8"/>
  </si>
  <si>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</si>
  <si>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</si>
  <si>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</si>
  <si>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</si>
  <si>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</si>
  <si>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</si>
  <si>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</si>
  <si>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</si>
  <si>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</si>
  <si>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</si>
  <si>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</si>
  <si>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</si>
  <si>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</si>
  <si>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</si>
  <si>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</si>
  <si>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</si>
  <si>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</si>
  <si>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</si>
  <si>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</si>
  <si>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</si>
  <si>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</si>
  <si>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</si>
  <si>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</si>
  <si>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</si>
  <si>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</si>
  <si>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</si>
  <si>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</si>
  <si>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</si>
  <si>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</si>
  <si>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</si>
  <si>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</si>
  <si>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</si>
  <si>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</si>
  <si>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</si>
  <si>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</si>
  <si>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</si>
  <si>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</si>
  <si>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</si>
  <si>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</si>
  <si>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</si>
  <si>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</si>
  <si>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</si>
  <si>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</si>
  <si>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</si>
  <si>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</si>
  <si>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</si>
  <si>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</si>
  <si>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</si>
  <si>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</si>
  <si>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</si>
  <si>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</si>
  <si>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</si>
  <si>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</si>
  <si>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</si>
  <si>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</si>
  <si>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</si>
  <si>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</si>
  <si>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</si>
  <si>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</si>
  <si>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</si>
  <si>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</si>
  <si>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</si>
  <si>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</si>
  <si>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</si>
  <si>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</si>
  <si>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</si>
  <si>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</si>
  <si>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</si>
  <si>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</si>
  <si>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</si>
  <si>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</si>
  <si>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8"/>
  </si>
  <si>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</si>
  <si>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</si>
  <si>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</si>
  <si>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</si>
  <si>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</si>
  <si>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</si>
  <si>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</si>
  <si>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</si>
  <si>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</si>
  <si>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</si>
  <si>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</si>
  <si>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</si>
  <si>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</si>
  <si>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</si>
  <si>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</si>
  <si>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</si>
  <si>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</si>
  <si>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</si>
  <si>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</si>
  <si>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</si>
  <si>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</si>
  <si>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</si>
  <si>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</si>
  <si>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</si>
  <si>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</si>
  <si>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</si>
  <si>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</si>
  <si>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</si>
  <si>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</si>
  <si>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</si>
  <si>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</si>
  <si>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</si>
  <si>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</si>
  <si>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</si>
  <si>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</si>
  <si>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</si>
  <si>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</si>
  <si>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</si>
  <si>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</si>
  <si>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8"/>
  </si>
  <si>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</si>
  <si>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</si>
  <si>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</si>
  <si>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</si>
  <si>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</si>
  <si>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</si>
  <si>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</si>
  <si>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</si>
  <si>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</si>
  <si>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</si>
  <si>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</si>
  <si>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</si>
  <si>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</si>
  <si>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</si>
  <si>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</si>
  <si>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</si>
  <si>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</si>
  <si>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</si>
  <si>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</si>
  <si>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</si>
  <si>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</si>
  <si>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</si>
  <si>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</si>
  <si>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</si>
  <si>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</si>
  <si>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</si>
  <si>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</si>
  <si>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</si>
  <si>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</si>
  <si>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</si>
  <si>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</si>
  <si>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</si>
  <si>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</si>
  <si>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</si>
  <si>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</si>
  <si>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</si>
  <si>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</si>
  <si>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</si>
  <si>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</si>
  <si>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</si>
  <si>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</si>
  <si>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</si>
  <si>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</si>
  <si>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</si>
  <si>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</si>
  <si>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</si>
  <si>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</si>
  <si>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</si>
  <si>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</si>
  <si>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</si>
  <si>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</si>
  <si>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</si>
  <si>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</si>
  <si>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</si>
  <si>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</si>
  <si>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</si>
  <si>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</si>
  <si>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</si>
  <si>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</si>
  <si>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</si>
  <si>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</si>
  <si>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</si>
  <si>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</si>
  <si>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</si>
  <si>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</si>
  <si>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</si>
  <si>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</si>
  <si>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</si>
  <si>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</si>
  <si>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</si>
  <si>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</si>
  <si>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</si>
  <si>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</si>
  <si>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</si>
  <si>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</si>
  <si>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</si>
  <si>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</si>
  <si>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</si>
  <si>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</si>
  <si>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</si>
  <si>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</si>
  <si>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</si>
  <si>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</si>
  <si>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</si>
  <si>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</si>
  <si>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</si>
  <si>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</si>
  <si>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</si>
  <si>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</si>
  <si>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</si>
  <si>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</si>
  <si>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</si>
  <si>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</si>
  <si>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</si>
  <si>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</si>
  <si>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</si>
  <si>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</si>
  <si>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</si>
  <si>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</si>
  <si>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</si>
  <si>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</si>
  <si>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</si>
  <si>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</si>
  <si>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</si>
  <si>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</si>
  <si>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</si>
  <si>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</si>
  <si>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</si>
  <si>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</si>
  <si>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</si>
  <si>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</si>
  <si>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</si>
  <si>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</si>
  <si>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</si>
  <si>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</si>
  <si>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</si>
  <si>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</si>
  <si>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</si>
  <si>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</si>
  <si>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</si>
  <si>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</si>
  <si>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</si>
  <si>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</si>
  <si>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</si>
  <si>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</si>
  <si>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</si>
  <si>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</si>
  <si>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</si>
  <si>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</si>
  <si>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</si>
  <si>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</si>
  <si>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</si>
  <si>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</si>
  <si>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</si>
  <si>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</si>
  <si>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</si>
  <si>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</si>
  <si>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</si>
  <si>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</si>
  <si>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</si>
  <si>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</si>
  <si>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</si>
  <si>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</si>
  <si>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</si>
  <si>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</si>
  <si>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</si>
  <si>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</si>
  <si>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</si>
  <si>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</si>
  <si>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</si>
  <si>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</si>
  <si>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</si>
  <si>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</si>
  <si>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</si>
  <si>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</si>
  <si>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</si>
  <si>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</si>
  <si>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</si>
  <si>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</si>
  <si>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</si>
  <si>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</si>
  <si>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</si>
  <si>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</si>
  <si>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</si>
  <si>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</si>
  <si>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</si>
  <si>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</si>
  <si>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</si>
  <si>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</si>
  <si>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</si>
  <si>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</si>
  <si>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</si>
  <si>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</si>
  <si>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</si>
  <si>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</si>
  <si>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</si>
  <si>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</si>
  <si>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</si>
  <si>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</si>
  <si>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</si>
  <si>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</si>
  <si>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</si>
  <si>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8"/>
  </si>
  <si>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</si>
  <si>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</si>
  <si>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</si>
  <si>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</si>
  <si>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</si>
  <si>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</si>
  <si>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</si>
  <si>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</si>
  <si>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</si>
  <si>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</si>
  <si>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</si>
  <si>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</si>
  <si>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</si>
  <si>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</si>
  <si>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</si>
  <si>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</si>
  <si>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</si>
  <si>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</si>
  <si>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</si>
  <si>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</si>
  <si>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</si>
  <si>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</si>
  <si>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</si>
  <si>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</si>
  <si>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</si>
  <si>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</si>
  <si>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</si>
  <si>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</si>
  <si>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</si>
  <si>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</si>
  <si>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</si>
  <si>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</si>
  <si>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</si>
  <si>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</si>
  <si>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</si>
  <si>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</si>
  <si>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</si>
  <si>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</si>
  <si>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</si>
  <si>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</si>
  <si>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</si>
  <si>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</si>
  <si>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</si>
  <si>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</si>
  <si>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</si>
  <si>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</si>
  <si>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</si>
  <si>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</si>
  <si>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</si>
  <si>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</si>
  <si>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</si>
  <si>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</si>
  <si>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</si>
  <si>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</si>
  <si>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</si>
  <si>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</si>
  <si>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</si>
  <si>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</si>
  <si>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</si>
  <si>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</si>
  <si>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</si>
  <si>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</si>
  <si>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</si>
  <si>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</si>
  <si>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</si>
  <si>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</si>
  <si>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</si>
  <si>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</si>
  <si>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</si>
  <si>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</si>
  <si>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</si>
  <si>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</si>
  <si>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</si>
  <si>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</si>
  <si>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</si>
  <si>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</si>
  <si>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</si>
  <si>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</si>
  <si>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</si>
  <si>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</si>
  <si>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</si>
  <si>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</si>
  <si>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</si>
  <si>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</si>
  <si>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</si>
  <si>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</si>
  <si>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</si>
  <si>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</si>
  <si>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</si>
  <si>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</si>
  <si>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</si>
  <si>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</si>
  <si>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</si>
  <si>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</si>
  <si>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</si>
  <si>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</si>
  <si>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</si>
  <si>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</si>
  <si>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</si>
  <si>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</si>
  <si>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</si>
  <si>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</si>
  <si>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</si>
  <si>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</si>
  <si>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</si>
  <si>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</si>
  <si>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</si>
  <si>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</si>
  <si>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</si>
  <si>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</si>
  <si>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</si>
  <si>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</si>
  <si>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</si>
  <si>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</si>
  <si>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</si>
  <si>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</si>
  <si>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</si>
  <si>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</si>
  <si>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</si>
  <si>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</si>
  <si>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</si>
  <si>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</si>
  <si>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</si>
  <si>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</si>
  <si>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</si>
  <si>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</si>
  <si>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</si>
  <si>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</si>
  <si>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</si>
  <si>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8"/>
  </si>
  <si>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</si>
  <si>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</si>
  <si>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</si>
  <si>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</si>
  <si>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</si>
  <si>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</si>
  <si>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</si>
  <si>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</si>
  <si>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</si>
  <si>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</si>
  <si>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</si>
  <si>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</si>
  <si>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</si>
  <si>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</si>
  <si>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</si>
  <si>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</si>
  <si>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</si>
  <si>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</si>
  <si>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</si>
  <si>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</si>
  <si>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</si>
  <si>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</si>
  <si>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</si>
  <si>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</si>
  <si>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</si>
  <si>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</si>
  <si>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</si>
  <si>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</si>
  <si>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</si>
  <si>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</si>
  <si>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</si>
  <si>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</si>
  <si>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</si>
  <si>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</si>
  <si>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</si>
  <si>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</si>
  <si>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</si>
  <si>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</si>
  <si>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</si>
  <si>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</si>
  <si>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</si>
  <si>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</si>
  <si>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</si>
  <si>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</si>
  <si>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</si>
  <si>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</si>
  <si>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</si>
  <si>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</si>
  <si>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</si>
  <si>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</si>
  <si>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</si>
  <si>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</si>
  <si>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</si>
  <si>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</si>
  <si>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</si>
  <si>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</si>
  <si>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</si>
  <si>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</si>
  <si>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</si>
  <si>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</si>
  <si>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</si>
  <si>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</si>
  <si>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</si>
  <si>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</si>
  <si>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</si>
  <si>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</si>
  <si>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</si>
  <si>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</si>
  <si>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</si>
  <si>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</si>
  <si>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</si>
  <si>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</si>
  <si>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</si>
  <si>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</si>
  <si>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</si>
  <si>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</si>
  <si>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</si>
  <si>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</si>
  <si>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</si>
  <si>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</si>
  <si>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</si>
  <si>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</si>
  <si>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</si>
  <si>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</si>
  <si>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</si>
  <si>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</si>
  <si>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</si>
  <si>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</si>
  <si>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</si>
  <si>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</si>
  <si>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</si>
  <si>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</si>
  <si>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</si>
  <si>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</si>
  <si>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</si>
  <si>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</si>
  <si>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</si>
  <si>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</si>
  <si>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</si>
  <si>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</si>
  <si>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</si>
  <si>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</si>
  <si>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</si>
  <si>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</si>
  <si>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</si>
  <si>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</si>
  <si>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</si>
  <si>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</si>
  <si>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</si>
  <si>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</si>
  <si>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</si>
  <si>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</si>
  <si>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</si>
  <si>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</si>
  <si>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</si>
  <si>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</si>
  <si>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</si>
  <si>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</si>
  <si>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</si>
  <si>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</si>
  <si>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</si>
  <si>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</si>
  <si>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</si>
  <si>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</si>
  <si>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</si>
  <si>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</si>
  <si>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</si>
  <si>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</si>
  <si>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</si>
  <si>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</si>
  <si>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</si>
  <si>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</si>
  <si>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</si>
  <si>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</si>
  <si>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</si>
  <si>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</si>
  <si>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</si>
  <si>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</si>
  <si>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</si>
  <si>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</si>
  <si>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</si>
  <si>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</si>
  <si>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</si>
  <si>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</si>
  <si>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</si>
  <si>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</si>
  <si>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</si>
  <si>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</si>
  <si>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</si>
  <si>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</si>
  <si>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</si>
  <si>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</si>
  <si>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</si>
  <si>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</si>
  <si>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</si>
  <si>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</si>
  <si>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</si>
  <si>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</si>
  <si>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</si>
  <si>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</si>
  <si>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</si>
  <si>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</si>
  <si>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</si>
  <si>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</si>
  <si>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</si>
  <si>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</si>
  <si>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</si>
  <si>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</si>
  <si>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</si>
  <si>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</si>
  <si>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</si>
  <si>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</si>
  <si>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</si>
  <si>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</si>
  <si>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</si>
  <si>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</si>
  <si>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</si>
  <si>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</si>
  <si>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</si>
  <si>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</si>
  <si>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</si>
  <si>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</si>
  <si>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</si>
  <si>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</si>
  <si>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</si>
  <si>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</si>
  <si>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</si>
  <si>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</si>
  <si>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</si>
  <si>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</si>
  <si>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</si>
  <si>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</si>
  <si>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</si>
  <si>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</si>
  <si>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</si>
  <si>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</si>
  <si>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</si>
  <si>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</si>
  <si>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</si>
  <si>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</si>
  <si>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</si>
  <si>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</si>
  <si>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</si>
  <si>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</si>
  <si>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</si>
  <si>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</si>
  <si>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</si>
  <si>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</si>
  <si>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</si>
  <si>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</si>
  <si>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</si>
  <si>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</si>
  <si>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</si>
  <si>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</si>
  <si>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</si>
  <si>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</si>
  <si>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</si>
  <si>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</si>
  <si>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</si>
  <si>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</si>
  <si>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</si>
  <si>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</si>
  <si>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</si>
  <si>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</si>
  <si>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</si>
  <si>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</si>
  <si>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</si>
  <si>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</si>
  <si>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</si>
  <si>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</si>
  <si>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</si>
  <si>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</si>
  <si>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</si>
  <si>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</si>
  <si>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</si>
  <si>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</si>
  <si>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</si>
  <si>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</si>
  <si>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</si>
  <si>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</si>
  <si>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</si>
  <si>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</si>
  <si>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</si>
  <si>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</si>
  <si>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</si>
  <si>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</si>
  <si>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</si>
  <si>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</si>
  <si>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</si>
  <si>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</si>
  <si>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</si>
  <si>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</si>
  <si>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</si>
  <si>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</si>
  <si>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</si>
  <si>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</si>
  <si>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</si>
  <si>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</si>
  <si>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</si>
  <si>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</si>
  <si>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</si>
  <si>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</si>
  <si>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</si>
  <si>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</si>
  <si>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</si>
  <si>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</si>
  <si>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</si>
  <si>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</si>
  <si>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</si>
  <si>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</si>
  <si>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</si>
  <si>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</si>
  <si>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</si>
  <si>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</si>
  <si>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</si>
  <si>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</si>
  <si>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</si>
  <si>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</si>
  <si>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</si>
  <si>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</si>
  <si>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</si>
  <si>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</si>
  <si>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</si>
  <si>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</si>
  <si>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</si>
  <si>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</si>
  <si>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</si>
  <si>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</si>
  <si>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</si>
  <si>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</si>
  <si>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</si>
  <si>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</si>
  <si>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</si>
  <si>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</si>
  <si>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</si>
  <si>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</si>
  <si>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</si>
  <si>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</si>
  <si>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</si>
  <si>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</si>
  <si>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</si>
  <si>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</si>
  <si>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</si>
  <si>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</si>
  <si>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</si>
  <si>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</si>
  <si>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</si>
  <si>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</si>
  <si>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</si>
  <si>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</si>
  <si>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</si>
  <si>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</si>
  <si>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</si>
  <si>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</si>
  <si>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</si>
  <si>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</si>
  <si>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</si>
  <si>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</si>
  <si>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</si>
  <si>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</si>
  <si>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</si>
  <si>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</si>
  <si>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</si>
  <si>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</si>
  <si>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</si>
  <si>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</si>
  <si>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</si>
  <si>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</si>
  <si>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</si>
  <si>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</si>
  <si>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</si>
  <si>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</si>
  <si>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</si>
  <si>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</si>
  <si>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</si>
  <si>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</si>
  <si>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</si>
  <si>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</si>
  <si>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</si>
  <si>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</si>
  <si>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</si>
  <si>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8"/>
  </si>
  <si>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</si>
  <si>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</si>
  <si>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</si>
  <si>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</si>
  <si>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</si>
  <si>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</si>
  <si>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</si>
  <si>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</si>
  <si>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</si>
  <si>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</si>
  <si>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</si>
  <si>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</si>
  <si>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</si>
  <si>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</si>
  <si>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</si>
  <si>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</si>
  <si>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</si>
  <si>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</si>
  <si>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</si>
  <si>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</si>
  <si>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</si>
  <si>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</si>
  <si>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</si>
  <si>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</si>
  <si>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</si>
  <si>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</si>
  <si>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</si>
  <si>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</si>
  <si>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</si>
  <si>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</si>
  <si>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</si>
  <si>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</si>
  <si>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</si>
  <si>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</si>
  <si>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</si>
  <si>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</si>
  <si>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</si>
  <si>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</si>
  <si>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</si>
  <si>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</si>
  <si>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</si>
  <si>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</si>
  <si>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</si>
  <si>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</si>
  <si>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8"/>
  </si>
  <si>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</si>
  <si>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</si>
  <si>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</si>
  <si>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</si>
  <si>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</si>
  <si>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</si>
  <si>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</si>
  <si>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</si>
  <si>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</si>
  <si>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</si>
  <si>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</si>
  <si>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</si>
  <si>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</si>
  <si>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</si>
  <si>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</si>
  <si>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</si>
  <si>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</si>
  <si>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</si>
  <si>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</si>
  <si>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</si>
  <si>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</si>
  <si>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</si>
  <si>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</si>
  <si>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</si>
  <si>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</si>
  <si>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</si>
  <si>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</si>
  <si>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</si>
  <si>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</si>
  <si>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</si>
  <si>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</si>
  <si>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8"/>
  </si>
  <si>
    <t>　　　　　　1122　　絹・人絹織物業</t>
  </si>
  <si>
    <t>　　　　　　1121　　綿・スフ織物業</t>
  </si>
  <si>
    <t>織物業</t>
    <phoneticPr fontId="68"/>
  </si>
  <si>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</si>
  <si>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</si>
  <si>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</si>
  <si>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</si>
  <si>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</si>
  <si>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</si>
  <si>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</si>
  <si>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</si>
  <si>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</si>
  <si>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</si>
  <si>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</si>
  <si>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</si>
  <si>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</si>
  <si>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</si>
  <si>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</si>
  <si>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</si>
  <si>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</si>
  <si>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</si>
  <si>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</si>
  <si>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</si>
  <si>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</si>
  <si>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</si>
  <si>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</si>
  <si>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</si>
  <si>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</si>
  <si>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</si>
  <si>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</si>
  <si>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</si>
  <si>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</si>
  <si>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</si>
  <si>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</si>
  <si>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</si>
  <si>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</si>
  <si>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</si>
  <si>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</si>
  <si>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</si>
  <si>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</si>
  <si>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</si>
  <si>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</si>
  <si>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</si>
  <si>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</si>
  <si>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</si>
  <si>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</si>
  <si>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</si>
  <si>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</si>
  <si>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</si>
  <si>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</si>
  <si>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</si>
  <si>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</si>
  <si>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</si>
  <si>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</si>
  <si>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</si>
  <si>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</si>
  <si>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</si>
  <si>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</si>
  <si>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</si>
  <si>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</si>
  <si>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</si>
  <si>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</si>
  <si>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</si>
  <si>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</si>
  <si>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</si>
  <si>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</si>
  <si>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</si>
  <si>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</si>
  <si>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</si>
  <si>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</si>
  <si>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</si>
  <si>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</si>
  <si>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</si>
  <si>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</si>
  <si>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</si>
  <si>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</si>
  <si>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</si>
  <si>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</si>
  <si>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</si>
  <si>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</si>
  <si>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</si>
  <si>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</si>
  <si>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</si>
  <si>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</si>
  <si>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</si>
  <si>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</si>
  <si>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</si>
  <si>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</si>
  <si>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</si>
  <si>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</si>
  <si>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</si>
  <si>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8"/>
  </si>
  <si>
    <t>管理，補助的経済活動を行う事業所（09食料品製造業）</t>
  </si>
  <si>
    <t>食料品製造業</t>
  </si>
  <si>
    <t>すべて対象（工場・物流施設）</t>
    <rPh sb="3" eb="5">
      <t>タイショウ</t>
    </rPh>
    <rPh sb="6" eb="8">
      <t>コウジョウ</t>
    </rPh>
    <phoneticPr fontId="68"/>
  </si>
  <si>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</si>
  <si>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</si>
  <si>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</si>
  <si>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</si>
  <si>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</si>
  <si>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</si>
  <si>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</si>
  <si>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</si>
  <si>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</si>
  <si>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</si>
  <si>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</si>
  <si>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</si>
  <si>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</si>
  <si>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</si>
  <si>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</si>
  <si>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</si>
  <si>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</si>
  <si>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</si>
  <si>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</si>
  <si>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</si>
  <si>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</si>
  <si>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</si>
  <si>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</si>
  <si>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</si>
  <si>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</si>
  <si>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</si>
  <si>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</si>
  <si>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</si>
  <si>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</si>
  <si>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</si>
  <si>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</si>
  <si>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</si>
  <si>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</si>
  <si>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</si>
  <si>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</si>
  <si>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</si>
  <si>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</si>
  <si>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</si>
  <si>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</si>
  <si>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</si>
  <si>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</si>
  <si>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</si>
  <si>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</si>
  <si>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</si>
  <si>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</si>
  <si>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</si>
  <si>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</si>
  <si>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</si>
  <si>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</si>
  <si>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</si>
  <si>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</si>
  <si>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</si>
  <si>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</si>
  <si>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</si>
  <si>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</si>
  <si>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</si>
  <si>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</si>
  <si>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</si>
  <si>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</si>
  <si>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</si>
  <si>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</si>
  <si>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</si>
  <si>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</si>
  <si>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</si>
  <si>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</si>
  <si>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</si>
  <si>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</si>
  <si>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</si>
  <si>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</si>
  <si>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</si>
  <si>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</si>
  <si>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</si>
  <si>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</si>
  <si>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</si>
  <si>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</si>
  <si>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</si>
  <si>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</si>
  <si>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</si>
  <si>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</si>
  <si>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</si>
  <si>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</si>
  <si>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</si>
  <si>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</si>
  <si>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</si>
  <si>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</si>
  <si>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</si>
  <si>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</si>
  <si>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</si>
  <si>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</si>
  <si>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</si>
  <si>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</si>
  <si>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</si>
  <si>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</si>
  <si>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</si>
  <si>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</si>
  <si>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</si>
  <si>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</si>
  <si>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</si>
  <si>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</si>
  <si>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</si>
  <si>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</si>
  <si>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</si>
  <si>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</si>
  <si>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</si>
  <si>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</si>
  <si>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</si>
  <si>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</si>
  <si>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</si>
  <si>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</si>
  <si>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</si>
  <si>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</si>
  <si>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</si>
  <si>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</si>
  <si>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</si>
  <si>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</si>
  <si>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</si>
  <si>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</si>
  <si>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</si>
  <si>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</si>
  <si>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</si>
  <si>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</si>
  <si>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</si>
  <si>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</si>
  <si>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</si>
  <si>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</si>
  <si>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</si>
  <si>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</si>
  <si>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</si>
  <si>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</si>
  <si>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</si>
  <si>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</si>
  <si>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</si>
  <si>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</si>
  <si>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</si>
  <si>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</si>
  <si>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</si>
  <si>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</si>
  <si>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</si>
  <si>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</si>
  <si>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</si>
  <si>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</si>
  <si>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</si>
  <si>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</si>
  <si>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</si>
  <si>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</si>
  <si>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</si>
  <si>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</si>
  <si>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</si>
  <si>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</si>
  <si>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</si>
  <si>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</si>
  <si>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</si>
  <si>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</si>
  <si>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</si>
  <si>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</si>
  <si>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</si>
  <si>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</si>
  <si>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</si>
  <si>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</si>
  <si>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</si>
  <si>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</si>
  <si>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</si>
  <si>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</si>
  <si>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</si>
  <si>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</si>
  <si>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</si>
  <si>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</si>
  <si>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</si>
  <si>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</si>
  <si>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</si>
  <si>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</si>
  <si>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</si>
  <si>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</si>
  <si>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</si>
  <si>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</si>
  <si>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</si>
  <si>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</si>
  <si>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</si>
  <si>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</si>
  <si>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</si>
  <si>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</si>
  <si>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</si>
  <si>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</si>
  <si>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</si>
  <si>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</si>
  <si>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</si>
  <si>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</si>
  <si>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</si>
  <si>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</si>
  <si>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</si>
  <si>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</si>
  <si>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</si>
  <si>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</si>
  <si>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</si>
  <si>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</si>
  <si>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</si>
  <si>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</si>
  <si>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</si>
  <si>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</si>
  <si>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</si>
  <si>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8"/>
  </si>
  <si>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</si>
  <si>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8"/>
  </si>
  <si>
    <t>日本標準産業分類</t>
    <rPh sb="0" eb="2">
      <t>ニホン</t>
    </rPh>
    <rPh sb="2" eb="4">
      <t>ヒョウジュン</t>
    </rPh>
    <rPh sb="4" eb="6">
      <t>サンギョウ</t>
    </rPh>
    <rPh sb="6" eb="8">
      <t>ブンルイ</t>
    </rPh>
    <phoneticPr fontId="68"/>
  </si>
  <si>
    <t>識別番号</t>
    <rPh sb="0" eb="4">
      <t>シキベツバンゴウ</t>
    </rPh>
    <phoneticPr fontId="88"/>
  </si>
  <si>
    <t>令和</t>
    <rPh sb="0" eb="2">
      <t>レイワ</t>
    </rPh>
    <phoneticPr fontId="71"/>
  </si>
  <si>
    <t>月</t>
    <rPh sb="0" eb="1">
      <t>ツキ</t>
    </rPh>
    <phoneticPr fontId="71"/>
  </si>
  <si>
    <t>日</t>
    <rPh sb="0" eb="1">
      <t>ニチ</t>
    </rPh>
    <phoneticPr fontId="71"/>
  </si>
  <si>
    <t>代表申請者</t>
    <rPh sb="0" eb="2">
      <t>ダイヒョウ</t>
    </rPh>
    <phoneticPr fontId="88"/>
  </si>
  <si>
    <t>住所</t>
    <phoneticPr fontId="88"/>
  </si>
  <si>
    <t>代表者の役職名</t>
    <rPh sb="4" eb="7">
      <t>ヤクショクメイ</t>
    </rPh>
    <phoneticPr fontId="88"/>
  </si>
  <si>
    <t>代表者の氏名</t>
    <phoneticPr fontId="88"/>
  </si>
  <si>
    <t>共同申請者</t>
    <rPh sb="0" eb="2">
      <t>キョウドウ</t>
    </rPh>
    <phoneticPr fontId="88"/>
  </si>
  <si>
    <t>記</t>
    <rPh sb="0" eb="1">
      <t>キ</t>
    </rPh>
    <phoneticPr fontId="88"/>
  </si>
  <si>
    <t>別紙２　経費内訳のとおり</t>
    <phoneticPr fontId="88"/>
  </si>
  <si>
    <t>６　本件責任者及び担当者の氏名、連絡先等</t>
    <phoneticPr fontId="88"/>
  </si>
  <si>
    <t>（１）責任者の所属部署・職名・氏名　</t>
    <phoneticPr fontId="88"/>
  </si>
  <si>
    <t>（２）担当者の所属部署・職名・氏名　</t>
    <phoneticPr fontId="88"/>
  </si>
  <si>
    <t>（３）連絡先（電話番号・Eメールアドレス）　</t>
    <phoneticPr fontId="88"/>
  </si>
  <si>
    <t>完了実績報告書（単年度）</t>
    <rPh sb="0" eb="7">
      <t>カンリョウジッセキホウコクショ</t>
    </rPh>
    <phoneticPr fontId="12"/>
  </si>
  <si>
    <t>←「識別番号」は (13桁の法人番号) に入力する</t>
    <rPh sb="21" eb="23">
      <t>ニュウリョク</t>
    </rPh>
    <phoneticPr fontId="88"/>
  </si>
  <si>
    <t>　理事長　殿</t>
    <phoneticPr fontId="71"/>
  </si>
  <si>
    <t>←「住所」　　　　　　…法人の住所
　「法人の名称」　　　…法人の名称
　「代表者の役職名」　…法人の代表者の役職名
　「代表者の氏名」　　…法人の代表者の氏名　　をそれぞれ記入すること</t>
    <phoneticPr fontId="88"/>
  </si>
  <si>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88"/>
  </si>
  <si>
    <t>　令和5年度補正予算二酸化炭素排出抑制対策事業費等補助金
（工場・事業場における先導的な脱炭素化取組推進事業（SHIFT事業））
省CO2型設備更新支援C（中小企業事業）完了実績報告書</t>
    <phoneticPr fontId="88"/>
  </si>
  <si>
    <t>令和</t>
    <phoneticPr fontId="88"/>
  </si>
  <si>
    <t>月</t>
    <rPh sb="0" eb="1">
      <t>ツキ</t>
    </rPh>
    <phoneticPr fontId="88"/>
  </si>
  <si>
    <t>日付け</t>
    <rPh sb="0" eb="2">
      <t>ニチヅケ</t>
    </rPh>
    <phoneticPr fontId="88"/>
  </si>
  <si>
    <t>EIC 第</t>
    <rPh sb="4" eb="5">
      <t>ダイ</t>
    </rPh>
    <phoneticPr fontId="71"/>
  </si>
  <si>
    <t>号</t>
    <rPh sb="0" eb="1">
      <t>ゴウ</t>
    </rPh>
    <phoneticPr fontId="71"/>
  </si>
  <si>
    <t>で交付決定の通知を受けた二酸化炭素</t>
    <phoneticPr fontId="68"/>
  </si>
  <si>
    <t>←「交付決定日」及び「文書番号」は「交付決定通知書の写し」か
　 ら正確に転記すること</t>
    <phoneticPr fontId="88"/>
  </si>
  <si>
    <t>排出抑制対策事業費等補助金（工場・事業場における先導的な脱炭素化取組推進事業（SHIFT事業））省CO2型設備更新支援（中小企業事業）を完了しましたので、令和5年度補正予算二酸化炭素排出抑制対策事業費等補助金（工場・事業場における先導的な脱炭素化取組推進事業（SHIFT事業））省CO2型設備更新支援C（中小企業事業）交付規程第１１条第１項の規定に基づき下記のとおり報告します。</t>
    <phoneticPr fontId="71"/>
  </si>
  <si>
    <t>１　補助金の交付決定額及び交付決定年月日</t>
    <phoneticPr fontId="71"/>
  </si>
  <si>
    <t>金</t>
    <rPh sb="0" eb="1">
      <t>キン</t>
    </rPh>
    <phoneticPr fontId="88"/>
  </si>
  <si>
    <t>円</t>
    <rPh sb="0" eb="1">
      <t>エン</t>
    </rPh>
    <phoneticPr fontId="88"/>
  </si>
  <si>
    <t>（令和</t>
    <rPh sb="1" eb="3">
      <t>レイワ</t>
    </rPh>
    <phoneticPr fontId="88"/>
  </si>
  <si>
    <t>年</t>
    <rPh sb="0" eb="1">
      <t>ネン</t>
    </rPh>
    <phoneticPr fontId="88"/>
  </si>
  <si>
    <t>日</t>
    <rPh sb="0" eb="1">
      <t>ニチ</t>
    </rPh>
    <phoneticPr fontId="88"/>
  </si>
  <si>
    <t>EIC 第</t>
    <rPh sb="4" eb="5">
      <t>ダイ</t>
    </rPh>
    <phoneticPr fontId="88"/>
  </si>
  <si>
    <t>号）</t>
    <rPh sb="0" eb="1">
      <t>ゴウ</t>
    </rPh>
    <phoneticPr fontId="88"/>
  </si>
  <si>
    <t>←「補助金の交付決定額」の金額は「交付決定通知書」の「補助金の額」を
    正確に転記すること（完了実績報告書の「 補助金所要額」を誤って
    転記しないこと）</t>
    <rPh sb="67" eb="68">
      <t>アヤマ</t>
    </rPh>
    <phoneticPr fontId="88"/>
  </si>
  <si>
    <t>（うち消費税及び地方消費税相当額</t>
  </si>
  <si>
    <t>円）</t>
    <rPh sb="0" eb="1">
      <t>エン</t>
    </rPh>
    <phoneticPr fontId="71"/>
  </si>
  <si>
    <t>２　補助事業の実施状況</t>
    <phoneticPr fontId="88"/>
  </si>
  <si>
    <t>別紙１　実施報告書のとおり</t>
    <phoneticPr fontId="88"/>
  </si>
  <si>
    <t>３　補助金の経費収支実績</t>
    <phoneticPr fontId="88"/>
  </si>
  <si>
    <t>４　補助事業の実施期間</t>
    <phoneticPr fontId="88"/>
  </si>
  <si>
    <t>令和</t>
    <rPh sb="0" eb="2">
      <t>レイワ</t>
    </rPh>
    <phoneticPr fontId="68"/>
  </si>
  <si>
    <t>年</t>
    <rPh sb="0" eb="1">
      <t>ネン</t>
    </rPh>
    <phoneticPr fontId="68"/>
  </si>
  <si>
    <t>月</t>
    <rPh sb="0" eb="1">
      <t>ガツ</t>
    </rPh>
    <phoneticPr fontId="68"/>
  </si>
  <si>
    <t>日</t>
    <rPh sb="0" eb="1">
      <t>ニチ</t>
    </rPh>
    <phoneticPr fontId="68"/>
  </si>
  <si>
    <t>～</t>
    <phoneticPr fontId="68"/>
  </si>
  <si>
    <t>月</t>
    <phoneticPr fontId="68"/>
  </si>
  <si>
    <t>５　添付資料</t>
    <phoneticPr fontId="88"/>
  </si>
  <si>
    <t>（１）完成図書（各種手続等に係る書面の写しを含む。）</t>
    <phoneticPr fontId="88"/>
  </si>
  <si>
    <t>（２）写真（工程等が分かるもの）</t>
  </si>
  <si>
    <t>（３）その他参考資料（領収書等含む。）</t>
  </si>
  <si>
    <t>←【本件責任者及び担当者の氏名、連絡先等】には「代表申請者」の責任者等を記入すること</t>
    <phoneticPr fontId="88"/>
  </si>
  <si>
    <r>
      <t>様式第11（第11条関係）　</t>
    </r>
    <r>
      <rPr>
        <b/>
        <sz val="10"/>
        <color theme="1"/>
        <rFont val="游ゴシック"/>
        <family val="3"/>
        <charset val="128"/>
      </rPr>
      <t>単年度用</t>
    </r>
    <rPh sb="14" eb="17">
      <t>タンネンド</t>
    </rPh>
    <rPh sb="17" eb="18">
      <t>ヨウ</t>
    </rPh>
    <phoneticPr fontId="88"/>
  </si>
  <si>
    <t>(11)</t>
    <phoneticPr fontId="12"/>
  </si>
  <si>
    <t>(13)</t>
    <phoneticPr fontId="12"/>
  </si>
  <si>
    <t>過不足</t>
    <rPh sb="0" eb="3">
      <t>カブソク</t>
    </rPh>
    <phoneticPr fontId="12"/>
  </si>
  <si>
    <t>(11) - (12)</t>
    <phoneticPr fontId="12"/>
  </si>
  <si>
    <t>別紙2　単年度用</t>
    <rPh sb="0" eb="2">
      <t>ベッシ</t>
    </rPh>
    <rPh sb="4" eb="8">
      <t>タンネンドヨウ</t>
    </rPh>
    <phoneticPr fontId="68"/>
  </si>
  <si>
    <t>記入例及び注記</t>
    <rPh sb="0" eb="2">
      <t>キニュウ</t>
    </rPh>
    <rPh sb="2" eb="3">
      <t>レイ</t>
    </rPh>
    <rPh sb="3" eb="4">
      <t>オヨ</t>
    </rPh>
    <rPh sb="5" eb="7">
      <t>チュウキ</t>
    </rPh>
    <phoneticPr fontId="71"/>
  </si>
  <si>
    <t>セル色凡例</t>
    <rPh sb="2" eb="3">
      <t>ショク</t>
    </rPh>
    <rPh sb="3" eb="5">
      <t>ハンレイ</t>
    </rPh>
    <phoneticPr fontId="71"/>
  </si>
  <si>
    <t>直接入力</t>
    <rPh sb="0" eb="2">
      <t>チョクセツ</t>
    </rPh>
    <rPh sb="2" eb="4">
      <t>ニュウリョク</t>
    </rPh>
    <phoneticPr fontId="71"/>
  </si>
  <si>
    <t>選択</t>
    <rPh sb="0" eb="2">
      <t>センタク</t>
    </rPh>
    <phoneticPr fontId="71"/>
  </si>
  <si>
    <t>自動計算</t>
    <rPh sb="0" eb="2">
      <t>ジドウ</t>
    </rPh>
    <rPh sb="2" eb="4">
      <t>ケイサン</t>
    </rPh>
    <phoneticPr fontId="71"/>
  </si>
  <si>
    <t>セル色の表示／非表示</t>
    <rPh sb="2" eb="3">
      <t>ショク</t>
    </rPh>
    <rPh sb="4" eb="6">
      <t>ヒョウジ</t>
    </rPh>
    <rPh sb="7" eb="10">
      <t>ヒヒョウジ</t>
    </rPh>
    <phoneticPr fontId="71"/>
  </si>
  <si>
    <t>対策個票別_設備構成比較</t>
    <rPh sb="0" eb="4">
      <t>タイサクコヒョウ</t>
    </rPh>
    <rPh sb="4" eb="5">
      <t>ベツ</t>
    </rPh>
    <rPh sb="6" eb="8">
      <t>セツビ</t>
    </rPh>
    <rPh sb="8" eb="10">
      <t>コウセイ</t>
    </rPh>
    <rPh sb="10" eb="12">
      <t>ヒカク</t>
    </rPh>
    <phoneticPr fontId="68"/>
  </si>
  <si>
    <t>（セルのメモやテキストボックスによる注記は移動できます）</t>
    <rPh sb="18" eb="20">
      <t>チュウキ</t>
    </rPh>
    <rPh sb="21" eb="23">
      <t>イドウ</t>
    </rPh>
    <phoneticPr fontId="71"/>
  </si>
  <si>
    <t>対策個票</t>
    <rPh sb="0" eb="4">
      <t>タイサクコヒョウ</t>
    </rPh>
    <phoneticPr fontId="71"/>
  </si>
  <si>
    <t>基準年度</t>
    <rPh sb="0" eb="2">
      <t>キジュン</t>
    </rPh>
    <rPh sb="2" eb="4">
      <t>ネンド</t>
    </rPh>
    <phoneticPr fontId="71"/>
  </si>
  <si>
    <t>シート番号区別</t>
    <rPh sb="3" eb="5">
      <t>バンゴウ</t>
    </rPh>
    <rPh sb="5" eb="7">
      <t>クベツ</t>
    </rPh>
    <phoneticPr fontId="71"/>
  </si>
  <si>
    <t>対策実施後</t>
    <rPh sb="0" eb="2">
      <t>タイサク</t>
    </rPh>
    <rPh sb="2" eb="4">
      <t>ジッシ</t>
    </rPh>
    <rPh sb="4" eb="5">
      <t>ゴ</t>
    </rPh>
    <phoneticPr fontId="71"/>
  </si>
  <si>
    <r>
      <t>様式</t>
    </r>
    <r>
      <rPr>
        <sz val="12"/>
        <color theme="1"/>
        <rFont val="ＭＳ Ｐゴシック"/>
        <family val="3"/>
        <charset val="128"/>
        <scheme val="minor"/>
      </rPr>
      <t>第１０（第８条関係）</t>
    </r>
    <phoneticPr fontId="88"/>
  </si>
  <si>
    <t>　二酸化炭素排出抑制対策事業費等補助金（工場・事業場における先導的な脱炭素化取組推進事業（SHIFT事業））省CO2型設備更新支援（C.中小企業事業）取得財産等管理台帳　
　　（令和5年度）</t>
    <phoneticPr fontId="88"/>
  </si>
  <si>
    <t>財産名（備品等名）</t>
    <rPh sb="4" eb="6">
      <t>ビヒン</t>
    </rPh>
    <rPh sb="6" eb="7">
      <t>トウ</t>
    </rPh>
    <rPh sb="7" eb="8">
      <t>メイ</t>
    </rPh>
    <phoneticPr fontId="71"/>
  </si>
  <si>
    <t>規格</t>
    <phoneticPr fontId="88"/>
  </si>
  <si>
    <t>数量</t>
    <phoneticPr fontId="88"/>
  </si>
  <si>
    <t>取得年月日</t>
    <phoneticPr fontId="71"/>
  </si>
  <si>
    <t>耐用年数</t>
    <rPh sb="2" eb="4">
      <t>ネンスウ</t>
    </rPh>
    <phoneticPr fontId="71"/>
  </si>
  <si>
    <t>設置又は保管場所</t>
    <rPh sb="2" eb="3">
      <t>マタ</t>
    </rPh>
    <rPh sb="4" eb="6">
      <t>ホカン</t>
    </rPh>
    <rPh sb="6" eb="8">
      <t>バショ</t>
    </rPh>
    <phoneticPr fontId="71"/>
  </si>
  <si>
    <t>←「経費内訳表」において、単価が税込み50万円（税抜き454,546円）以上の機器がある場合は漏れなく記入すること</t>
    <rPh sb="24" eb="26">
      <t>ゼイヌ</t>
    </rPh>
    <rPh sb="34" eb="35">
      <t>エン</t>
    </rPh>
    <phoneticPr fontId="88"/>
  </si>
  <si>
    <t>←「取得年月日」には、検査合格日（引き渡し日＝所有権が移転した日）を記入すること</t>
    <phoneticPr fontId="88"/>
  </si>
  <si>
    <t>←「耐用年数」には別添６に記載されている年数を記載すること</t>
    <rPh sb="9" eb="11">
      <t>ベッテン</t>
    </rPh>
    <rPh sb="13" eb="15">
      <t>キサイ</t>
    </rPh>
    <rPh sb="20" eb="22">
      <t>ネンスウ</t>
    </rPh>
    <rPh sb="23" eb="25">
      <t>キサイ</t>
    </rPh>
    <phoneticPr fontId="88"/>
  </si>
  <si>
    <t>←「設置又は保管場所」には、部屋（エリア）の名称や階数など、「竣工図（単線結線図・平面配置図等）」で設置場所を確認できる情報を記入すること</t>
    <rPh sb="50" eb="52">
      <t>セッチ</t>
    </rPh>
    <phoneticPr fontId="88"/>
  </si>
  <si>
    <t>注１　対象となる取得財産等は、取得価格又は効用の増加価格が二酸化炭素排出抑制対策事業費等補助金（グリーンリカバリーの実現に向けた中小企業等のCO2削減比例型設備導入支援事業）交付規程第８条第１項第十四号に規定する処分制限額以上の財産とする。</t>
    <phoneticPr fontId="71"/>
  </si>
  <si>
    <t>　２　数量は、同一規格等であれば一括して記載して差し支えない。単価が異なる場合は、区分して記載すること。</t>
    <phoneticPr fontId="88"/>
  </si>
  <si>
    <t>　３　取得年月日は、検収年月日を記載すること</t>
    <phoneticPr fontId="88"/>
  </si>
  <si>
    <t>支払集計表</t>
    <phoneticPr fontId="88"/>
  </si>
  <si>
    <t>←適宜、行や列を追加して記入すること
←自社で施工した経費があり、「(1) 総事業費」に含まれる場合、その金額も記入すること
←「契約・支払関係書類」には、No. ごとに以下の書類を漏れなく添付すること
　(ア) 見積書
　(イ) 契約書（注文書・注文請書）
　(ウ) 完了届・納品書（出荷証明書）
　(エ) 検査合格証・受領書
　(オ) 請求書
　(カ) 支払証明書
　</t>
    <phoneticPr fontId="88"/>
  </si>
  <si>
    <t>施設の名称：</t>
    <phoneticPr fontId="88"/>
  </si>
  <si>
    <t>支払先の法人名</t>
    <rPh sb="0" eb="3">
      <t>シハライサキ</t>
    </rPh>
    <rPh sb="4" eb="6">
      <t>ホウジン</t>
    </rPh>
    <rPh sb="6" eb="7">
      <t>メイ</t>
    </rPh>
    <phoneticPr fontId="71"/>
  </si>
  <si>
    <t>発注内容</t>
    <rPh sb="0" eb="2">
      <t>ハッチュウ</t>
    </rPh>
    <rPh sb="2" eb="4">
      <t>ナイヨウ</t>
    </rPh>
    <phoneticPr fontId="71"/>
  </si>
  <si>
    <t>インデックス</t>
    <phoneticPr fontId="71"/>
  </si>
  <si>
    <t>入金日</t>
    <phoneticPr fontId="71"/>
  </si>
  <si>
    <t>1回目支払額 [円]
上：税込金額
下：税抜金額</t>
    <rPh sb="1" eb="3">
      <t>カイメ</t>
    </rPh>
    <rPh sb="3" eb="5">
      <t>シハライ</t>
    </rPh>
    <rPh sb="5" eb="6">
      <t>ガク</t>
    </rPh>
    <rPh sb="8" eb="9">
      <t>エン</t>
    </rPh>
    <rPh sb="11" eb="12">
      <t>ウエ</t>
    </rPh>
    <rPh sb="13" eb="15">
      <t>ゼイコミ</t>
    </rPh>
    <rPh sb="15" eb="17">
      <t>キンガク</t>
    </rPh>
    <rPh sb="18" eb="19">
      <t>シタ</t>
    </rPh>
    <rPh sb="20" eb="22">
      <t>ゼイヌキ</t>
    </rPh>
    <phoneticPr fontId="71"/>
  </si>
  <si>
    <t>2回目支払額 [円]
上：税込
下：税抜</t>
    <rPh sb="1" eb="3">
      <t>カイメ</t>
    </rPh>
    <rPh sb="3" eb="5">
      <t>シハライ</t>
    </rPh>
    <rPh sb="5" eb="6">
      <t>ガク</t>
    </rPh>
    <rPh sb="11" eb="12">
      <t>ウエ</t>
    </rPh>
    <rPh sb="13" eb="15">
      <t>ゼイコミ</t>
    </rPh>
    <rPh sb="16" eb="17">
      <t>シタ</t>
    </rPh>
    <rPh sb="18" eb="20">
      <t>ゼイヌキ</t>
    </rPh>
    <phoneticPr fontId="71"/>
  </si>
  <si>
    <t>3回目支払額 [円]
上：税込
下：税抜</t>
    <rPh sb="1" eb="3">
      <t>カイメ</t>
    </rPh>
    <rPh sb="3" eb="5">
      <t>シハライ</t>
    </rPh>
    <rPh sb="5" eb="6">
      <t>ガク</t>
    </rPh>
    <rPh sb="11" eb="12">
      <t>ウエ</t>
    </rPh>
    <rPh sb="13" eb="15">
      <t>ゼイコミ</t>
    </rPh>
    <rPh sb="16" eb="17">
      <t>シタ</t>
    </rPh>
    <rPh sb="18" eb="20">
      <t>ゼイヌキ</t>
    </rPh>
    <phoneticPr fontId="71"/>
  </si>
  <si>
    <t>4回目支払額 [円]
上：税込
下：税抜</t>
    <rPh sb="1" eb="3">
      <t>カイメ</t>
    </rPh>
    <rPh sb="3" eb="5">
      <t>シハライ</t>
    </rPh>
    <rPh sb="5" eb="6">
      <t>ガク</t>
    </rPh>
    <rPh sb="11" eb="12">
      <t>ウエ</t>
    </rPh>
    <rPh sb="13" eb="15">
      <t>ゼイコミ</t>
    </rPh>
    <rPh sb="16" eb="17">
      <t>シタ</t>
    </rPh>
    <rPh sb="18" eb="20">
      <t>ゼイヌキ</t>
    </rPh>
    <phoneticPr fontId="71"/>
  </si>
  <si>
    <t>5回目支払額 [円]
上：税込
下：税抜</t>
    <rPh sb="1" eb="3">
      <t>カイメ</t>
    </rPh>
    <rPh sb="3" eb="5">
      <t>シハライ</t>
    </rPh>
    <rPh sb="5" eb="6">
      <t>ガク</t>
    </rPh>
    <rPh sb="8" eb="9">
      <t>エン</t>
    </rPh>
    <rPh sb="10" eb="11">
      <t>ウエ</t>
    </rPh>
    <rPh sb="12" eb="14">
      <t>ゼイコミ</t>
    </rPh>
    <rPh sb="15" eb="16">
      <t>シタ</t>
    </rPh>
    <rPh sb="17" eb="19">
      <t>ゼイヌキ</t>
    </rPh>
    <phoneticPr fontId="71"/>
  </si>
  <si>
    <t>支払額合計 [円]
上：税込
下：税抜</t>
    <rPh sb="0" eb="2">
      <t>シハライ</t>
    </rPh>
    <rPh sb="2" eb="3">
      <t>ガク</t>
    </rPh>
    <rPh sb="10" eb="11">
      <t>ウエ</t>
    </rPh>
    <rPh sb="12" eb="14">
      <t>ゼイコミ</t>
    </rPh>
    <rPh sb="15" eb="16">
      <t>シタ</t>
    </rPh>
    <rPh sb="17" eb="19">
      <t>ゼイヌキ</t>
    </rPh>
    <phoneticPr fontId="71"/>
  </si>
  <si>
    <t>1-1</t>
    <phoneticPr fontId="71"/>
  </si>
  <si>
    <t>1-2</t>
    <phoneticPr fontId="71"/>
  </si>
  <si>
    <t>1-3</t>
    <phoneticPr fontId="71"/>
  </si>
  <si>
    <t>1-4</t>
    <phoneticPr fontId="71"/>
  </si>
  <si>
    <t>1-5</t>
    <phoneticPr fontId="71"/>
  </si>
  <si>
    <t>2-1</t>
    <phoneticPr fontId="71"/>
  </si>
  <si>
    <t>2-2</t>
    <phoneticPr fontId="71"/>
  </si>
  <si>
    <t>2-3</t>
    <phoneticPr fontId="71"/>
  </si>
  <si>
    <t>2-4</t>
    <phoneticPr fontId="71"/>
  </si>
  <si>
    <t>2-5</t>
    <phoneticPr fontId="71"/>
  </si>
  <si>
    <t>3-1</t>
    <phoneticPr fontId="71"/>
  </si>
  <si>
    <t>3-2</t>
    <phoneticPr fontId="71"/>
  </si>
  <si>
    <t>3-3</t>
    <phoneticPr fontId="71"/>
  </si>
  <si>
    <t>3-4</t>
    <phoneticPr fontId="71"/>
  </si>
  <si>
    <t>3-5</t>
    <phoneticPr fontId="71"/>
  </si>
  <si>
    <t>4-1</t>
    <phoneticPr fontId="71"/>
  </si>
  <si>
    <t>4-2</t>
    <phoneticPr fontId="71"/>
  </si>
  <si>
    <t>4-3</t>
    <phoneticPr fontId="71"/>
  </si>
  <si>
    <t>4-4</t>
    <phoneticPr fontId="71"/>
  </si>
  <si>
    <t>4-5</t>
    <phoneticPr fontId="71"/>
  </si>
  <si>
    <t>5-1</t>
    <phoneticPr fontId="71"/>
  </si>
  <si>
    <t>5-2</t>
    <phoneticPr fontId="71"/>
  </si>
  <si>
    <t>5-3</t>
    <phoneticPr fontId="71"/>
  </si>
  <si>
    <t>5-4</t>
    <phoneticPr fontId="71"/>
  </si>
  <si>
    <t>5-5</t>
    <phoneticPr fontId="71"/>
  </si>
  <si>
    <t>6-1</t>
    <phoneticPr fontId="71"/>
  </si>
  <si>
    <t>6-2</t>
    <phoneticPr fontId="71"/>
  </si>
  <si>
    <t>6-3</t>
    <phoneticPr fontId="71"/>
  </si>
  <si>
    <t>6-4</t>
    <phoneticPr fontId="71"/>
  </si>
  <si>
    <t>6-5</t>
    <phoneticPr fontId="71"/>
  </si>
  <si>
    <t>7-1</t>
    <phoneticPr fontId="71"/>
  </si>
  <si>
    <t>7-2</t>
    <phoneticPr fontId="71"/>
  </si>
  <si>
    <t>7-3</t>
    <phoneticPr fontId="71"/>
  </si>
  <si>
    <t>7-4</t>
    <phoneticPr fontId="71"/>
  </si>
  <si>
    <t>7-5</t>
    <phoneticPr fontId="71"/>
  </si>
  <si>
    <t>8-1</t>
    <phoneticPr fontId="71"/>
  </si>
  <si>
    <t>8-2</t>
    <phoneticPr fontId="71"/>
  </si>
  <si>
    <t>8-3</t>
    <phoneticPr fontId="71"/>
  </si>
  <si>
    <t>8-4</t>
    <phoneticPr fontId="71"/>
  </si>
  <si>
    <t>8-5</t>
    <phoneticPr fontId="71"/>
  </si>
  <si>
    <t>9-1</t>
    <phoneticPr fontId="71"/>
  </si>
  <si>
    <t>9-2</t>
    <phoneticPr fontId="71"/>
  </si>
  <si>
    <t>9-3</t>
    <phoneticPr fontId="71"/>
  </si>
  <si>
    <t>9-4</t>
    <phoneticPr fontId="71"/>
  </si>
  <si>
    <t>9-5</t>
    <phoneticPr fontId="71"/>
  </si>
  <si>
    <t>10-1</t>
    <phoneticPr fontId="71"/>
  </si>
  <si>
    <t>10-2</t>
    <phoneticPr fontId="71"/>
  </si>
  <si>
    <t>10-3</t>
    <phoneticPr fontId="71"/>
  </si>
  <si>
    <t>10-4</t>
    <phoneticPr fontId="71"/>
  </si>
  <si>
    <t>10-5</t>
    <phoneticPr fontId="71"/>
  </si>
  <si>
    <t>トータル支払額合計 [円]</t>
    <rPh sb="4" eb="6">
      <t>シハライ</t>
    </rPh>
    <rPh sb="6" eb="7">
      <t>ガク</t>
    </rPh>
    <rPh sb="11" eb="12">
      <t>エン</t>
    </rPh>
    <phoneticPr fontId="71"/>
  </si>
  <si>
    <t>上：税込</t>
    <phoneticPr fontId="88"/>
  </si>
  <si>
    <t>下：税抜</t>
    <phoneticPr fontId="88"/>
  </si>
  <si>
    <t>←自動計算の結果（下の段の税抜金額）が端数の関係で請求書や「経費内訳表」と合わない場合は、適宜手入力をして金額を一致させること
←【支払集計表入力チェック】で「要確認」が出た場合は、入力内容を見直すこと（振込手数料により金額が一致しない場合は、「要確認」でも問題ない場合がある）</t>
    <rPh sb="102" eb="107">
      <t>フリコミテスウリョウ</t>
    </rPh>
    <rPh sb="110" eb="112">
      <t>キンガク</t>
    </rPh>
    <rPh sb="113" eb="115">
      <t>イッチ</t>
    </rPh>
    <rPh sb="118" eb="120">
      <t>バアイ</t>
    </rPh>
    <rPh sb="129" eb="131">
      <t>モンダイ</t>
    </rPh>
    <rPh sb="133" eb="135">
      <t>バアイ</t>
    </rPh>
    <phoneticPr fontId="88"/>
  </si>
  <si>
    <t>【支払集計表入力チェック】</t>
    <rPh sb="1" eb="3">
      <t>シハラ</t>
    </rPh>
    <rPh sb="3" eb="6">
      <t>シュウケイヒョウ</t>
    </rPh>
    <phoneticPr fontId="88"/>
  </si>
  <si>
    <r>
      <t>補助金交付確定額</t>
    </r>
    <r>
      <rPr>
        <vertAlign val="superscript"/>
        <sz val="10"/>
        <color rgb="FF000000"/>
        <rFont val="ＭＳ Ｐゴシック"/>
        <family val="3"/>
        <charset val="128"/>
      </rPr>
      <t>※2</t>
    </r>
    <rPh sb="0" eb="3">
      <t>ホジョキン</t>
    </rPh>
    <rPh sb="3" eb="5">
      <t>コウフ</t>
    </rPh>
    <rPh sb="5" eb="7">
      <t>カクテイ</t>
    </rPh>
    <rPh sb="7" eb="8">
      <t>ガク</t>
    </rPh>
    <phoneticPr fontId="12"/>
  </si>
  <si>
    <t>(12)</t>
    <phoneticPr fontId="12"/>
  </si>
  <si>
    <t>←「(11)執行団体が必要と認めた額」は交付決定通知書に記載の”補助金の額”を記載すること</t>
    <phoneticPr fontId="12"/>
  </si>
  <si>
    <t>※１　「補助金所要額」には、(9)が(5)補助基本額よりも大きい場合は(5)補助基本額が適用されます。(9)が(5)補助基本額以下の場合は(9)が適用されます。
※2　「補助金交付確定額」には、(11)が(10)補助金所要額よりも大きい場合は(10)が適用されます。(11)が(10)以下の場合は(11)が適用されます。</t>
    <rPh sb="4" eb="7">
      <t>ホジョキン</t>
    </rPh>
    <rPh sb="7" eb="9">
      <t>ショヨウ</t>
    </rPh>
    <rPh sb="9" eb="10">
      <t>ガク</t>
    </rPh>
    <rPh sb="21" eb="25">
      <t>ホジョキホン</t>
    </rPh>
    <rPh sb="25" eb="26">
      <t>ガク</t>
    </rPh>
    <rPh sb="29" eb="30">
      <t>オオ</t>
    </rPh>
    <rPh sb="32" eb="34">
      <t>バアイ</t>
    </rPh>
    <rPh sb="38" eb="42">
      <t>ホジョキホン</t>
    </rPh>
    <rPh sb="42" eb="43">
      <t>ガク</t>
    </rPh>
    <rPh sb="44" eb="46">
      <t>テキヨウ</t>
    </rPh>
    <rPh sb="58" eb="62">
      <t>ホジョキホン</t>
    </rPh>
    <rPh sb="62" eb="63">
      <t>ガク</t>
    </rPh>
    <rPh sb="63" eb="65">
      <t>イカ</t>
    </rPh>
    <rPh sb="66" eb="68">
      <t>バアイ</t>
    </rPh>
    <rPh sb="73" eb="75">
      <t>テキヨウ</t>
    </rPh>
    <phoneticPr fontId="12"/>
  </si>
  <si>
    <t>CO2排出量 （令和5年度または直近3年間の平均値）</t>
    <rPh sb="8" eb="10">
      <t>レイワ</t>
    </rPh>
    <rPh sb="11" eb="13">
      <t>ネンド</t>
    </rPh>
    <rPh sb="16" eb="18">
      <t>チョッキン</t>
    </rPh>
    <rPh sb="19" eb="21">
      <t>ネンカン</t>
    </rPh>
    <rPh sb="22" eb="25">
      <t>ヘイキンチ</t>
    </rPh>
    <phoneticPr fontId="71"/>
  </si>
  <si>
    <t>契約日：</t>
    <phoneticPr fontId="88"/>
  </si>
  <si>
    <t>支払日：</t>
    <rPh sb="0" eb="2">
      <t>シハライ</t>
    </rPh>
    <phoneticPr fontId="88"/>
  </si>
  <si>
    <t>支払日</t>
    <rPh sb="0" eb="2">
      <t>シハライ</t>
    </rPh>
    <rPh sb="2" eb="3">
      <t>ビ</t>
    </rPh>
    <phoneticPr fontId="88"/>
  </si>
  <si>
    <t>単価 [円]
上段：税抜き
下段：税込み</t>
    <rPh sb="0" eb="2">
      <t>タンカ</t>
    </rPh>
    <rPh sb="4" eb="5">
      <t>エン</t>
    </rPh>
    <rPh sb="7" eb="9">
      <t>ジョウダン</t>
    </rPh>
    <rPh sb="14" eb="16">
      <t>カダン</t>
    </rPh>
    <phoneticPr fontId="88"/>
  </si>
  <si>
    <t>金額 [円]
上段：税抜き
下段：税込み</t>
    <rPh sb="0" eb="2">
      <t>キンガク</t>
    </rPh>
    <rPh sb="4" eb="5">
      <t>エン</t>
    </rPh>
    <phoneticPr fontId="88"/>
  </si>
  <si>
    <t>別添３Ａ_実施計画書まとめ</t>
    <phoneticPr fontId="68"/>
  </si>
  <si>
    <t>比例型、1/2キャップ判定</t>
    <rPh sb="2" eb="3">
      <t>ガタ</t>
    </rPh>
    <rPh sb="11" eb="13">
      <t>ハンテイ</t>
    </rPh>
    <phoneticPr fontId="6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</si>
</sst>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 numFmtId="192" formatCode="[$-411]ggge&quot;年&quot;m&quot;月&quot;d&quot;日&quot;;@"/>
    <numFmt numFmtId="193" formatCode="#,##0&quot;円&quot;"/>
    <numFmt numFmtId="194" formatCode="0&quot;年&quot;"/>
    <numFmt numFmtId="195" formatCode="yyyy\.m\.d"/>
    <numFmt numFmtId="196" formatCode="#,##0.000;[Red]\-#,##0.000"/>
  </numFmts>
  <fonts count="199">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vertAlign val="superscript"/>
      <sz val="10"/>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b/>
      <sz val="9"/>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sz val="10"/>
      <color rgb="FFFF0000"/>
      <name val="游ゴシック"/>
      <family val="3"/>
      <charset val="128"/>
    </font>
    <font>
      <sz val="6"/>
      <color theme="1"/>
      <name val="游ゴシック"/>
      <family val="3"/>
      <charset val="128"/>
    </font>
    <font>
      <sz val="6"/>
      <color theme="1"/>
      <name val="ＭＳ Ｐゴシック"/>
      <family val="3"/>
      <charset val="128"/>
      <scheme val="minor"/>
    </font>
    <font>
      <sz val="8"/>
      <color theme="1"/>
      <name val="游ゴシック"/>
      <family val="3"/>
      <charset val="128"/>
    </font>
    <font>
      <b/>
      <sz val="10"/>
      <color theme="1"/>
      <name val="游ゴシック"/>
      <family val="3"/>
      <charset val="128"/>
    </font>
    <font>
      <sz val="8"/>
      <color indexed="81"/>
      <name val="MS P ゴシック"/>
      <family val="3"/>
      <charset val="128"/>
    </font>
    <font>
      <sz val="9"/>
      <color theme="1"/>
      <name val="游ゴシック"/>
      <family val="3"/>
      <charset val="128"/>
    </font>
    <font>
      <b/>
      <sz val="12"/>
      <color rgb="FF7030A0"/>
      <name val="游ゴシック"/>
      <family val="3"/>
      <charset val="128"/>
    </font>
    <font>
      <sz val="10"/>
      <color rgb="FF000000"/>
      <name val="游ゴシック"/>
      <family val="3"/>
      <charset val="128"/>
    </font>
    <font>
      <b/>
      <sz val="14"/>
      <color rgb="FF7030A0"/>
      <name val="游ゴシック"/>
      <family val="3"/>
      <charset val="128"/>
    </font>
    <font>
      <sz val="10"/>
      <color theme="1"/>
      <name val="游明朝"/>
      <family val="1"/>
      <charset val="128"/>
    </font>
    <font>
      <sz val="11"/>
      <color theme="1"/>
      <name val="游ゴシック"/>
      <family val="3"/>
      <charset val="128"/>
    </font>
    <font>
      <u/>
      <sz val="10"/>
      <color theme="1"/>
      <name val="游ゴシック"/>
      <family val="3"/>
      <charset val="128"/>
    </font>
    <font>
      <sz val="9.5"/>
      <color rgb="FF000000"/>
      <name val="ＭＳ Ｐゴシック"/>
      <family val="3"/>
      <charset val="128"/>
    </font>
    <font>
      <b/>
      <sz val="10"/>
      <name val="ＭＳ ゴシック"/>
      <family val="3"/>
      <charset val="128"/>
    </font>
    <font>
      <sz val="8"/>
      <color theme="1"/>
      <name val="ＭＳ ゴシック"/>
      <family val="3"/>
      <charset val="128"/>
    </font>
    <font>
      <sz val="12"/>
      <color rgb="FF000000"/>
      <name val="ＭＳ Ｐゴシック"/>
      <family val="3"/>
      <charset val="128"/>
      <scheme val="minor"/>
    </font>
    <font>
      <sz val="10"/>
      <color rgb="FF000000"/>
      <name val="Arial"/>
      <family val="2"/>
    </font>
    <font>
      <vertAlign val="superscript"/>
      <sz val="10"/>
      <color rgb="FF000000"/>
      <name val="ＭＳ Ｐゴシック"/>
      <family val="3"/>
      <charset val="128"/>
    </font>
  </fonts>
  <fills count="26">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rgb="FFFFE38B"/>
        <bgColor indexed="64"/>
      </patternFill>
    </fill>
    <fill>
      <patternFill patternType="solid">
        <fgColor theme="0" tint="-0.14996795556505021"/>
        <bgColor indexed="64"/>
      </patternFill>
    </fill>
  </fills>
  <borders count="264">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left style="medium">
        <color indexed="64"/>
      </left>
      <right/>
      <top/>
      <bottom style="hair">
        <color auto="1"/>
      </bottom>
      <diagonal/>
    </border>
    <border diagonalUp="1">
      <left style="medium">
        <color rgb="FFFF0000"/>
      </left>
      <right style="medium">
        <color rgb="FFFF0000"/>
      </right>
      <top style="medium">
        <color rgb="FFFF0000"/>
      </top>
      <bottom style="medium">
        <color rgb="FFFF0000"/>
      </bottom>
      <diagonal style="thin">
        <color rgb="FFFF0000"/>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dotted">
        <color theme="0" tint="-0.24994659260841701"/>
      </bottom>
      <diagonal/>
    </border>
    <border>
      <left style="thin">
        <color indexed="64"/>
      </left>
      <right style="medium">
        <color indexed="64"/>
      </right>
      <top style="medium">
        <color indexed="64"/>
      </top>
      <bottom style="dotted">
        <color theme="0" tint="-0.24994659260841701"/>
      </bottom>
      <diagonal/>
    </border>
    <border>
      <left style="thin">
        <color indexed="64"/>
      </left>
      <right/>
      <top style="medium">
        <color indexed="64"/>
      </top>
      <bottom style="dotted">
        <color theme="0" tint="-0.24994659260841701"/>
      </bottom>
      <diagonal/>
    </border>
    <border>
      <left style="double">
        <color indexed="64"/>
      </left>
      <right/>
      <top style="medium">
        <color indexed="64"/>
      </top>
      <bottom style="dotted">
        <color theme="0" tint="-0.24994659260841701"/>
      </bottom>
      <diagonal/>
    </border>
    <border>
      <left/>
      <right/>
      <top style="medium">
        <color indexed="64"/>
      </top>
      <bottom style="dotted">
        <color theme="0" tint="-0.24994659260841701"/>
      </bottom>
      <diagonal/>
    </border>
    <border>
      <left/>
      <right style="medium">
        <color indexed="64"/>
      </right>
      <top style="medium">
        <color indexed="64"/>
      </top>
      <bottom style="dotted">
        <color theme="0" tint="-0.24994659260841701"/>
      </bottom>
      <diagonal/>
    </border>
    <border>
      <left style="thin">
        <color indexed="64"/>
      </left>
      <right/>
      <top style="dotted">
        <color theme="0" tint="-0.24994659260841701"/>
      </top>
      <bottom style="medium">
        <color indexed="64"/>
      </bottom>
      <diagonal/>
    </border>
    <border>
      <left/>
      <right/>
      <top style="dotted">
        <color theme="0" tint="-0.24994659260841701"/>
      </top>
      <bottom style="medium">
        <color indexed="64"/>
      </bottom>
      <diagonal/>
    </border>
    <border>
      <left/>
      <right style="medium">
        <color indexed="64"/>
      </right>
      <top style="dotted">
        <color theme="0" tint="-0.24994659260841701"/>
      </top>
      <bottom style="medium">
        <color indexed="64"/>
      </bottom>
      <diagonal/>
    </border>
    <border>
      <left style="double">
        <color indexed="64"/>
      </left>
      <right/>
      <top style="dotted">
        <color theme="0" tint="-0.24994659260841701"/>
      </top>
      <bottom style="medium">
        <color indexed="64"/>
      </bottom>
      <diagonal/>
    </border>
    <border>
      <left style="medium">
        <color indexed="64"/>
      </left>
      <right/>
      <top style="thin">
        <color indexed="64"/>
      </top>
      <bottom style="dotted">
        <color theme="0" tint="-0.24994659260841701"/>
      </bottom>
      <diagonal/>
    </border>
    <border>
      <left/>
      <right/>
      <top style="thin">
        <color indexed="64"/>
      </top>
      <bottom style="dotted">
        <color theme="0" tint="-0.24994659260841701"/>
      </bottom>
      <diagonal/>
    </border>
    <border>
      <left/>
      <right style="medium">
        <color indexed="64"/>
      </right>
      <top style="thin">
        <color indexed="64"/>
      </top>
      <bottom style="dotted">
        <color theme="0" tint="-0.24994659260841701"/>
      </bottom>
      <diagonal/>
    </border>
    <border>
      <left style="medium">
        <color indexed="64"/>
      </left>
      <right/>
      <top style="dotted">
        <color theme="0" tint="-0.24994659260841701"/>
      </top>
      <bottom style="medium">
        <color indexed="64"/>
      </bottom>
      <diagonal/>
    </border>
  </borders>
  <cellStyleXfs count="56">
    <xf numFmtId="0" fontId="0" fillId="0" borderId="0">
      <alignment vertical="center"/>
    </xf>
    <xf numFmtId="9" fontId="13" fillId="0" borderId="0">
      <alignment vertical="center"/>
    </xf>
    <xf numFmtId="9" fontId="10" fillId="0" borderId="0">
      <alignment vertical="center"/>
    </xf>
    <xf numFmtId="38" fontId="11" fillId="0" borderId="0">
      <alignment vertical="center"/>
    </xf>
    <xf numFmtId="38" fontId="33" fillId="0" borderId="0">
      <alignment vertical="center"/>
    </xf>
    <xf numFmtId="38" fontId="11" fillId="0" borderId="0">
      <alignment vertical="center"/>
    </xf>
    <xf numFmtId="0" fontId="33" fillId="0" borderId="0">
      <alignment vertical="center"/>
    </xf>
    <xf numFmtId="0" fontId="13" fillId="0" borderId="0">
      <alignment vertical="center"/>
    </xf>
    <xf numFmtId="0" fontId="11" fillId="0" borderId="0">
      <alignment vertical="center"/>
    </xf>
    <xf numFmtId="0" fontId="11" fillId="0" borderId="0">
      <alignment vertical="center"/>
    </xf>
    <xf numFmtId="0" fontId="9" fillId="0" borderId="0">
      <alignment vertical="center"/>
    </xf>
    <xf numFmtId="0" fontId="59" fillId="0" borderId="0">
      <alignment vertical="center"/>
    </xf>
    <xf numFmtId="0" fontId="9" fillId="0" borderId="0">
      <alignment vertical="center"/>
    </xf>
    <xf numFmtId="0" fontId="59" fillId="0" borderId="0">
      <alignment vertical="center"/>
    </xf>
    <xf numFmtId="38" fontId="59" fillId="0" borderId="0">
      <alignment vertical="center"/>
    </xf>
    <xf numFmtId="0" fontId="9" fillId="0" borderId="0">
      <alignment vertical="center"/>
    </xf>
    <xf numFmtId="0" fontId="33" fillId="0" borderId="0"/>
    <xf numFmtId="0" fontId="10" fillId="0" borderId="0">
      <alignment vertical="center"/>
    </xf>
    <xf numFmtId="0" fontId="8" fillId="0" borderId="0">
      <alignment vertical="center"/>
    </xf>
    <xf numFmtId="38" fontId="8" fillId="0" borderId="0">
      <alignment vertical="center"/>
    </xf>
    <xf numFmtId="0" fontId="7" fillId="0" borderId="0">
      <alignment vertical="center"/>
    </xf>
    <xf numFmtId="38" fontId="7" fillId="0" borderId="0">
      <alignment vertical="center"/>
    </xf>
    <xf numFmtId="0" fontId="33" fillId="0" borderId="0"/>
    <xf numFmtId="0" fontId="6" fillId="0" borderId="0">
      <alignment vertical="center"/>
    </xf>
    <xf numFmtId="0" fontId="5" fillId="0" borderId="0">
      <alignment vertical="center"/>
    </xf>
    <xf numFmtId="38" fontId="83" fillId="0" borderId="0" applyFont="0" applyFill="0" applyBorder="0" applyAlignment="0" applyProtection="0">
      <alignment vertical="center"/>
    </xf>
    <xf numFmtId="0" fontId="84" fillId="0" borderId="0">
      <alignment vertical="center"/>
    </xf>
    <xf numFmtId="0" fontId="81" fillId="0" borderId="0"/>
    <xf numFmtId="38" fontId="84" fillId="0" borderId="0" applyFont="0" applyFill="0" applyBorder="0" applyAlignment="0" applyProtection="0">
      <alignment vertical="center"/>
    </xf>
    <xf numFmtId="0" fontId="81" fillId="0" borderId="0">
      <alignment vertical="center"/>
    </xf>
    <xf numFmtId="0" fontId="5" fillId="0" borderId="0">
      <alignment vertical="center"/>
    </xf>
    <xf numFmtId="0" fontId="81" fillId="0" borderId="0">
      <alignment vertical="center"/>
    </xf>
    <xf numFmtId="0" fontId="5" fillId="0" borderId="0">
      <alignment vertical="center"/>
    </xf>
    <xf numFmtId="38" fontId="5" fillId="0" borderId="0" applyFont="0" applyFill="0" applyBorder="0" applyAlignment="0" applyProtection="0">
      <alignment vertical="center"/>
    </xf>
    <xf numFmtId="0" fontId="81" fillId="0" borderId="0"/>
    <xf numFmtId="0" fontId="114" fillId="0" borderId="0">
      <alignment vertical="center"/>
    </xf>
    <xf numFmtId="0" fontId="5" fillId="0" borderId="0">
      <alignment vertical="center"/>
    </xf>
    <xf numFmtId="0" fontId="5" fillId="0" borderId="0">
      <alignment vertical="center"/>
    </xf>
    <xf numFmtId="0" fontId="5" fillId="0" borderId="0">
      <alignment vertical="center"/>
    </xf>
    <xf numFmtId="38" fontId="10" fillId="0" borderId="0" applyFont="0" applyFill="0" applyBorder="0" applyAlignment="0" applyProtection="0">
      <alignment vertical="center"/>
    </xf>
    <xf numFmtId="0" fontId="128"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6"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38" fontId="1" fillId="0" borderId="0" applyFont="0" applyFill="0" applyBorder="0" applyAlignment="0" applyProtection="0">
      <alignment vertical="center"/>
    </xf>
  </cellStyleXfs>
  <cellXfs count="2288">
    <xf numFmtId="0" fontId="0" fillId="0" borderId="0" xfId="0">
      <alignment vertical="center"/>
    </xf>
    <xf numFmtId="0" fontId="15" fillId="0" borderId="0" xfId="0" applyFont="1">
      <alignment vertical="center"/>
    </xf>
    <xf numFmtId="0" fontId="15" fillId="2" borderId="2" xfId="0" applyFont="1" applyFill="1" applyBorder="1">
      <alignment vertical="center"/>
    </xf>
    <xf numFmtId="40" fontId="15" fillId="2" borderId="2" xfId="0" applyNumberFormat="1" applyFont="1" applyFill="1" applyBorder="1">
      <alignment vertical="center"/>
    </xf>
    <xf numFmtId="0" fontId="15" fillId="3" borderId="2" xfId="0" applyFont="1" applyFill="1" applyBorder="1" applyAlignment="1">
      <alignment horizontal="center" vertical="center"/>
    </xf>
    <xf numFmtId="0" fontId="15" fillId="4" borderId="2" xfId="0" applyFont="1" applyFill="1" applyBorder="1">
      <alignment vertical="center"/>
    </xf>
    <xf numFmtId="0" fontId="17" fillId="0" borderId="0" xfId="0" applyFont="1">
      <alignment vertical="center"/>
    </xf>
    <xf numFmtId="0" fontId="24" fillId="0" borderId="0" xfId="0" applyFont="1">
      <alignment vertical="center"/>
    </xf>
    <xf numFmtId="0" fontId="36" fillId="2" borderId="0" xfId="0" applyFont="1" applyFill="1">
      <alignment vertical="center"/>
    </xf>
    <xf numFmtId="0" fontId="38" fillId="0" borderId="0" xfId="0" applyFont="1">
      <alignment vertical="center"/>
    </xf>
    <xf numFmtId="0" fontId="19" fillId="0" borderId="0" xfId="0" applyFont="1">
      <alignment vertical="center"/>
    </xf>
    <xf numFmtId="0" fontId="20" fillId="0" borderId="0" xfId="0" applyFont="1" applyAlignment="1">
      <alignment vertical="center" wrapText="1"/>
    </xf>
    <xf numFmtId="0" fontId="41" fillId="2" borderId="0" xfId="0" applyFont="1" applyFill="1" applyAlignment="1">
      <alignment horizontal="right" vertical="center"/>
    </xf>
    <xf numFmtId="0" fontId="15" fillId="2" borderId="0" xfId="0" applyFont="1" applyFill="1">
      <alignment vertical="center"/>
    </xf>
    <xf numFmtId="0" fontId="0" fillId="2" borderId="0" xfId="0" applyFill="1">
      <alignment vertical="center"/>
    </xf>
    <xf numFmtId="0" fontId="15" fillId="0" borderId="2" xfId="0" applyFont="1" applyBorder="1">
      <alignment vertical="center"/>
    </xf>
    <xf numFmtId="0" fontId="15" fillId="2" borderId="3" xfId="0" applyFont="1" applyFill="1" applyBorder="1">
      <alignment vertical="center"/>
    </xf>
    <xf numFmtId="0" fontId="14" fillId="6" borderId="4" xfId="0" applyFont="1" applyFill="1" applyBorder="1" applyAlignment="1">
      <alignment horizontal="right" vertical="center"/>
    </xf>
    <xf numFmtId="0" fontId="15" fillId="2" borderId="5" xfId="0" applyFont="1" applyFill="1" applyBorder="1">
      <alignment vertical="center"/>
    </xf>
    <xf numFmtId="0" fontId="15" fillId="6" borderId="5" xfId="0" applyFont="1" applyFill="1" applyBorder="1">
      <alignment vertical="center"/>
    </xf>
    <xf numFmtId="0" fontId="42" fillId="0" borderId="0" xfId="0" applyFont="1">
      <alignment vertical="center"/>
    </xf>
    <xf numFmtId="0" fontId="17" fillId="0" borderId="0" xfId="0" applyFont="1" applyAlignment="1">
      <alignment horizontal="right" vertical="center"/>
    </xf>
    <xf numFmtId="0" fontId="15" fillId="0" borderId="6" xfId="0" applyFont="1" applyBorder="1">
      <alignment vertical="center"/>
    </xf>
    <xf numFmtId="0" fontId="15" fillId="0" borderId="0" xfId="0" applyFont="1" applyAlignment="1">
      <alignment horizontal="left" vertical="center"/>
    </xf>
    <xf numFmtId="0" fontId="39" fillId="0" borderId="0" xfId="0" applyFont="1">
      <alignment vertical="center"/>
    </xf>
    <xf numFmtId="0" fontId="39" fillId="7" borderId="0" xfId="0" applyFont="1" applyFill="1">
      <alignment vertical="center"/>
    </xf>
    <xf numFmtId="0" fontId="38" fillId="7" borderId="0" xfId="0" applyFont="1" applyFill="1">
      <alignment vertical="center"/>
    </xf>
    <xf numFmtId="0" fontId="43" fillId="7" borderId="0" xfId="0" applyFont="1" applyFill="1">
      <alignment vertical="center"/>
    </xf>
    <xf numFmtId="0" fontId="15" fillId="7" borderId="0" xfId="0" applyFont="1" applyFill="1" applyAlignment="1">
      <alignment horizontal="left" vertical="center"/>
    </xf>
    <xf numFmtId="0" fontId="15" fillId="7" borderId="0" xfId="0" applyFont="1" applyFill="1">
      <alignment vertical="center"/>
    </xf>
    <xf numFmtId="0" fontId="19" fillId="7" borderId="0" xfId="0" applyFont="1" applyFill="1">
      <alignment vertical="center"/>
    </xf>
    <xf numFmtId="0" fontId="20" fillId="7" borderId="0" xfId="0" applyFont="1" applyFill="1" applyAlignment="1">
      <alignment vertical="center" wrapText="1"/>
    </xf>
    <xf numFmtId="0" fontId="45" fillId="0" borderId="0" xfId="0" applyFont="1">
      <alignment vertical="center"/>
    </xf>
    <xf numFmtId="0" fontId="21" fillId="0" borderId="0" xfId="0" applyFont="1">
      <alignment vertical="center"/>
    </xf>
    <xf numFmtId="0" fontId="46" fillId="0" borderId="0" xfId="0" applyFont="1">
      <alignment vertical="center"/>
    </xf>
    <xf numFmtId="0" fontId="14" fillId="0" borderId="0" xfId="0" applyFont="1" applyAlignment="1">
      <alignment horizontal="left" vertical="center"/>
    </xf>
    <xf numFmtId="0" fontId="46" fillId="0" borderId="0" xfId="0" applyFont="1" applyAlignment="1">
      <alignment horizontal="left" vertical="center"/>
    </xf>
    <xf numFmtId="0" fontId="15" fillId="8" borderId="2" xfId="0" applyFont="1" applyFill="1" applyBorder="1" applyAlignment="1" applyProtection="1">
      <alignment horizontal="center" vertical="center"/>
      <protection locked="0"/>
    </xf>
    <xf numFmtId="0" fontId="15" fillId="8" borderId="2" xfId="0" applyFont="1" applyFill="1" applyBorder="1" applyProtection="1">
      <alignment vertical="center"/>
      <protection locked="0"/>
    </xf>
    <xf numFmtId="0" fontId="44" fillId="2" borderId="0" xfId="0" applyFont="1" applyFill="1">
      <alignment vertical="center"/>
    </xf>
    <xf numFmtId="9" fontId="15" fillId="0" borderId="0" xfId="0" applyNumberFormat="1" applyFont="1" applyAlignment="1">
      <alignment vertical="center" wrapText="1"/>
    </xf>
    <xf numFmtId="0" fontId="15" fillId="2" borderId="0" xfId="0" applyFont="1" applyFill="1" applyAlignment="1">
      <alignment vertical="top"/>
    </xf>
    <xf numFmtId="38" fontId="15" fillId="0" borderId="0" xfId="0" applyNumberFormat="1" applyFont="1">
      <alignment vertical="center"/>
    </xf>
    <xf numFmtId="0" fontId="16" fillId="0" borderId="0" xfId="0" applyFont="1" applyAlignment="1">
      <alignment horizontal="center" vertical="center"/>
    </xf>
    <xf numFmtId="0" fontId="15" fillId="0" borderId="0" xfId="0" applyFont="1" applyAlignment="1"/>
    <xf numFmtId="0" fontId="15" fillId="2" borderId="2" xfId="0" applyFont="1" applyFill="1" applyBorder="1" applyAlignment="1">
      <alignment horizontal="center" vertical="center"/>
    </xf>
    <xf numFmtId="0" fontId="15" fillId="4" borderId="2" xfId="0" applyFont="1" applyFill="1" applyBorder="1" applyAlignment="1">
      <alignment horizontal="center" vertical="center"/>
    </xf>
    <xf numFmtId="0" fontId="25" fillId="0" borderId="0" xfId="0" applyFont="1">
      <alignment vertical="center"/>
    </xf>
    <xf numFmtId="0" fontId="39" fillId="12" borderId="0" xfId="0" applyFont="1" applyFill="1">
      <alignment vertical="center"/>
    </xf>
    <xf numFmtId="0" fontId="38" fillId="12" borderId="0" xfId="0" applyFont="1" applyFill="1">
      <alignment vertical="center"/>
    </xf>
    <xf numFmtId="0" fontId="49" fillId="0" borderId="0" xfId="0" applyFont="1">
      <alignment vertical="center"/>
    </xf>
    <xf numFmtId="0" fontId="50" fillId="0" borderId="0" xfId="0" applyFont="1">
      <alignment vertical="center"/>
    </xf>
    <xf numFmtId="49" fontId="50" fillId="0" borderId="0" xfId="0" applyNumberFormat="1" applyFont="1">
      <alignment vertical="center"/>
    </xf>
    <xf numFmtId="0" fontId="33" fillId="0" borderId="0" xfId="0" applyFont="1">
      <alignment vertical="center"/>
    </xf>
    <xf numFmtId="0" fontId="51" fillId="0" borderId="0" xfId="0" applyFont="1">
      <alignment vertical="center"/>
    </xf>
    <xf numFmtId="0" fontId="49" fillId="0" borderId="113" xfId="0" applyFont="1" applyBorder="1">
      <alignment vertical="center"/>
    </xf>
    <xf numFmtId="0" fontId="49" fillId="0" borderId="114" xfId="0" applyFont="1" applyBorder="1">
      <alignment vertical="center"/>
    </xf>
    <xf numFmtId="0" fontId="49" fillId="0" borderId="115" xfId="0" applyFont="1" applyBorder="1">
      <alignment vertical="center"/>
    </xf>
    <xf numFmtId="181" fontId="28" fillId="2" borderId="116" xfId="0" applyNumberFormat="1" applyFont="1" applyFill="1" applyBorder="1">
      <alignment vertical="center"/>
    </xf>
    <xf numFmtId="0" fontId="28" fillId="2" borderId="117" xfId="0" applyFont="1" applyFill="1" applyBorder="1">
      <alignment vertical="center"/>
    </xf>
    <xf numFmtId="0" fontId="49" fillId="0" borderId="118" xfId="0" applyFont="1" applyBorder="1">
      <alignment vertical="center"/>
    </xf>
    <xf numFmtId="0" fontId="49" fillId="0" borderId="119" xfId="0" applyFont="1" applyBorder="1">
      <alignment vertical="center"/>
    </xf>
    <xf numFmtId="0" fontId="49" fillId="0" borderId="120" xfId="0" applyFont="1" applyBorder="1">
      <alignment vertical="center"/>
    </xf>
    <xf numFmtId="0" fontId="49" fillId="0" borderId="121" xfId="0" applyFont="1" applyBorder="1">
      <alignment vertical="center"/>
    </xf>
    <xf numFmtId="4" fontId="28" fillId="2" borderId="2" xfId="0" applyNumberFormat="1" applyFont="1" applyFill="1" applyBorder="1">
      <alignment vertical="center"/>
    </xf>
    <xf numFmtId="0" fontId="28" fillId="2" borderId="122" xfId="0" applyFont="1" applyFill="1" applyBorder="1">
      <alignment vertical="center"/>
    </xf>
    <xf numFmtId="0" fontId="49" fillId="0" borderId="110" xfId="0" applyFont="1" applyBorder="1">
      <alignment vertical="center"/>
    </xf>
    <xf numFmtId="4" fontId="28" fillId="2" borderId="111" xfId="0" applyNumberFormat="1" applyFont="1" applyFill="1" applyBorder="1">
      <alignment vertical="center"/>
    </xf>
    <xf numFmtId="0" fontId="28" fillId="2" borderId="112" xfId="0" applyFont="1" applyFill="1" applyBorder="1">
      <alignment vertical="center"/>
    </xf>
    <xf numFmtId="49" fontId="50" fillId="9" borderId="0" xfId="0" applyNumberFormat="1" applyFont="1" applyFill="1">
      <alignment vertical="center"/>
    </xf>
    <xf numFmtId="0" fontId="50" fillId="9" borderId="0" xfId="0" applyFont="1" applyFill="1">
      <alignment vertical="center"/>
    </xf>
    <xf numFmtId="0" fontId="49" fillId="0" borderId="123" xfId="0" applyFont="1" applyBorder="1">
      <alignment vertical="center"/>
    </xf>
    <xf numFmtId="0" fontId="49" fillId="0" borderId="124" xfId="0" applyFont="1" applyBorder="1">
      <alignment vertical="center"/>
    </xf>
    <xf numFmtId="0" fontId="49" fillId="9" borderId="120" xfId="0" applyFont="1" applyFill="1" applyBorder="1">
      <alignment vertical="center"/>
    </xf>
    <xf numFmtId="0" fontId="49" fillId="0" borderId="126" xfId="0" applyFont="1" applyBorder="1">
      <alignment vertical="center"/>
    </xf>
    <xf numFmtId="0" fontId="52" fillId="0" borderId="0" xfId="0" applyFont="1">
      <alignment vertical="center"/>
    </xf>
    <xf numFmtId="0" fontId="15" fillId="0" borderId="127" xfId="0" applyFont="1" applyBorder="1">
      <alignment vertical="center"/>
    </xf>
    <xf numFmtId="0" fontId="50" fillId="0" borderId="114" xfId="0" applyFont="1" applyBorder="1">
      <alignment vertical="center"/>
    </xf>
    <xf numFmtId="0" fontId="50" fillId="0" borderId="128" xfId="0" applyFont="1" applyBorder="1">
      <alignment vertical="center"/>
    </xf>
    <xf numFmtId="0" fontId="53" fillId="0" borderId="114" xfId="0" applyFont="1" applyBorder="1">
      <alignment vertical="center"/>
    </xf>
    <xf numFmtId="0" fontId="15" fillId="0" borderId="119" xfId="0" applyFont="1" applyBorder="1">
      <alignment vertical="center"/>
    </xf>
    <xf numFmtId="0" fontId="50" fillId="0" borderId="120" xfId="0" applyFont="1" applyBorder="1">
      <alignment vertical="center"/>
    </xf>
    <xf numFmtId="0" fontId="50" fillId="0" borderId="118" xfId="0" applyFont="1" applyBorder="1">
      <alignment vertical="center"/>
    </xf>
    <xf numFmtId="0" fontId="50" fillId="0" borderId="123" xfId="0" applyFont="1" applyBorder="1">
      <alignment vertical="center"/>
    </xf>
    <xf numFmtId="0" fontId="53" fillId="0" borderId="120" xfId="0" applyFont="1" applyBorder="1">
      <alignment vertical="center"/>
    </xf>
    <xf numFmtId="0" fontId="15" fillId="0" borderId="124" xfId="0" applyFont="1" applyBorder="1">
      <alignment vertical="center"/>
    </xf>
    <xf numFmtId="0" fontId="50" fillId="0" borderId="126" xfId="0" applyFont="1" applyBorder="1">
      <alignment vertical="center"/>
    </xf>
    <xf numFmtId="0" fontId="50" fillId="0" borderId="129" xfId="0" applyFont="1" applyBorder="1">
      <alignment vertical="center"/>
    </xf>
    <xf numFmtId="0" fontId="53" fillId="0" borderId="126" xfId="0" applyFont="1" applyBorder="1">
      <alignment vertical="center"/>
    </xf>
    <xf numFmtId="0" fontId="49" fillId="0" borderId="125" xfId="0" applyFont="1" applyBorder="1">
      <alignment vertical="center"/>
    </xf>
    <xf numFmtId="0" fontId="49" fillId="9" borderId="113" xfId="0" applyFont="1" applyFill="1" applyBorder="1">
      <alignment vertical="center"/>
    </xf>
    <xf numFmtId="0" fontId="49" fillId="9" borderId="0" xfId="0" applyFont="1" applyFill="1">
      <alignment vertical="center"/>
    </xf>
    <xf numFmtId="0" fontId="33" fillId="0" borderId="128" xfId="0" applyFont="1" applyBorder="1">
      <alignment vertical="center"/>
    </xf>
    <xf numFmtId="0" fontId="50" fillId="0" borderId="73" xfId="0" applyFont="1" applyBorder="1">
      <alignment vertical="center"/>
    </xf>
    <xf numFmtId="0" fontId="49" fillId="0" borderId="0" xfId="0" applyFont="1" applyAlignment="1">
      <alignment horizontal="left" vertical="center"/>
    </xf>
    <xf numFmtId="0" fontId="0" fillId="0" borderId="0" xfId="0" applyAlignment="1">
      <alignment horizontal="right" vertical="center"/>
    </xf>
    <xf numFmtId="180" fontId="50" fillId="9" borderId="51" xfId="0" applyNumberFormat="1" applyFont="1" applyFill="1" applyBorder="1" applyAlignment="1">
      <alignment horizontal="center" vertical="center"/>
    </xf>
    <xf numFmtId="0" fontId="50" fillId="9" borderId="22" xfId="0" applyFont="1" applyFill="1" applyBorder="1" applyAlignment="1">
      <alignment horizontal="center" vertical="center"/>
    </xf>
    <xf numFmtId="0" fontId="50" fillId="9" borderId="15" xfId="0" applyFont="1" applyFill="1" applyBorder="1" applyAlignment="1">
      <alignment horizontal="center" vertical="center"/>
    </xf>
    <xf numFmtId="0" fontId="50" fillId="9" borderId="74" xfId="0" applyFont="1" applyFill="1" applyBorder="1" applyAlignment="1">
      <alignment horizontal="center" vertical="center"/>
    </xf>
    <xf numFmtId="0" fontId="50" fillId="9" borderId="36" xfId="0" applyFont="1" applyFill="1" applyBorder="1" applyAlignment="1">
      <alignment horizontal="center" vertical="center" wrapText="1"/>
    </xf>
    <xf numFmtId="0" fontId="50" fillId="9" borderId="37" xfId="0" applyFont="1" applyFill="1" applyBorder="1" applyAlignment="1">
      <alignment horizontal="center" vertical="center" wrapText="1"/>
    </xf>
    <xf numFmtId="0" fontId="50" fillId="4" borderId="51" xfId="0" applyFont="1" applyFill="1" applyBorder="1" applyAlignment="1">
      <alignment horizontal="left" vertical="center"/>
    </xf>
    <xf numFmtId="0" fontId="50" fillId="4" borderId="39" xfId="0" applyFont="1" applyFill="1" applyBorder="1" applyAlignment="1">
      <alignment horizontal="left" vertical="center"/>
    </xf>
    <xf numFmtId="0" fontId="50" fillId="4" borderId="78" xfId="0" applyFont="1" applyFill="1" applyBorder="1" applyAlignment="1">
      <alignment horizontal="left" vertical="center"/>
    </xf>
    <xf numFmtId="0" fontId="49" fillId="0" borderId="128" xfId="0" applyFont="1" applyBorder="1">
      <alignment vertical="center"/>
    </xf>
    <xf numFmtId="0" fontId="50" fillId="0" borderId="76" xfId="0" applyFont="1" applyBorder="1">
      <alignment vertical="center"/>
    </xf>
    <xf numFmtId="0" fontId="50" fillId="0" borderId="74" xfId="0" applyFont="1" applyBorder="1">
      <alignment vertical="center"/>
    </xf>
    <xf numFmtId="0" fontId="50" fillId="4" borderId="50" xfId="0" applyFont="1" applyFill="1" applyBorder="1">
      <alignment vertical="center"/>
    </xf>
    <xf numFmtId="0" fontId="50" fillId="4" borderId="61" xfId="0" applyFont="1" applyFill="1" applyBorder="1">
      <alignment vertical="center"/>
    </xf>
    <xf numFmtId="0" fontId="50" fillId="4" borderId="80" xfId="0" applyFont="1" applyFill="1" applyBorder="1">
      <alignment vertical="center"/>
    </xf>
    <xf numFmtId="0" fontId="50" fillId="4" borderId="53" xfId="0" applyFont="1" applyFill="1" applyBorder="1">
      <alignment vertical="center"/>
    </xf>
    <xf numFmtId="0" fontId="50" fillId="4" borderId="13" xfId="0" applyFont="1" applyFill="1" applyBorder="1">
      <alignment vertical="center"/>
    </xf>
    <xf numFmtId="0" fontId="50" fillId="4" borderId="4" xfId="0" applyFont="1" applyFill="1" applyBorder="1">
      <alignment vertical="center"/>
    </xf>
    <xf numFmtId="0" fontId="13" fillId="4" borderId="81" xfId="0" applyFont="1" applyFill="1" applyBorder="1">
      <alignment vertical="center"/>
    </xf>
    <xf numFmtId="0" fontId="50" fillId="9" borderId="82" xfId="0" applyFont="1" applyFill="1" applyBorder="1" applyAlignment="1">
      <alignment horizontal="center" vertical="center" wrapText="1"/>
    </xf>
    <xf numFmtId="0" fontId="50" fillId="9" borderId="8" xfId="0" applyFont="1" applyFill="1" applyBorder="1" applyAlignment="1">
      <alignment horizontal="center" vertical="center" wrapText="1"/>
    </xf>
    <xf numFmtId="38" fontId="50" fillId="9" borderId="36" xfId="0" applyNumberFormat="1" applyFont="1" applyFill="1" applyBorder="1" applyAlignment="1">
      <alignment horizontal="center" vertical="center"/>
    </xf>
    <xf numFmtId="0" fontId="50" fillId="10" borderId="37" xfId="0" applyFont="1" applyFill="1" applyBorder="1" applyAlignment="1" applyProtection="1">
      <alignment horizontal="left" vertical="top" wrapText="1"/>
      <protection locked="0"/>
    </xf>
    <xf numFmtId="0" fontId="18" fillId="0" borderId="0" xfId="0" applyFont="1">
      <alignment vertical="center"/>
    </xf>
    <xf numFmtId="0" fontId="32" fillId="0" borderId="0" xfId="0" applyFont="1">
      <alignment vertical="center"/>
    </xf>
    <xf numFmtId="0" fontId="15" fillId="0" borderId="23" xfId="0" applyFont="1" applyBorder="1">
      <alignment vertical="center"/>
    </xf>
    <xf numFmtId="3" fontId="15" fillId="11" borderId="35" xfId="0" applyNumberFormat="1" applyFont="1" applyFill="1" applyBorder="1">
      <alignment vertical="center"/>
    </xf>
    <xf numFmtId="3" fontId="15" fillId="11" borderId="37" xfId="0" applyNumberFormat="1" applyFont="1" applyFill="1" applyBorder="1">
      <alignment vertical="center"/>
    </xf>
    <xf numFmtId="0" fontId="15" fillId="4" borderId="30" xfId="0" applyFont="1" applyFill="1" applyBorder="1" applyAlignment="1">
      <alignment horizontal="center" vertical="center" wrapText="1"/>
    </xf>
    <xf numFmtId="0" fontId="15" fillId="4" borderId="30" xfId="0" applyFont="1" applyFill="1" applyBorder="1" applyAlignment="1">
      <alignment horizontal="center" vertical="center"/>
    </xf>
    <xf numFmtId="0" fontId="15" fillId="4" borderId="31" xfId="0" applyFont="1" applyFill="1" applyBorder="1" applyAlignment="1">
      <alignment horizontal="center" vertical="center"/>
    </xf>
    <xf numFmtId="0" fontId="14" fillId="4" borderId="11" xfId="0" applyFont="1" applyFill="1" applyBorder="1" applyAlignment="1">
      <alignment horizontal="center" vertical="center"/>
    </xf>
    <xf numFmtId="0" fontId="32" fillId="0" borderId="0" xfId="0" applyFont="1" applyAlignment="1">
      <alignment horizontal="left" vertical="center"/>
    </xf>
    <xf numFmtId="0" fontId="32" fillId="0" borderId="0" xfId="0" applyFont="1" applyAlignment="1">
      <alignment vertical="top"/>
    </xf>
    <xf numFmtId="0" fontId="14" fillId="4" borderId="31" xfId="0" applyFont="1" applyFill="1" applyBorder="1" applyAlignment="1">
      <alignment horizontal="center" vertical="center" wrapText="1"/>
    </xf>
    <xf numFmtId="0" fontId="15" fillId="4" borderId="90" xfId="0" applyFont="1" applyFill="1" applyBorder="1">
      <alignment vertical="center"/>
    </xf>
    <xf numFmtId="0" fontId="15" fillId="9" borderId="14" xfId="0" applyFont="1" applyFill="1" applyBorder="1" applyAlignment="1">
      <alignment horizontal="center" vertical="center"/>
    </xf>
    <xf numFmtId="0" fontId="15" fillId="9" borderId="72" xfId="0" applyFont="1" applyFill="1" applyBorder="1" applyAlignment="1">
      <alignment horizontal="center" vertical="center" wrapText="1"/>
    </xf>
    <xf numFmtId="0" fontId="15" fillId="4" borderId="100" xfId="0" applyFont="1" applyFill="1" applyBorder="1" applyAlignment="1">
      <alignment horizontal="center" vertical="center"/>
    </xf>
    <xf numFmtId="0" fontId="49" fillId="0" borderId="0" xfId="0" applyFont="1" applyAlignment="1">
      <alignment horizontal="right" vertical="center"/>
    </xf>
    <xf numFmtId="0" fontId="43" fillId="2" borderId="14" xfId="0" applyFont="1" applyFill="1" applyBorder="1">
      <alignment vertical="center"/>
    </xf>
    <xf numFmtId="0" fontId="43" fillId="2" borderId="115" xfId="0" applyFont="1" applyFill="1" applyBorder="1">
      <alignment vertical="center"/>
    </xf>
    <xf numFmtId="0" fontId="43" fillId="2" borderId="117" xfId="0" applyFont="1" applyFill="1" applyBorder="1">
      <alignment vertical="center"/>
    </xf>
    <xf numFmtId="0" fontId="43" fillId="2" borderId="121" xfId="0" applyFont="1" applyFill="1" applyBorder="1">
      <alignment vertical="center"/>
    </xf>
    <xf numFmtId="0" fontId="43" fillId="2" borderId="122" xfId="0" applyFont="1" applyFill="1" applyBorder="1">
      <alignment vertical="center"/>
    </xf>
    <xf numFmtId="0" fontId="43" fillId="2" borderId="110" xfId="0" applyFont="1" applyFill="1" applyBorder="1">
      <alignment vertical="center"/>
    </xf>
    <xf numFmtId="0" fontId="43" fillId="2" borderId="112" xfId="0" applyFont="1" applyFill="1" applyBorder="1">
      <alignment vertical="center"/>
    </xf>
    <xf numFmtId="0" fontId="15" fillId="4" borderId="88" xfId="0" applyFont="1" applyFill="1" applyBorder="1" applyAlignment="1">
      <alignment horizontal="center" vertical="center"/>
    </xf>
    <xf numFmtId="0" fontId="15" fillId="4" borderId="0" xfId="0" applyFont="1" applyFill="1">
      <alignment vertical="center"/>
    </xf>
    <xf numFmtId="0" fontId="32" fillId="0" borderId="0" xfId="0" applyFont="1" applyAlignment="1">
      <alignment horizontal="right" vertical="top"/>
    </xf>
    <xf numFmtId="0" fontId="48" fillId="2" borderId="0" xfId="0" applyFont="1" applyFill="1" applyAlignment="1">
      <alignment vertical="top" wrapText="1"/>
    </xf>
    <xf numFmtId="0" fontId="61" fillId="0" borderId="0" xfId="0" applyFont="1">
      <alignment vertical="center"/>
    </xf>
    <xf numFmtId="0" fontId="62" fillId="0" borderId="0" xfId="0" applyFont="1">
      <alignment vertical="center"/>
    </xf>
    <xf numFmtId="0" fontId="56" fillId="0" borderId="0" xfId="0" applyFont="1">
      <alignment vertical="center"/>
    </xf>
    <xf numFmtId="0" fontId="35" fillId="2" borderId="0" xfId="0" applyFont="1" applyFill="1">
      <alignment vertical="center"/>
    </xf>
    <xf numFmtId="0" fontId="37" fillId="2" borderId="0" xfId="0" applyFont="1" applyFill="1" applyAlignment="1">
      <alignment horizontal="right" vertical="center"/>
    </xf>
    <xf numFmtId="0" fontId="64" fillId="2" borderId="0" xfId="0" applyFont="1" applyFill="1">
      <alignment vertical="center"/>
    </xf>
    <xf numFmtId="0" fontId="41" fillId="0" borderId="0" xfId="0" applyFont="1" applyAlignment="1">
      <alignment horizontal="right" vertical="center"/>
    </xf>
    <xf numFmtId="177" fontId="15" fillId="0" borderId="0" xfId="0" applyNumberFormat="1" applyFont="1">
      <alignment vertical="center"/>
    </xf>
    <xf numFmtId="0" fontId="14" fillId="4" borderId="11" xfId="0" applyFont="1" applyFill="1" applyBorder="1" applyAlignment="1">
      <alignment horizontal="center" vertical="center" wrapText="1"/>
    </xf>
    <xf numFmtId="0" fontId="14" fillId="4" borderId="90" xfId="0" applyFont="1" applyFill="1" applyBorder="1" applyAlignment="1">
      <alignment horizontal="center" vertical="center"/>
    </xf>
    <xf numFmtId="0" fontId="63" fillId="0" borderId="0" xfId="0" applyFont="1">
      <alignment vertical="center"/>
    </xf>
    <xf numFmtId="0" fontId="14" fillId="4" borderId="83" xfId="0" applyFont="1" applyFill="1" applyBorder="1" applyAlignment="1">
      <alignment horizontal="center" vertical="center" wrapText="1"/>
    </xf>
    <xf numFmtId="0" fontId="63" fillId="2" borderId="0" xfId="0" applyFont="1" applyFill="1" applyAlignment="1">
      <alignment horizontal="center" vertical="center"/>
    </xf>
    <xf numFmtId="0" fontId="15" fillId="4" borderId="11" xfId="0" applyFont="1" applyFill="1" applyBorder="1" applyAlignment="1">
      <alignment horizontal="center" vertical="center"/>
    </xf>
    <xf numFmtId="0" fontId="14" fillId="4" borderId="30" xfId="0" applyFont="1" applyFill="1" applyBorder="1" applyAlignment="1">
      <alignment horizontal="center" vertical="center" wrapText="1"/>
    </xf>
    <xf numFmtId="3" fontId="50" fillId="11" borderId="35" xfId="0" applyNumberFormat="1" applyFont="1" applyFill="1" applyBorder="1">
      <alignment vertical="center"/>
    </xf>
    <xf numFmtId="3" fontId="50" fillId="11" borderId="37" xfId="0" applyNumberFormat="1" applyFont="1" applyFill="1" applyBorder="1">
      <alignment vertical="center"/>
    </xf>
    <xf numFmtId="0" fontId="15" fillId="0" borderId="0" xfId="0" applyFont="1" applyAlignment="1">
      <alignment horizontal="left" vertical="center" wrapText="1"/>
    </xf>
    <xf numFmtId="0" fontId="48" fillId="2" borderId="96" xfId="0" applyFont="1" applyFill="1" applyBorder="1" applyAlignment="1">
      <alignment vertical="top" wrapText="1"/>
    </xf>
    <xf numFmtId="0" fontId="15" fillId="4" borderId="29" xfId="0" applyFont="1" applyFill="1" applyBorder="1" applyAlignment="1">
      <alignment horizontal="center" vertical="center"/>
    </xf>
    <xf numFmtId="0" fontId="15" fillId="4" borderId="20" xfId="0" applyFont="1" applyFill="1" applyBorder="1" applyAlignment="1">
      <alignment horizontal="center" vertical="center"/>
    </xf>
    <xf numFmtId="0" fontId="15" fillId="9" borderId="20" xfId="0" applyFont="1" applyFill="1" applyBorder="1" applyAlignment="1">
      <alignment horizontal="center" vertical="center" wrapText="1"/>
    </xf>
    <xf numFmtId="0" fontId="15" fillId="9" borderId="36" xfId="0" applyFont="1" applyFill="1" applyBorder="1" applyAlignment="1">
      <alignment horizontal="center" vertical="center" wrapText="1"/>
    </xf>
    <xf numFmtId="0" fontId="15" fillId="9" borderId="37" xfId="0" applyFont="1" applyFill="1" applyBorder="1" applyAlignment="1">
      <alignment horizontal="center" vertical="center" wrapText="1"/>
    </xf>
    <xf numFmtId="0" fontId="15" fillId="15" borderId="100" xfId="0" applyFont="1" applyFill="1" applyBorder="1" applyAlignment="1">
      <alignment vertical="center" wrapText="1"/>
    </xf>
    <xf numFmtId="0" fontId="21" fillId="0" borderId="0" xfId="0" applyFont="1" applyAlignment="1">
      <alignment horizontal="left" vertical="center"/>
    </xf>
    <xf numFmtId="0" fontId="49" fillId="0" borderId="165" xfId="0" applyFont="1" applyBorder="1">
      <alignment vertical="center"/>
    </xf>
    <xf numFmtId="0" fontId="49" fillId="0" borderId="166" xfId="0" applyFont="1" applyBorder="1">
      <alignment vertical="center"/>
    </xf>
    <xf numFmtId="0" fontId="49" fillId="0" borderId="167" xfId="0" applyFont="1" applyBorder="1">
      <alignment vertical="center"/>
    </xf>
    <xf numFmtId="0" fontId="28" fillId="0" borderId="0" xfId="0" applyFont="1">
      <alignment vertical="center"/>
    </xf>
    <xf numFmtId="0" fontId="15" fillId="0" borderId="0" xfId="0" applyFont="1" applyAlignment="1">
      <alignment vertical="top" wrapText="1"/>
    </xf>
    <xf numFmtId="0" fontId="13" fillId="0" borderId="0" xfId="0" applyFont="1">
      <alignment vertical="center"/>
    </xf>
    <xf numFmtId="0" fontId="66" fillId="0" borderId="0" xfId="0" applyFont="1">
      <alignment vertical="center"/>
    </xf>
    <xf numFmtId="0" fontId="55" fillId="4" borderId="28" xfId="0" applyFont="1" applyFill="1" applyBorder="1" applyAlignment="1">
      <alignment horizontal="center" vertical="center" wrapText="1"/>
    </xf>
    <xf numFmtId="0" fontId="15" fillId="0" borderId="128" xfId="0" applyFont="1" applyBorder="1">
      <alignment vertical="center"/>
    </xf>
    <xf numFmtId="0" fontId="15" fillId="0" borderId="123" xfId="0" applyFont="1" applyBorder="1">
      <alignment vertical="center"/>
    </xf>
    <xf numFmtId="0" fontId="15" fillId="0" borderId="118" xfId="0" applyFont="1" applyBorder="1">
      <alignment vertical="center"/>
    </xf>
    <xf numFmtId="0" fontId="28" fillId="0" borderId="128" xfId="0" applyFont="1" applyBorder="1">
      <alignment vertical="center"/>
    </xf>
    <xf numFmtId="0" fontId="28" fillId="0" borderId="118" xfId="0" applyFont="1" applyBorder="1">
      <alignment vertical="center"/>
    </xf>
    <xf numFmtId="38" fontId="13" fillId="11" borderId="25" xfId="0" applyNumberFormat="1" applyFont="1" applyFill="1" applyBorder="1">
      <alignment vertical="center"/>
    </xf>
    <xf numFmtId="0" fontId="13" fillId="4" borderId="28" xfId="0" applyFont="1" applyFill="1" applyBorder="1">
      <alignment vertical="center"/>
    </xf>
    <xf numFmtId="0" fontId="15" fillId="0" borderId="40" xfId="0" applyFont="1" applyBorder="1">
      <alignment vertical="center"/>
    </xf>
    <xf numFmtId="3" fontId="15" fillId="11" borderId="7" xfId="0" applyNumberFormat="1" applyFont="1" applyFill="1" applyBorder="1">
      <alignment vertical="center"/>
    </xf>
    <xf numFmtId="0" fontId="13" fillId="4" borderId="50" xfId="0" applyFont="1" applyFill="1" applyBorder="1" applyAlignment="1">
      <alignment horizontal="center" vertical="center"/>
    </xf>
    <xf numFmtId="38" fontId="15" fillId="9" borderId="39" xfId="0" applyNumberFormat="1" applyFont="1" applyFill="1" applyBorder="1" applyAlignment="1">
      <alignment horizontal="center" vertical="center"/>
    </xf>
    <xf numFmtId="38" fontId="15" fillId="9" borderId="22" xfId="0" applyNumberFormat="1" applyFont="1" applyFill="1" applyBorder="1" applyAlignment="1">
      <alignment horizontal="center" vertical="center"/>
    </xf>
    <xf numFmtId="0" fontId="15" fillId="9" borderId="15" xfId="0" applyFont="1" applyFill="1" applyBorder="1" applyAlignment="1">
      <alignment horizontal="center" vertical="center" wrapText="1"/>
    </xf>
    <xf numFmtId="0" fontId="15" fillId="9" borderId="22" xfId="0" applyFont="1" applyFill="1" applyBorder="1" applyAlignment="1">
      <alignment horizontal="center" vertical="center" wrapText="1"/>
    </xf>
    <xf numFmtId="0" fontId="15" fillId="9" borderId="51" xfId="0" applyFont="1" applyFill="1" applyBorder="1" applyAlignment="1">
      <alignment horizontal="center" vertical="center"/>
    </xf>
    <xf numFmtId="0" fontId="13" fillId="9" borderId="44" xfId="0" applyFont="1" applyFill="1" applyBorder="1" applyAlignment="1">
      <alignment horizontal="center" vertical="center"/>
    </xf>
    <xf numFmtId="0" fontId="13" fillId="9" borderId="41" xfId="0" applyFont="1" applyFill="1" applyBorder="1" applyAlignment="1">
      <alignment horizontal="center" vertical="center"/>
    </xf>
    <xf numFmtId="0" fontId="13" fillId="9" borderId="47" xfId="0" applyFont="1" applyFill="1" applyBorder="1" applyAlignment="1">
      <alignment horizontal="center" vertical="center"/>
    </xf>
    <xf numFmtId="0" fontId="13" fillId="4" borderId="29" xfId="0" applyFont="1" applyFill="1" applyBorder="1" applyAlignment="1">
      <alignment horizontal="center" vertical="center"/>
    </xf>
    <xf numFmtId="0" fontId="13" fillId="4" borderId="30" xfId="0" applyFont="1" applyFill="1" applyBorder="1" applyAlignment="1">
      <alignment vertical="center" wrapText="1"/>
    </xf>
    <xf numFmtId="0" fontId="13" fillId="4" borderId="30" xfId="0" applyFont="1" applyFill="1" applyBorder="1" applyAlignment="1">
      <alignment horizontal="center" vertical="center"/>
    </xf>
    <xf numFmtId="0" fontId="13" fillId="4" borderId="31" xfId="0" applyFont="1" applyFill="1" applyBorder="1" applyAlignment="1">
      <alignment horizontal="center" vertical="center"/>
    </xf>
    <xf numFmtId="38" fontId="15" fillId="11" borderId="33" xfId="0" applyNumberFormat="1" applyFont="1" applyFill="1" applyBorder="1">
      <alignment vertical="center"/>
    </xf>
    <xf numFmtId="38" fontId="15" fillId="11" borderId="2" xfId="0" applyNumberFormat="1" applyFont="1" applyFill="1" applyBorder="1">
      <alignment vertical="center"/>
    </xf>
    <xf numFmtId="38" fontId="15" fillId="11" borderId="14" xfId="0" applyNumberFormat="1" applyFont="1" applyFill="1" applyBorder="1">
      <alignment vertical="center"/>
    </xf>
    <xf numFmtId="38" fontId="15" fillId="11" borderId="36" xfId="0" applyNumberFormat="1" applyFont="1" applyFill="1" applyBorder="1">
      <alignment vertical="center"/>
    </xf>
    <xf numFmtId="0" fontId="13" fillId="4" borderId="28" xfId="0" applyFont="1" applyFill="1" applyBorder="1" applyAlignment="1">
      <alignment horizontal="right" vertical="center"/>
    </xf>
    <xf numFmtId="3" fontId="13" fillId="11" borderId="38" xfId="0" applyNumberFormat="1" applyFont="1" applyFill="1" applyBorder="1">
      <alignment vertical="center"/>
    </xf>
    <xf numFmtId="0" fontId="15" fillId="11" borderId="32" xfId="0" applyFont="1" applyFill="1" applyBorder="1">
      <alignment vertical="center"/>
    </xf>
    <xf numFmtId="0" fontId="15" fillId="11" borderId="33" xfId="0" applyFont="1" applyFill="1" applyBorder="1">
      <alignment vertical="center"/>
    </xf>
    <xf numFmtId="3" fontId="15" fillId="11" borderId="34" xfId="0" applyNumberFormat="1" applyFont="1" applyFill="1" applyBorder="1">
      <alignment vertical="center"/>
    </xf>
    <xf numFmtId="0" fontId="15" fillId="11" borderId="21" xfId="0" applyFont="1" applyFill="1" applyBorder="1">
      <alignment vertical="center"/>
    </xf>
    <xf numFmtId="0" fontId="15" fillId="11" borderId="2" xfId="0" applyFont="1" applyFill="1" applyBorder="1">
      <alignment vertical="center"/>
    </xf>
    <xf numFmtId="0" fontId="15" fillId="11" borderId="71" xfId="0" applyFont="1" applyFill="1" applyBorder="1">
      <alignment vertical="center"/>
    </xf>
    <xf numFmtId="3" fontId="15" fillId="11" borderId="72" xfId="0" applyNumberFormat="1" applyFont="1" applyFill="1" applyBorder="1">
      <alignment vertical="center"/>
    </xf>
    <xf numFmtId="0" fontId="15" fillId="11" borderId="20" xfId="0" applyFont="1" applyFill="1" applyBorder="1">
      <alignment vertical="center"/>
    </xf>
    <xf numFmtId="49" fontId="15" fillId="0" borderId="21" xfId="0" applyNumberFormat="1" applyFont="1" applyBorder="1" applyAlignment="1">
      <alignment horizontal="center" vertical="center"/>
    </xf>
    <xf numFmtId="49" fontId="15" fillId="0" borderId="71" xfId="0" applyNumberFormat="1" applyFont="1" applyBorder="1" applyAlignment="1">
      <alignment horizontal="center" vertical="center"/>
    </xf>
    <xf numFmtId="49" fontId="15" fillId="0" borderId="20" xfId="0" applyNumberFormat="1" applyFont="1" applyBorder="1" applyAlignment="1">
      <alignment horizontal="center" vertical="center"/>
    </xf>
    <xf numFmtId="0" fontId="15" fillId="0" borderId="32" xfId="0" applyFont="1" applyBorder="1" applyAlignment="1">
      <alignment horizontal="center" vertical="center"/>
    </xf>
    <xf numFmtId="0" fontId="0" fillId="0" borderId="0" xfId="0" applyAlignment="1">
      <alignment horizontal="left" vertical="top" wrapText="1"/>
    </xf>
    <xf numFmtId="0" fontId="61" fillId="2" borderId="0" xfId="0" applyFont="1" applyFill="1" applyAlignment="1">
      <alignment horizontal="left" vertical="top" wrapText="1"/>
    </xf>
    <xf numFmtId="0" fontId="69" fillId="2" borderId="0" xfId="0" applyFont="1" applyFill="1" applyAlignment="1">
      <alignment horizontal="center" vertical="center" wrapText="1"/>
    </xf>
    <xf numFmtId="0" fontId="61" fillId="0" borderId="0" xfId="0" applyFont="1" applyAlignment="1">
      <alignment horizontal="left" vertical="top" wrapText="1"/>
    </xf>
    <xf numFmtId="0" fontId="15" fillId="0" borderId="96" xfId="0" applyFont="1" applyBorder="1" applyAlignment="1">
      <alignment horizontal="left" vertical="center"/>
    </xf>
    <xf numFmtId="0" fontId="61" fillId="0" borderId="96" xfId="0" applyFont="1" applyBorder="1" applyAlignment="1">
      <alignment horizontal="center" vertical="center"/>
    </xf>
    <xf numFmtId="3" fontId="61" fillId="0" borderId="96" xfId="0" applyNumberFormat="1" applyFont="1" applyBorder="1" applyAlignment="1">
      <alignment horizontal="right" vertical="center" wrapText="1"/>
    </xf>
    <xf numFmtId="0" fontId="61" fillId="2" borderId="0" xfId="0" applyFont="1" applyFill="1" applyAlignment="1">
      <alignment vertical="center" wrapText="1"/>
    </xf>
    <xf numFmtId="0" fontId="13" fillId="0" borderId="147" xfId="0" applyFont="1" applyBorder="1" applyAlignment="1" applyProtection="1">
      <alignment horizontal="left" vertical="center" indent="1"/>
      <protection locked="0"/>
    </xf>
    <xf numFmtId="0" fontId="13" fillId="0" borderId="159" xfId="0" applyFont="1" applyBorder="1" applyAlignment="1" applyProtection="1">
      <alignment horizontal="left" vertical="center" indent="1"/>
      <protection locked="0"/>
    </xf>
    <xf numFmtId="0" fontId="15" fillId="4" borderId="94" xfId="0" applyFont="1" applyFill="1" applyBorder="1" applyAlignment="1">
      <alignment horizontal="center" vertical="center" wrapText="1"/>
    </xf>
    <xf numFmtId="0" fontId="15" fillId="11" borderId="36" xfId="0" applyFont="1" applyFill="1" applyBorder="1">
      <alignment vertical="center"/>
    </xf>
    <xf numFmtId="0" fontId="17" fillId="2" borderId="0" xfId="0" applyFont="1" applyFill="1" applyAlignment="1">
      <alignment horizontal="center" vertical="center"/>
    </xf>
    <xf numFmtId="0" fontId="63" fillId="0" borderId="0" xfId="0" applyFont="1" applyAlignment="1">
      <alignment horizontal="left" vertical="top" wrapText="1"/>
    </xf>
    <xf numFmtId="0" fontId="72" fillId="0" borderId="0" xfId="0" applyFont="1" applyAlignment="1">
      <alignment horizontal="left" vertical="top" wrapText="1"/>
    </xf>
    <xf numFmtId="0" fontId="13" fillId="0" borderId="145" xfId="0" applyFont="1" applyBorder="1" applyAlignment="1" applyProtection="1">
      <alignment horizontal="left" vertical="center" indent="1"/>
      <protection locked="0"/>
    </xf>
    <xf numFmtId="0" fontId="13" fillId="0" borderId="158" xfId="0" applyFont="1" applyBorder="1" applyAlignment="1" applyProtection="1">
      <alignment horizontal="left" vertical="center" indent="1"/>
      <protection locked="0"/>
    </xf>
    <xf numFmtId="0" fontId="13" fillId="0" borderId="162" xfId="0" applyFont="1" applyBorder="1" applyAlignment="1">
      <alignment horizontal="center" vertical="center"/>
    </xf>
    <xf numFmtId="0" fontId="50"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40" fillId="0" borderId="0" xfId="0" applyFont="1">
      <alignment vertical="center"/>
    </xf>
    <xf numFmtId="0" fontId="20" fillId="0" borderId="0" xfId="0" applyFont="1">
      <alignment vertical="center"/>
    </xf>
    <xf numFmtId="0" fontId="43" fillId="0" borderId="0" xfId="0" applyFont="1">
      <alignment vertical="center"/>
    </xf>
    <xf numFmtId="0" fontId="44" fillId="0" borderId="0" xfId="0" applyFont="1">
      <alignment vertical="center"/>
    </xf>
    <xf numFmtId="0" fontId="40" fillId="0" borderId="0" xfId="0" applyFont="1" applyProtection="1">
      <alignment vertical="center"/>
      <protection locked="0"/>
    </xf>
    <xf numFmtId="0" fontId="60" fillId="0" borderId="0" xfId="0" applyFont="1" applyAlignment="1">
      <alignment vertical="center" wrapText="1"/>
    </xf>
    <xf numFmtId="0" fontId="34" fillId="0" borderId="0" xfId="0" applyFont="1">
      <alignment vertical="center"/>
    </xf>
    <xf numFmtId="0" fontId="17" fillId="0" borderId="0" xfId="0" applyFont="1" applyAlignment="1">
      <alignment horizontal="center" vertical="center"/>
    </xf>
    <xf numFmtId="0" fontId="15" fillId="0" borderId="0" xfId="0" applyFont="1" applyAlignment="1">
      <alignment horizontal="center" vertical="center"/>
    </xf>
    <xf numFmtId="0" fontId="16" fillId="0" borderId="0" xfId="0" applyFont="1">
      <alignment vertical="center"/>
    </xf>
    <xf numFmtId="0" fontId="14" fillId="0" borderId="0" xfId="0" applyFont="1" applyAlignment="1">
      <alignment horizontal="center" vertical="center" wrapText="1"/>
    </xf>
    <xf numFmtId="0" fontId="15" fillId="0" borderId="0" xfId="0" applyFont="1" applyAlignment="1">
      <alignment horizontal="center" vertical="center" wrapText="1"/>
    </xf>
    <xf numFmtId="49" fontId="15" fillId="0" borderId="0" xfId="0" applyNumberFormat="1" applyFont="1" applyAlignment="1">
      <alignment vertical="center" wrapText="1"/>
    </xf>
    <xf numFmtId="178" fontId="15" fillId="0" borderId="0" xfId="0" applyNumberFormat="1" applyFont="1" applyAlignment="1">
      <alignment horizontal="right" vertical="center"/>
    </xf>
    <xf numFmtId="177" fontId="15" fillId="0" borderId="0" xfId="0" applyNumberFormat="1" applyFont="1" applyAlignment="1">
      <alignment horizontal="center" vertical="center"/>
    </xf>
    <xf numFmtId="38" fontId="15" fillId="0" borderId="0" xfId="0" applyNumberFormat="1" applyFont="1" applyAlignment="1">
      <alignment horizontal="center" vertical="center"/>
    </xf>
    <xf numFmtId="49" fontId="15" fillId="0" borderId="0" xfId="0" applyNumberFormat="1" applyFont="1" applyAlignment="1">
      <alignment horizontal="center" vertical="center"/>
    </xf>
    <xf numFmtId="0" fontId="15" fillId="0" borderId="0" xfId="0" applyFont="1" applyAlignment="1">
      <alignment vertical="center" wrapText="1"/>
    </xf>
    <xf numFmtId="9" fontId="47" fillId="0" borderId="0" xfId="0" applyNumberFormat="1" applyFont="1" applyAlignment="1">
      <alignment vertical="center" wrapText="1"/>
    </xf>
    <xf numFmtId="0" fontId="15" fillId="0" borderId="0" xfId="0" applyFont="1" applyAlignment="1">
      <alignment vertical="top"/>
    </xf>
    <xf numFmtId="0" fontId="14" fillId="0" borderId="0" xfId="0" applyFont="1" applyAlignment="1">
      <alignment vertical="center" wrapText="1"/>
    </xf>
    <xf numFmtId="0" fontId="48" fillId="2" borderId="0" xfId="0" applyFont="1" applyFill="1" applyAlignment="1">
      <alignment vertical="top"/>
    </xf>
    <xf numFmtId="0" fontId="48" fillId="0" borderId="0" xfId="0" applyFont="1" applyAlignment="1">
      <alignment vertical="center" wrapText="1"/>
    </xf>
    <xf numFmtId="0" fontId="63" fillId="0" borderId="0" xfId="0" applyFont="1" applyAlignment="1">
      <alignment horizontal="left" vertical="center"/>
    </xf>
    <xf numFmtId="0" fontId="15" fillId="4" borderId="68" xfId="0" applyFont="1" applyFill="1" applyBorder="1">
      <alignment vertical="center"/>
    </xf>
    <xf numFmtId="0" fontId="74" fillId="15" borderId="21" xfId="0" applyFont="1" applyFill="1" applyBorder="1" applyAlignment="1">
      <alignment horizontal="center" vertical="center"/>
    </xf>
    <xf numFmtId="0" fontId="0" fillId="0" borderId="98" xfId="0" applyBorder="1">
      <alignment vertical="center"/>
    </xf>
    <xf numFmtId="0" fontId="74" fillId="15" borderId="2" xfId="0" applyFont="1" applyFill="1" applyBorder="1" applyAlignment="1">
      <alignment horizontal="center" vertical="center"/>
    </xf>
    <xf numFmtId="0" fontId="74" fillId="15" borderId="35" xfId="0" applyFont="1" applyFill="1" applyBorder="1" applyAlignment="1">
      <alignment horizontal="center" vertical="center"/>
    </xf>
    <xf numFmtId="0" fontId="74" fillId="11" borderId="21" xfId="0" applyFont="1" applyFill="1" applyBorder="1">
      <alignment vertical="center"/>
    </xf>
    <xf numFmtId="0" fontId="74" fillId="11" borderId="2" xfId="0" applyFont="1" applyFill="1" applyBorder="1">
      <alignment vertical="center"/>
    </xf>
    <xf numFmtId="38" fontId="74" fillId="11" borderId="2" xfId="0" applyNumberFormat="1" applyFont="1" applyFill="1" applyBorder="1">
      <alignment vertical="center"/>
    </xf>
    <xf numFmtId="0" fontId="74" fillId="11" borderId="2" xfId="0" quotePrefix="1" applyFont="1" applyFill="1" applyBorder="1">
      <alignment vertical="center"/>
    </xf>
    <xf numFmtId="3" fontId="74" fillId="11" borderId="35" xfId="0" applyNumberFormat="1" applyFont="1" applyFill="1" applyBorder="1">
      <alignment vertical="center"/>
    </xf>
    <xf numFmtId="0" fontId="74" fillId="0" borderId="89" xfId="0" applyFont="1" applyBorder="1">
      <alignment vertical="center"/>
    </xf>
    <xf numFmtId="0" fontId="74" fillId="0" borderId="6" xfId="0" applyFont="1" applyBorder="1">
      <alignment vertical="center"/>
    </xf>
    <xf numFmtId="0" fontId="74" fillId="0" borderId="9" xfId="0" applyFont="1" applyBorder="1">
      <alignment vertical="center"/>
    </xf>
    <xf numFmtId="0" fontId="74" fillId="15" borderId="2" xfId="0" applyFont="1" applyFill="1" applyBorder="1" applyAlignment="1">
      <alignment horizontal="right" vertical="center"/>
    </xf>
    <xf numFmtId="0" fontId="74" fillId="0" borderId="51" xfId="0" applyFont="1" applyBorder="1">
      <alignment vertical="center"/>
    </xf>
    <xf numFmtId="0" fontId="74" fillId="0" borderId="39" xfId="0" applyFont="1" applyBorder="1">
      <alignment vertical="center"/>
    </xf>
    <xf numFmtId="0" fontId="74" fillId="0" borderId="78" xfId="0" applyFont="1" applyBorder="1">
      <alignment vertical="center"/>
    </xf>
    <xf numFmtId="0" fontId="74" fillId="15" borderId="36" xfId="0" applyFont="1" applyFill="1" applyBorder="1" applyAlignment="1">
      <alignment horizontal="right" vertical="center"/>
    </xf>
    <xf numFmtId="3" fontId="74" fillId="11" borderId="37" xfId="0" applyNumberFormat="1" applyFont="1" applyFill="1" applyBorder="1">
      <alignment vertical="center"/>
    </xf>
    <xf numFmtId="0" fontId="16"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5" fillId="0" borderId="0" xfId="0" applyFont="1" applyAlignment="1">
      <alignment horizontal="right" vertical="center"/>
    </xf>
    <xf numFmtId="0" fontId="0" fillId="17" borderId="0" xfId="0" applyFill="1" applyAlignment="1">
      <alignment horizontal="left" vertical="top" wrapText="1"/>
    </xf>
    <xf numFmtId="0" fontId="13" fillId="2" borderId="0" xfId="0" applyFont="1" applyFill="1" applyAlignment="1">
      <alignment horizontal="left" vertical="center"/>
    </xf>
    <xf numFmtId="0" fontId="13" fillId="0" borderId="8" xfId="0" applyFont="1" applyBorder="1">
      <alignment vertical="center"/>
    </xf>
    <xf numFmtId="0" fontId="13" fillId="0" borderId="6" xfId="0" applyFont="1" applyBorder="1">
      <alignment vertical="center"/>
    </xf>
    <xf numFmtId="0" fontId="13" fillId="0" borderId="18" xfId="0" applyFont="1" applyBorder="1">
      <alignment vertical="center"/>
    </xf>
    <xf numFmtId="0" fontId="13" fillId="0" borderId="10" xfId="0" applyFont="1" applyBorder="1">
      <alignment vertical="center"/>
    </xf>
    <xf numFmtId="0" fontId="13" fillId="0" borderId="98" xfId="0" applyFont="1" applyBorder="1">
      <alignment vertical="center"/>
    </xf>
    <xf numFmtId="0" fontId="13" fillId="0" borderId="103" xfId="0" applyFont="1" applyBorder="1">
      <alignment vertical="center"/>
    </xf>
    <xf numFmtId="0" fontId="13" fillId="0" borderId="25" xfId="0" applyFont="1" applyBorder="1">
      <alignment vertical="center"/>
    </xf>
    <xf numFmtId="0" fontId="13" fillId="0" borderId="99" xfId="0" applyFont="1" applyBorder="1">
      <alignment vertical="center"/>
    </xf>
    <xf numFmtId="0" fontId="0" fillId="0" borderId="104" xfId="0" applyBorder="1" applyAlignment="1">
      <alignment horizontal="left" vertical="top" wrapText="1"/>
    </xf>
    <xf numFmtId="0" fontId="15" fillId="0" borderId="34" xfId="0" applyFont="1" applyBorder="1" applyAlignment="1">
      <alignment horizontal="left" vertical="top" wrapText="1"/>
    </xf>
    <xf numFmtId="0" fontId="15" fillId="0" borderId="37" xfId="0" applyFont="1" applyBorder="1" applyAlignment="1">
      <alignment horizontal="left" vertical="top" wrapText="1"/>
    </xf>
    <xf numFmtId="0" fontId="15" fillId="0" borderId="17" xfId="0" applyFont="1" applyBorder="1" applyAlignment="1">
      <alignment horizontal="left" vertical="top" wrapText="1"/>
    </xf>
    <xf numFmtId="0" fontId="15" fillId="0" borderId="26" xfId="0" applyFont="1" applyBorder="1">
      <alignment vertical="center"/>
    </xf>
    <xf numFmtId="0" fontId="15" fillId="2" borderId="22" xfId="0" applyFont="1" applyFill="1" applyBorder="1">
      <alignment vertical="center"/>
    </xf>
    <xf numFmtId="0" fontId="15" fillId="0" borderId="49" xfId="0" applyFont="1" applyBorder="1" applyAlignment="1">
      <alignment horizontal="left" vertical="center"/>
    </xf>
    <xf numFmtId="38" fontId="47" fillId="0" borderId="0" xfId="0" applyNumberFormat="1" applyFont="1">
      <alignment vertical="center"/>
    </xf>
    <xf numFmtId="0" fontId="63" fillId="2" borderId="0" xfId="0" applyFont="1" applyFill="1" applyAlignment="1">
      <alignment horizontal="left" vertical="center"/>
    </xf>
    <xf numFmtId="0" fontId="63" fillId="2" borderId="0" xfId="0" applyFont="1" applyFill="1">
      <alignment vertical="center"/>
    </xf>
    <xf numFmtId="0" fontId="15" fillId="0" borderId="191" xfId="0" applyFont="1" applyBorder="1">
      <alignment vertical="center"/>
    </xf>
    <xf numFmtId="0" fontId="16" fillId="14" borderId="143" xfId="0" applyFont="1" applyFill="1" applyBorder="1" applyAlignment="1">
      <alignment horizontal="center" vertical="center"/>
    </xf>
    <xf numFmtId="0" fontId="50" fillId="10" borderId="21" xfId="0" applyFont="1" applyFill="1" applyBorder="1" applyAlignment="1" applyProtection="1">
      <alignment horizontal="left" vertical="center" wrapText="1"/>
      <protection locked="0"/>
    </xf>
    <xf numFmtId="0" fontId="50" fillId="10" borderId="20" xfId="0" applyFont="1" applyFill="1" applyBorder="1" applyAlignment="1" applyProtection="1">
      <alignment horizontal="left" vertical="center" wrapText="1"/>
      <protection locked="0"/>
    </xf>
    <xf numFmtId="0" fontId="50" fillId="10" borderId="27" xfId="0" applyFont="1" applyFill="1" applyBorder="1" applyAlignment="1" applyProtection="1">
      <alignment horizontal="left" vertical="center" wrapText="1"/>
      <protection locked="0"/>
    </xf>
    <xf numFmtId="0" fontId="50" fillId="10" borderId="22" xfId="0" applyFont="1" applyFill="1" applyBorder="1" applyAlignment="1" applyProtection="1">
      <alignment horizontal="center" vertical="center"/>
      <protection locked="0"/>
    </xf>
    <xf numFmtId="0" fontId="50" fillId="10" borderId="3" xfId="0" applyFont="1" applyFill="1" applyBorder="1" applyAlignment="1" applyProtection="1">
      <alignment horizontal="center" vertical="center"/>
      <protection locked="0"/>
    </xf>
    <xf numFmtId="0" fontId="50" fillId="10" borderId="83" xfId="0" applyFont="1" applyFill="1" applyBorder="1" applyAlignment="1" applyProtection="1">
      <alignment horizontal="center" vertical="center"/>
      <protection locked="0"/>
    </xf>
    <xf numFmtId="0" fontId="22" fillId="9" borderId="15" xfId="0" applyFont="1" applyFill="1" applyBorder="1" applyAlignment="1">
      <alignment horizontal="center" vertical="center"/>
    </xf>
    <xf numFmtId="0" fontId="76" fillId="0" borderId="191" xfId="0" applyFont="1" applyBorder="1">
      <alignment vertical="center"/>
    </xf>
    <xf numFmtId="0" fontId="15" fillId="18" borderId="36" xfId="0" applyFont="1" applyFill="1" applyBorder="1" applyAlignment="1">
      <alignment horizontal="center" vertical="center" wrapText="1"/>
    </xf>
    <xf numFmtId="0" fontId="15" fillId="18" borderId="36" xfId="0" applyFont="1" applyFill="1" applyBorder="1">
      <alignment vertical="center"/>
    </xf>
    <xf numFmtId="0" fontId="15" fillId="18" borderId="37" xfId="0" applyFont="1" applyFill="1" applyBorder="1">
      <alignment vertical="center"/>
    </xf>
    <xf numFmtId="0" fontId="15" fillId="0" borderId="28" xfId="0" applyFont="1" applyBorder="1" applyAlignment="1">
      <alignment horizontal="center" vertical="center" wrapText="1"/>
    </xf>
    <xf numFmtId="0" fontId="15" fillId="0" borderId="86" xfId="0" applyFont="1" applyBorder="1" applyAlignment="1">
      <alignment horizontal="center" vertical="center" wrapText="1"/>
    </xf>
    <xf numFmtId="0" fontId="15" fillId="0" borderId="38" xfId="0" applyFont="1" applyBorder="1" applyAlignment="1">
      <alignment horizontal="center" vertical="center" wrapText="1"/>
    </xf>
    <xf numFmtId="38" fontId="15" fillId="18" borderId="36" xfId="0" applyNumberFormat="1" applyFont="1" applyFill="1" applyBorder="1" applyAlignment="1">
      <alignment horizontal="center" vertical="center"/>
    </xf>
    <xf numFmtId="0" fontId="78" fillId="0" borderId="0" xfId="24" applyFont="1">
      <alignment vertical="center"/>
    </xf>
    <xf numFmtId="0" fontId="81" fillId="0" borderId="0" xfId="24" applyFont="1">
      <alignment vertical="center"/>
    </xf>
    <xf numFmtId="0" fontId="84" fillId="0" borderId="0" xfId="26">
      <alignment vertical="center"/>
    </xf>
    <xf numFmtId="0" fontId="85" fillId="0" borderId="0" xfId="26" applyFont="1">
      <alignment vertical="center"/>
    </xf>
    <xf numFmtId="0" fontId="86" fillId="0" borderId="0" xfId="26" applyFont="1">
      <alignment vertical="center"/>
    </xf>
    <xf numFmtId="0" fontId="87" fillId="0" borderId="0" xfId="26" applyFont="1">
      <alignment vertical="center"/>
    </xf>
    <xf numFmtId="0" fontId="65" fillId="0" borderId="0" xfId="26" applyFont="1" applyAlignment="1">
      <alignment horizontal="left" vertical="center" wrapText="1"/>
    </xf>
    <xf numFmtId="0" fontId="84" fillId="0" borderId="13" xfId="26" applyBorder="1" applyAlignment="1">
      <alignment horizontal="right" vertical="center"/>
    </xf>
    <xf numFmtId="185" fontId="92" fillId="16" borderId="4" xfId="27" quotePrefix="1" applyNumberFormat="1" applyFont="1" applyFill="1" applyBorder="1" applyAlignment="1" applyProtection="1">
      <alignment horizontal="left" vertical="center" wrapText="1"/>
      <protection locked="0"/>
    </xf>
    <xf numFmtId="0" fontId="86" fillId="0" borderId="0" xfId="26" applyFont="1" applyAlignment="1">
      <alignment horizontal="left" vertical="center"/>
    </xf>
    <xf numFmtId="0" fontId="93" fillId="0" borderId="0" xfId="29" applyFont="1">
      <alignment vertical="center"/>
    </xf>
    <xf numFmtId="0" fontId="81" fillId="0" borderId="0" xfId="29">
      <alignment vertical="center"/>
    </xf>
    <xf numFmtId="0" fontId="94" fillId="0" borderId="0" xfId="29" applyFont="1">
      <alignment vertical="center"/>
    </xf>
    <xf numFmtId="0" fontId="93" fillId="0" borderId="0" xfId="30" applyFont="1">
      <alignment vertical="center"/>
    </xf>
    <xf numFmtId="0" fontId="93" fillId="0" borderId="0" xfId="30" applyFont="1" applyAlignment="1">
      <alignment vertical="center" wrapText="1"/>
    </xf>
    <xf numFmtId="0" fontId="81" fillId="0" borderId="0" xfId="30" applyFont="1" applyAlignment="1">
      <alignment vertical="center" wrapText="1"/>
    </xf>
    <xf numFmtId="0" fontId="95" fillId="0" borderId="0" xfId="30" applyFont="1">
      <alignment vertical="center"/>
    </xf>
    <xf numFmtId="0" fontId="96" fillId="0" borderId="0" xfId="29" applyFont="1">
      <alignment vertical="center"/>
    </xf>
    <xf numFmtId="0" fontId="81" fillId="0" borderId="0" xfId="30" applyFont="1">
      <alignment vertical="center"/>
    </xf>
    <xf numFmtId="0" fontId="80" fillId="0" borderId="0" xfId="30" applyFont="1">
      <alignment vertical="center"/>
    </xf>
    <xf numFmtId="0" fontId="95" fillId="16" borderId="0" xfId="27" applyFont="1" applyFill="1" applyAlignment="1">
      <alignment horizontal="left" vertical="center" wrapText="1"/>
    </xf>
    <xf numFmtId="0" fontId="89" fillId="16" borderId="0" xfId="27" applyFont="1" applyFill="1" applyAlignment="1" applyProtection="1">
      <alignment horizontal="right" vertical="center" wrapText="1"/>
      <protection locked="0"/>
    </xf>
    <xf numFmtId="0" fontId="95" fillId="16" borderId="0" xfId="27" applyFont="1" applyFill="1" applyAlignment="1" applyProtection="1">
      <alignment horizontal="left" vertical="center" wrapText="1"/>
      <protection locked="0"/>
    </xf>
    <xf numFmtId="0" fontId="85" fillId="17" borderId="50" xfId="29" applyFont="1" applyFill="1" applyBorder="1" applyAlignment="1">
      <alignment vertical="center" wrapText="1"/>
    </xf>
    <xf numFmtId="0" fontId="85" fillId="17" borderId="61" xfId="30" applyFont="1" applyFill="1" applyBorder="1" applyAlignment="1">
      <alignment horizontal="center" vertical="center"/>
    </xf>
    <xf numFmtId="0" fontId="85" fillId="17" borderId="61" xfId="29" applyFont="1" applyFill="1" applyBorder="1" applyAlignment="1">
      <alignment vertical="center" wrapText="1"/>
    </xf>
    <xf numFmtId="0" fontId="85" fillId="17" borderId="62" xfId="29" applyFont="1" applyFill="1" applyBorder="1" applyAlignment="1">
      <alignment vertical="center" wrapText="1"/>
    </xf>
    <xf numFmtId="0" fontId="85" fillId="17" borderId="80" xfId="29" applyFont="1" applyFill="1" applyBorder="1" applyAlignment="1">
      <alignment vertical="center" wrapText="1"/>
    </xf>
    <xf numFmtId="0" fontId="85" fillId="17" borderId="66" xfId="29" applyFont="1" applyFill="1" applyBorder="1" applyAlignment="1">
      <alignment vertical="center" wrapText="1"/>
    </xf>
    <xf numFmtId="0" fontId="85" fillId="17" borderId="199" xfId="29" applyFont="1" applyFill="1" applyBorder="1" applyAlignment="1">
      <alignment horizontal="center" vertical="center" wrapText="1"/>
    </xf>
    <xf numFmtId="0" fontId="85" fillId="17" borderId="200" xfId="29" applyFont="1" applyFill="1" applyBorder="1" applyAlignment="1">
      <alignment horizontal="center" vertical="center" wrapText="1"/>
    </xf>
    <xf numFmtId="0" fontId="85" fillId="17" borderId="201" xfId="29" applyFont="1" applyFill="1" applyBorder="1" applyAlignment="1">
      <alignment horizontal="center" vertical="center" wrapText="1"/>
    </xf>
    <xf numFmtId="0" fontId="85" fillId="17" borderId="202" xfId="29" applyFont="1" applyFill="1" applyBorder="1" applyAlignment="1">
      <alignment horizontal="center" vertical="center" wrapText="1"/>
    </xf>
    <xf numFmtId="0" fontId="85" fillId="17" borderId="203" xfId="29" applyFont="1" applyFill="1" applyBorder="1" applyAlignment="1">
      <alignment horizontal="center" vertical="center" wrapText="1"/>
    </xf>
    <xf numFmtId="0" fontId="85" fillId="17" borderId="204" xfId="29" applyFont="1" applyFill="1" applyBorder="1" applyAlignment="1">
      <alignment horizontal="center" vertical="center" wrapText="1"/>
    </xf>
    <xf numFmtId="0" fontId="85" fillId="17" borderId="205" xfId="29" applyFont="1" applyFill="1" applyBorder="1" applyAlignment="1">
      <alignment horizontal="center" vertical="center" wrapText="1"/>
    </xf>
    <xf numFmtId="49" fontId="95" fillId="15" borderId="32" xfId="29" applyNumberFormat="1" applyFont="1" applyFill="1" applyBorder="1" applyAlignment="1" applyProtection="1">
      <alignment horizontal="center" vertical="center" shrinkToFit="1"/>
      <protection locked="0"/>
    </xf>
    <xf numFmtId="0" fontId="99" fillId="15" borderId="206" xfId="29" applyFont="1" applyFill="1" applyBorder="1" applyAlignment="1" applyProtection="1">
      <alignment horizontal="center" vertical="center" wrapText="1"/>
      <protection locked="0"/>
    </xf>
    <xf numFmtId="0" fontId="99" fillId="15" borderId="207" xfId="29" applyFont="1" applyFill="1" applyBorder="1" applyAlignment="1" applyProtection="1">
      <alignment horizontal="center" vertical="center" wrapText="1"/>
      <protection locked="0"/>
    </xf>
    <xf numFmtId="0" fontId="99" fillId="15" borderId="208" xfId="29" applyFont="1" applyFill="1" applyBorder="1" applyAlignment="1" applyProtection="1">
      <alignment horizontal="center" vertical="center" wrapText="1"/>
      <protection locked="0"/>
    </xf>
    <xf numFmtId="0" fontId="99" fillId="15" borderId="209" xfId="29" applyFont="1" applyFill="1" applyBorder="1" applyAlignment="1" applyProtection="1">
      <alignment horizontal="center" vertical="center" wrapText="1"/>
      <protection locked="0"/>
    </xf>
    <xf numFmtId="0" fontId="99" fillId="15" borderId="210" xfId="29" applyFont="1" applyFill="1" applyBorder="1" applyAlignment="1" applyProtection="1">
      <alignment horizontal="center" vertical="center" wrapText="1"/>
      <protection locked="0"/>
    </xf>
    <xf numFmtId="0" fontId="99" fillId="15" borderId="211" xfId="29" applyFont="1" applyFill="1" applyBorder="1" applyAlignment="1" applyProtection="1">
      <alignment horizontal="center" vertical="center" wrapText="1"/>
      <protection locked="0"/>
    </xf>
    <xf numFmtId="0" fontId="99" fillId="15" borderId="212" xfId="29" applyFont="1" applyFill="1" applyBorder="1" applyAlignment="1" applyProtection="1">
      <alignment horizontal="center" vertical="center" wrapText="1"/>
      <protection locked="0"/>
    </xf>
    <xf numFmtId="49" fontId="95" fillId="0" borderId="21" xfId="29" applyNumberFormat="1" applyFont="1" applyBorder="1" applyAlignment="1" applyProtection="1">
      <alignment horizontal="center" vertical="center" shrinkToFit="1"/>
      <protection locked="0"/>
    </xf>
    <xf numFmtId="0" fontId="99" fillId="0" borderId="213" xfId="29" applyFont="1" applyBorder="1" applyAlignment="1" applyProtection="1">
      <alignment horizontal="center" vertical="center" wrapText="1"/>
      <protection locked="0"/>
    </xf>
    <xf numFmtId="0" fontId="99" fillId="0" borderId="214" xfId="29" applyFont="1" applyBorder="1" applyAlignment="1" applyProtection="1">
      <alignment horizontal="center" vertical="center" wrapText="1"/>
      <protection locked="0"/>
    </xf>
    <xf numFmtId="0" fontId="99" fillId="0" borderId="215" xfId="29" applyFont="1" applyBorder="1" applyAlignment="1" applyProtection="1">
      <alignment horizontal="center" vertical="center" wrapText="1"/>
      <protection locked="0"/>
    </xf>
    <xf numFmtId="0" fontId="99" fillId="0" borderId="216" xfId="29" applyFont="1" applyBorder="1" applyAlignment="1" applyProtection="1">
      <alignment horizontal="center" vertical="center" wrapText="1"/>
      <protection locked="0"/>
    </xf>
    <xf numFmtId="0" fontId="99" fillId="0" borderId="217" xfId="29" applyFont="1" applyBorder="1" applyAlignment="1" applyProtection="1">
      <alignment horizontal="center" vertical="center" wrapText="1"/>
      <protection locked="0"/>
    </xf>
    <xf numFmtId="0" fontId="99" fillId="0" borderId="218" xfId="29" applyFont="1" applyBorder="1" applyAlignment="1" applyProtection="1">
      <alignment horizontal="center" vertical="center" wrapText="1"/>
      <protection locked="0"/>
    </xf>
    <xf numFmtId="0" fontId="99" fillId="0" borderId="219" xfId="29" applyFont="1" applyBorder="1" applyAlignment="1" applyProtection="1">
      <alignment horizontal="center" vertical="center" wrapText="1"/>
      <protection locked="0"/>
    </xf>
    <xf numFmtId="0" fontId="99" fillId="0" borderId="213" xfId="29" applyFont="1" applyBorder="1" applyAlignment="1" applyProtection="1">
      <alignment horizontal="left" vertical="center" wrapText="1"/>
      <protection locked="0"/>
    </xf>
    <xf numFmtId="0" fontId="99" fillId="0" borderId="214" xfId="29" applyFont="1" applyBorder="1" applyAlignment="1" applyProtection="1">
      <alignment horizontal="left" vertical="center" wrapText="1"/>
      <protection locked="0"/>
    </xf>
    <xf numFmtId="0" fontId="99" fillId="0" borderId="215" xfId="29" applyFont="1" applyBorder="1" applyAlignment="1" applyProtection="1">
      <alignment horizontal="left" vertical="center" wrapText="1"/>
      <protection locked="0"/>
    </xf>
    <xf numFmtId="0" fontId="99" fillId="0" borderId="216" xfId="29" applyFont="1" applyBorder="1" applyAlignment="1" applyProtection="1">
      <alignment horizontal="left" vertical="center" wrapText="1"/>
      <protection locked="0"/>
    </xf>
    <xf numFmtId="0" fontId="99" fillId="0" borderId="217" xfId="29" applyFont="1" applyBorder="1" applyAlignment="1" applyProtection="1">
      <alignment horizontal="left" vertical="center" wrapText="1"/>
      <protection locked="0"/>
    </xf>
    <xf numFmtId="0" fontId="99" fillId="0" borderId="218" xfId="29" applyFont="1" applyBorder="1" applyAlignment="1" applyProtection="1">
      <alignment horizontal="left" vertical="center" wrapText="1"/>
      <protection locked="0"/>
    </xf>
    <xf numFmtId="0" fontId="99" fillId="0" borderId="219" xfId="29" applyFont="1" applyBorder="1" applyAlignment="1" applyProtection="1">
      <alignment horizontal="left" vertical="center" wrapText="1"/>
      <protection locked="0"/>
    </xf>
    <xf numFmtId="0" fontId="99" fillId="0" borderId="213" xfId="29" applyFont="1" applyBorder="1" applyAlignment="1" applyProtection="1">
      <alignment vertical="center" wrapText="1"/>
      <protection locked="0"/>
    </xf>
    <xf numFmtId="0" fontId="99" fillId="0" borderId="214" xfId="29" applyFont="1" applyBorder="1" applyAlignment="1" applyProtection="1">
      <alignment vertical="center" wrapText="1"/>
      <protection locked="0"/>
    </xf>
    <xf numFmtId="0" fontId="99" fillId="0" borderId="215" xfId="29" applyFont="1" applyBorder="1" applyAlignment="1" applyProtection="1">
      <alignment vertical="center" wrapText="1"/>
      <protection locked="0"/>
    </xf>
    <xf numFmtId="0" fontId="99" fillId="0" borderId="216" xfId="29" applyFont="1" applyBorder="1" applyAlignment="1" applyProtection="1">
      <alignment vertical="center" wrapText="1"/>
      <protection locked="0"/>
    </xf>
    <xf numFmtId="0" fontId="99" fillId="0" borderId="217" xfId="29" applyFont="1" applyBorder="1" applyAlignment="1" applyProtection="1">
      <alignment vertical="center" wrapText="1"/>
      <protection locked="0"/>
    </xf>
    <xf numFmtId="0" fontId="99" fillId="0" borderId="218" xfId="29" applyFont="1" applyBorder="1" applyAlignment="1" applyProtection="1">
      <alignment vertical="center" wrapText="1"/>
      <protection locked="0"/>
    </xf>
    <xf numFmtId="0" fontId="99" fillId="0" borderId="219" xfId="29" applyFont="1" applyBorder="1" applyAlignment="1" applyProtection="1">
      <alignment vertical="center" wrapText="1"/>
      <protection locked="0"/>
    </xf>
    <xf numFmtId="0" fontId="99" fillId="0" borderId="213" xfId="29" applyFont="1" applyBorder="1" applyAlignment="1" applyProtection="1">
      <alignment horizontal="justify" vertical="center" wrapText="1"/>
      <protection locked="0"/>
    </xf>
    <xf numFmtId="0" fontId="99" fillId="0" borderId="214" xfId="29" applyFont="1" applyBorder="1" applyAlignment="1" applyProtection="1">
      <alignment horizontal="justify" vertical="center" wrapText="1"/>
      <protection locked="0"/>
    </xf>
    <xf numFmtId="0" fontId="99" fillId="0" borderId="215" xfId="29" applyFont="1" applyBorder="1" applyAlignment="1" applyProtection="1">
      <alignment horizontal="justify" vertical="center" wrapText="1"/>
      <protection locked="0"/>
    </xf>
    <xf numFmtId="0" fontId="99" fillId="0" borderId="216" xfId="29" applyFont="1" applyBorder="1" applyAlignment="1" applyProtection="1">
      <alignment horizontal="justify" vertical="center" wrapText="1"/>
      <protection locked="0"/>
    </xf>
    <xf numFmtId="0" fontId="99" fillId="0" borderId="217" xfId="29" applyFont="1" applyBorder="1" applyAlignment="1" applyProtection="1">
      <alignment horizontal="justify" vertical="center" wrapText="1"/>
      <protection locked="0"/>
    </xf>
    <xf numFmtId="0" fontId="99" fillId="0" borderId="218" xfId="29" applyFont="1" applyBorder="1" applyAlignment="1" applyProtection="1">
      <alignment horizontal="justify" vertical="center" wrapText="1"/>
      <protection locked="0"/>
    </xf>
    <xf numFmtId="0" fontId="99" fillId="0" borderId="219" xfId="29" applyFont="1" applyBorder="1" applyAlignment="1" applyProtection="1">
      <alignment horizontal="justify" vertical="center" wrapText="1"/>
      <protection locked="0"/>
    </xf>
    <xf numFmtId="49" fontId="95" fillId="15" borderId="21" xfId="29" applyNumberFormat="1" applyFont="1" applyFill="1" applyBorder="1" applyAlignment="1" applyProtection="1">
      <alignment horizontal="center" vertical="center" shrinkToFit="1"/>
      <protection locked="0"/>
    </xf>
    <xf numFmtId="49" fontId="95" fillId="0" borderId="20" xfId="29" applyNumberFormat="1" applyFont="1" applyBorder="1" applyAlignment="1" applyProtection="1">
      <alignment horizontal="center" vertical="center" shrinkToFit="1"/>
      <protection locked="0"/>
    </xf>
    <xf numFmtId="0" fontId="99" fillId="0" borderId="199" xfId="29" applyFont="1" applyBorder="1" applyAlignment="1" applyProtection="1">
      <alignment horizontal="justify" vertical="center" wrapText="1"/>
      <protection locked="0"/>
    </xf>
    <xf numFmtId="0" fontId="99" fillId="0" borderId="200" xfId="29" applyFont="1" applyBorder="1" applyAlignment="1" applyProtection="1">
      <alignment horizontal="justify" vertical="center" wrapText="1"/>
      <protection locked="0"/>
    </xf>
    <xf numFmtId="0" fontId="99" fillId="0" borderId="201" xfId="29" applyFont="1" applyBorder="1" applyAlignment="1" applyProtection="1">
      <alignment horizontal="justify" vertical="center" wrapText="1"/>
      <protection locked="0"/>
    </xf>
    <xf numFmtId="0" fontId="99" fillId="0" borderId="202" xfId="29" applyFont="1" applyBorder="1" applyAlignment="1" applyProtection="1">
      <alignment horizontal="justify" vertical="center" wrapText="1"/>
      <protection locked="0"/>
    </xf>
    <xf numFmtId="0" fontId="99" fillId="0" borderId="203" xfId="29" applyFont="1" applyBorder="1" applyAlignment="1" applyProtection="1">
      <alignment horizontal="justify" vertical="center" wrapText="1"/>
      <protection locked="0"/>
    </xf>
    <xf numFmtId="0" fontId="99" fillId="0" borderId="205" xfId="29" applyFont="1" applyBorder="1" applyAlignment="1" applyProtection="1">
      <alignment horizontal="justify" vertical="center" wrapText="1"/>
      <protection locked="0"/>
    </xf>
    <xf numFmtId="0" fontId="80" fillId="0" borderId="0" xfId="29" applyFont="1">
      <alignment vertical="center"/>
    </xf>
    <xf numFmtId="0" fontId="80" fillId="16" borderId="0" xfId="29" applyFont="1" applyFill="1" applyAlignment="1">
      <alignment vertical="center" wrapText="1"/>
    </xf>
    <xf numFmtId="0" fontId="80" fillId="0" borderId="0" xfId="29" applyFont="1" applyAlignment="1">
      <alignment horizontal="left" vertical="center"/>
    </xf>
    <xf numFmtId="0" fontId="80" fillId="0" borderId="0" xfId="29" applyFont="1" applyAlignment="1">
      <alignment horizontal="center" vertical="center"/>
    </xf>
    <xf numFmtId="0" fontId="5" fillId="0" borderId="0" xfId="32">
      <alignment vertical="center"/>
    </xf>
    <xf numFmtId="0" fontId="5"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100" fillId="0" borderId="0" xfId="32" applyFont="1" applyAlignment="1">
      <alignment horizontal="center" vertical="center"/>
    </xf>
    <xf numFmtId="0" fontId="101" fillId="0" borderId="0" xfId="32" applyFont="1" applyAlignment="1">
      <alignment horizontal="center" vertical="center" wrapText="1"/>
    </xf>
    <xf numFmtId="0" fontId="102" fillId="0" borderId="0" xfId="32" applyFont="1" applyAlignment="1">
      <alignment horizontal="center" vertical="center" wrapText="1"/>
    </xf>
    <xf numFmtId="0" fontId="77" fillId="0" borderId="0" xfId="32" applyFont="1" applyAlignment="1">
      <alignment horizontal="center" vertical="center"/>
    </xf>
    <xf numFmtId="0" fontId="77" fillId="0" borderId="0" xfId="32" applyFont="1" applyAlignment="1">
      <alignment horizontal="left" vertical="center"/>
    </xf>
    <xf numFmtId="38" fontId="84" fillId="0" borderId="0" xfId="33" applyFont="1" applyBorder="1" applyAlignment="1" applyProtection="1">
      <alignment horizontal="center" vertical="center" shrinkToFit="1"/>
    </xf>
    <xf numFmtId="38" fontId="84" fillId="0" borderId="0" xfId="33" applyFont="1" applyBorder="1" applyAlignment="1" applyProtection="1">
      <alignment vertical="center" shrinkToFit="1"/>
    </xf>
    <xf numFmtId="38" fontId="78" fillId="0" borderId="0" xfId="33" applyFont="1" applyBorder="1" applyAlignment="1" applyProtection="1">
      <alignment horizontal="center" vertical="center" shrinkToFit="1"/>
    </xf>
    <xf numFmtId="0" fontId="103" fillId="16" borderId="0" xfId="34" applyFont="1" applyFill="1" applyAlignment="1">
      <alignment horizontal="right" vertical="center"/>
    </xf>
    <xf numFmtId="0" fontId="105"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80" fillId="0" borderId="0" xfId="32" applyFont="1" applyAlignment="1">
      <alignment horizontal="center" vertical="center"/>
    </xf>
    <xf numFmtId="0" fontId="81" fillId="14" borderId="2" xfId="33" applyNumberFormat="1" applyFont="1" applyFill="1" applyBorder="1" applyAlignment="1" applyProtection="1">
      <alignment horizontal="center" vertical="center" shrinkToFit="1"/>
    </xf>
    <xf numFmtId="0" fontId="81" fillId="0" borderId="0" xfId="32" applyFont="1" applyAlignment="1">
      <alignment horizontal="center" vertical="center"/>
    </xf>
    <xf numFmtId="0" fontId="101" fillId="0" borderId="0" xfId="32" applyFont="1" applyAlignment="1">
      <alignment horizontal="left" vertical="center" wrapText="1"/>
    </xf>
    <xf numFmtId="0" fontId="81" fillId="14" borderId="2" xfId="33" applyNumberFormat="1" applyFont="1" applyFill="1" applyBorder="1" applyAlignment="1" applyProtection="1">
      <alignment horizontal="center" vertical="center" wrapText="1" shrinkToFit="1"/>
    </xf>
    <xf numFmtId="0" fontId="108" fillId="0" borderId="2" xfId="32" applyFont="1" applyBorder="1" applyAlignment="1">
      <alignment horizontal="center" vertical="center"/>
    </xf>
    <xf numFmtId="0" fontId="108" fillId="0" borderId="3" xfId="32" applyFont="1" applyBorder="1" applyAlignment="1" applyProtection="1">
      <alignment vertical="center" wrapText="1"/>
      <protection locked="0"/>
    </xf>
    <xf numFmtId="0" fontId="108" fillId="0" borderId="3" xfId="32" applyFont="1" applyBorder="1" applyAlignment="1" applyProtection="1">
      <alignment horizontal="left" vertical="center" wrapText="1" shrinkToFit="1"/>
      <protection locked="0"/>
    </xf>
    <xf numFmtId="0" fontId="109" fillId="0" borderId="4" xfId="32" applyFont="1" applyBorder="1" applyAlignment="1" applyProtection="1">
      <alignment horizontal="center" vertical="center" shrinkToFit="1"/>
      <protection locked="0"/>
    </xf>
    <xf numFmtId="38" fontId="109" fillId="16" borderId="2" xfId="33" applyFont="1" applyFill="1" applyBorder="1" applyAlignment="1" applyProtection="1">
      <alignment horizontal="right" vertical="center" shrinkToFit="1"/>
      <protection locked="0"/>
    </xf>
    <xf numFmtId="38" fontId="109" fillId="16" borderId="193" xfId="33" applyFont="1" applyFill="1" applyBorder="1" applyAlignment="1" applyProtection="1">
      <alignment horizontal="right" vertical="center" shrinkToFit="1"/>
      <protection locked="0"/>
    </xf>
    <xf numFmtId="38" fontId="109" fillId="0" borderId="2" xfId="33" applyFont="1" applyBorder="1" applyAlignment="1" applyProtection="1">
      <alignment horizontal="right" vertical="center" shrinkToFit="1"/>
    </xf>
    <xf numFmtId="38" fontId="109" fillId="0" borderId="2" xfId="33" applyFont="1" applyBorder="1" applyAlignment="1" applyProtection="1">
      <alignment horizontal="right" vertical="center" shrinkToFit="1"/>
      <protection locked="0"/>
    </xf>
    <xf numFmtId="0" fontId="100" fillId="0" borderId="2" xfId="32" applyFont="1" applyBorder="1" applyAlignment="1">
      <alignment horizontal="center" vertical="center"/>
    </xf>
    <xf numFmtId="0" fontId="101" fillId="0" borderId="0" xfId="32" applyFont="1" applyAlignment="1">
      <alignment vertical="center" wrapText="1"/>
    </xf>
    <xf numFmtId="0" fontId="102" fillId="0" borderId="0" xfId="32" applyFont="1" applyAlignment="1">
      <alignment vertical="center" wrapText="1"/>
    </xf>
    <xf numFmtId="0" fontId="77" fillId="0" borderId="0" xfId="32" applyFont="1">
      <alignment vertical="center"/>
    </xf>
    <xf numFmtId="0" fontId="108" fillId="0" borderId="14" xfId="32" applyFont="1" applyBorder="1" applyAlignment="1">
      <alignment horizontal="center" vertical="center"/>
    </xf>
    <xf numFmtId="0" fontId="108" fillId="0" borderId="14" xfId="32" applyFont="1" applyBorder="1" applyAlignment="1" applyProtection="1">
      <alignment vertical="center" shrinkToFit="1"/>
      <protection locked="0"/>
    </xf>
    <xf numFmtId="49" fontId="108" fillId="0" borderId="14" xfId="32" applyNumberFormat="1" applyFont="1" applyBorder="1" applyAlignment="1" applyProtection="1">
      <alignment vertical="center" shrinkToFit="1"/>
      <protection locked="0"/>
    </xf>
    <xf numFmtId="38" fontId="109" fillId="0" borderId="14" xfId="33" applyFont="1" applyBorder="1" applyAlignment="1" applyProtection="1">
      <alignment horizontal="right" vertical="center" shrinkToFit="1"/>
    </xf>
    <xf numFmtId="0" fontId="100" fillId="0" borderId="14" xfId="32" applyFont="1" applyBorder="1" applyAlignment="1">
      <alignment horizontal="center" vertical="center"/>
    </xf>
    <xf numFmtId="0" fontId="108" fillId="0" borderId="36" xfId="32" applyFont="1" applyBorder="1" applyAlignment="1">
      <alignment horizontal="center" vertical="center"/>
    </xf>
    <xf numFmtId="0" fontId="108" fillId="0" borderId="197" xfId="32" applyFont="1" applyBorder="1" applyAlignment="1">
      <alignment vertical="center" shrinkToFit="1"/>
    </xf>
    <xf numFmtId="38" fontId="109" fillId="0" borderId="36" xfId="33" applyFont="1" applyBorder="1" applyAlignment="1" applyProtection="1">
      <alignment horizontal="right" vertical="center" shrinkToFit="1"/>
    </xf>
    <xf numFmtId="0" fontId="100" fillId="0" borderId="36" xfId="32" applyFont="1" applyBorder="1" applyAlignment="1">
      <alignment horizontal="center" vertical="center"/>
    </xf>
    <xf numFmtId="0" fontId="84" fillId="0" borderId="33" xfId="32" applyFont="1" applyBorder="1" applyAlignment="1">
      <alignment vertical="center" shrinkToFit="1"/>
    </xf>
    <xf numFmtId="49" fontId="84" fillId="0" borderId="223" xfId="32" applyNumberFormat="1" applyFont="1" applyBorder="1" applyAlignment="1">
      <alignment vertical="center" shrinkToFit="1"/>
    </xf>
    <xf numFmtId="38" fontId="109" fillId="0" borderId="33" xfId="33" applyFont="1" applyBorder="1" applyAlignment="1" applyProtection="1">
      <alignment horizontal="right" vertical="center" shrinkToFit="1"/>
    </xf>
    <xf numFmtId="0" fontId="100" fillId="0" borderId="33" xfId="32" applyFont="1" applyBorder="1" applyAlignment="1">
      <alignment horizontal="center" vertical="center"/>
    </xf>
    <xf numFmtId="0" fontId="84" fillId="0" borderId="2" xfId="32" applyFont="1" applyBorder="1" applyAlignment="1">
      <alignment vertical="center" shrinkToFit="1"/>
    </xf>
    <xf numFmtId="49" fontId="84" fillId="0" borderId="193" xfId="32" applyNumberFormat="1" applyFont="1" applyBorder="1" applyAlignment="1">
      <alignment vertical="center" shrinkToFit="1"/>
    </xf>
    <xf numFmtId="0" fontId="84" fillId="0" borderId="36" xfId="32" applyFont="1" applyBorder="1" applyAlignment="1">
      <alignment vertical="center" shrinkToFit="1"/>
    </xf>
    <xf numFmtId="49" fontId="84" fillId="0" borderId="197" xfId="32" applyNumberFormat="1" applyFont="1" applyBorder="1" applyAlignment="1">
      <alignment vertical="center" shrinkToFit="1"/>
    </xf>
    <xf numFmtId="0" fontId="108" fillId="0" borderId="226" xfId="32" applyFont="1" applyBorder="1" applyAlignment="1">
      <alignment horizontal="center" vertical="center"/>
    </xf>
    <xf numFmtId="0" fontId="0" fillId="0" borderId="3" xfId="32" applyFont="1" applyBorder="1" applyAlignment="1">
      <alignment vertical="center" shrinkToFit="1"/>
    </xf>
    <xf numFmtId="49" fontId="84" fillId="0" borderId="226" xfId="32" applyNumberFormat="1" applyFont="1" applyBorder="1" applyAlignment="1">
      <alignment vertical="center" shrinkToFit="1"/>
    </xf>
    <xf numFmtId="38" fontId="109" fillId="0" borderId="3" xfId="33" applyFont="1" applyBorder="1" applyAlignment="1" applyProtection="1">
      <alignment horizontal="right" vertical="center" shrinkToFit="1"/>
    </xf>
    <xf numFmtId="0" fontId="100" fillId="0" borderId="3" xfId="32" applyFont="1" applyBorder="1" applyAlignment="1">
      <alignment horizontal="center" vertical="center"/>
    </xf>
    <xf numFmtId="0" fontId="108" fillId="0" borderId="193" xfId="32" applyFont="1" applyBorder="1" applyAlignment="1">
      <alignment horizontal="center" vertical="center"/>
    </xf>
    <xf numFmtId="0" fontId="0" fillId="0" borderId="2" xfId="32" applyFont="1" applyBorder="1" applyAlignment="1">
      <alignment vertical="center" shrinkToFit="1"/>
    </xf>
    <xf numFmtId="0" fontId="108" fillId="0" borderId="36" xfId="32" applyFont="1" applyBorder="1" applyAlignment="1">
      <alignment vertical="center" shrinkToFit="1"/>
    </xf>
    <xf numFmtId="0" fontId="84" fillId="0" borderId="67" xfId="32" applyFont="1" applyBorder="1" applyAlignment="1">
      <alignment horizontal="center" vertical="center"/>
    </xf>
    <xf numFmtId="0" fontId="84" fillId="0" borderId="1" xfId="32" applyFont="1" applyBorder="1" applyAlignment="1">
      <alignment vertical="center" shrinkToFit="1"/>
    </xf>
    <xf numFmtId="0" fontId="109" fillId="0" borderId="12" xfId="32" applyFont="1" applyBorder="1" applyAlignment="1">
      <alignment vertical="center" shrinkToFit="1"/>
    </xf>
    <xf numFmtId="38" fontId="109" fillId="0" borderId="1" xfId="28" applyFont="1" applyBorder="1" applyAlignment="1" applyProtection="1">
      <alignment vertical="center" shrinkToFit="1"/>
    </xf>
    <xf numFmtId="38" fontId="109" fillId="0" borderId="3" xfId="28" applyFont="1" applyBorder="1" applyAlignment="1" applyProtection="1">
      <alignment vertical="center" shrinkToFit="1"/>
    </xf>
    <xf numFmtId="0" fontId="109" fillId="0" borderId="3" xfId="32" applyFont="1" applyBorder="1" applyAlignment="1">
      <alignment vertical="center" shrinkToFit="1"/>
    </xf>
    <xf numFmtId="38" fontId="109" fillId="19" borderId="3" xfId="33" applyFont="1" applyFill="1" applyBorder="1" applyAlignment="1" applyProtection="1">
      <alignment horizontal="right" vertical="center" shrinkToFit="1"/>
    </xf>
    <xf numFmtId="0" fontId="84" fillId="0" borderId="0" xfId="32" applyFont="1" applyAlignment="1">
      <alignment horizontal="center" vertical="center"/>
    </xf>
    <xf numFmtId="0" fontId="84" fillId="0" borderId="0" xfId="32" applyFont="1" applyAlignment="1">
      <alignment vertical="center" shrinkToFit="1"/>
    </xf>
    <xf numFmtId="0" fontId="109" fillId="0" borderId="0" xfId="32" applyFont="1" applyAlignment="1">
      <alignment horizontal="center" vertical="center" shrinkToFit="1"/>
    </xf>
    <xf numFmtId="0" fontId="109" fillId="0" borderId="0" xfId="32" applyFont="1" applyAlignment="1">
      <alignment vertical="center" shrinkToFit="1"/>
    </xf>
    <xf numFmtId="38" fontId="109" fillId="0" borderId="0" xfId="33" applyFont="1" applyAlignment="1" applyProtection="1">
      <alignment vertical="center" shrinkToFit="1"/>
    </xf>
    <xf numFmtId="38" fontId="109" fillId="0" borderId="0" xfId="33" applyFont="1" applyAlignment="1" applyProtection="1">
      <alignment horizontal="right" vertical="center" shrinkToFit="1"/>
    </xf>
    <xf numFmtId="38" fontId="110" fillId="0" borderId="9" xfId="33" applyFont="1" applyBorder="1" applyAlignment="1" applyProtection="1">
      <alignment horizontal="right" vertical="center" shrinkToFit="1"/>
    </xf>
    <xf numFmtId="38" fontId="84" fillId="0" borderId="9" xfId="33" applyFont="1" applyBorder="1" applyAlignment="1" applyProtection="1">
      <alignment horizontal="right" vertical="center" shrinkToFit="1"/>
    </xf>
    <xf numFmtId="38" fontId="111" fillId="0" borderId="143" xfId="33" applyFont="1" applyBorder="1" applyAlignment="1" applyProtection="1">
      <alignment horizontal="center" vertical="center" shrinkToFit="1"/>
    </xf>
    <xf numFmtId="0" fontId="5" fillId="0" borderId="0" xfId="32" applyAlignment="1">
      <alignment vertical="center" shrinkToFit="1"/>
    </xf>
    <xf numFmtId="0" fontId="5"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12" fillId="0" borderId="0" xfId="33" applyFont="1" applyAlignment="1" applyProtection="1">
      <alignment horizontal="right" vertical="center"/>
    </xf>
    <xf numFmtId="38" fontId="110" fillId="0" borderId="11" xfId="33" applyFont="1" applyBorder="1" applyAlignment="1" applyProtection="1">
      <alignment horizontal="right" vertical="center" shrinkToFit="1"/>
    </xf>
    <xf numFmtId="38" fontId="110" fillId="0" borderId="0" xfId="33" applyFont="1" applyBorder="1" applyAlignment="1" applyProtection="1">
      <alignment horizontal="right" vertical="center" shrinkToFit="1"/>
    </xf>
    <xf numFmtId="38" fontId="109" fillId="0" borderId="0" xfId="33" applyFont="1" applyBorder="1" applyAlignment="1" applyProtection="1">
      <alignment horizontal="right" vertical="center" shrinkToFit="1"/>
    </xf>
    <xf numFmtId="0" fontId="80" fillId="0" borderId="0" xfId="32" applyFont="1">
      <alignment vertical="center"/>
    </xf>
    <xf numFmtId="38" fontId="80" fillId="0" borderId="0" xfId="33" applyFont="1" applyProtection="1">
      <alignment vertical="center"/>
    </xf>
    <xf numFmtId="38" fontId="80" fillId="0" borderId="0" xfId="33" applyFont="1" applyAlignment="1" applyProtection="1">
      <alignment horizontal="right" vertical="center" shrinkToFit="1"/>
    </xf>
    <xf numFmtId="38" fontId="80" fillId="0" borderId="0" xfId="33" applyFont="1" applyAlignment="1" applyProtection="1">
      <alignment horizontal="right" vertical="center"/>
    </xf>
    <xf numFmtId="0" fontId="113" fillId="0" borderId="0" xfId="32" applyFont="1" applyAlignment="1">
      <alignment horizontal="center" vertical="center"/>
    </xf>
    <xf numFmtId="0" fontId="101" fillId="0" borderId="0" xfId="32" applyFont="1">
      <alignment vertical="center"/>
    </xf>
    <xf numFmtId="0" fontId="102"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5" fillId="0" borderId="0" xfId="35" applyFont="1">
      <alignment vertical="center"/>
    </xf>
    <xf numFmtId="0" fontId="115" fillId="0" borderId="0" xfId="35" applyFont="1" applyAlignment="1">
      <alignment horizontal="center" vertical="center"/>
    </xf>
    <xf numFmtId="0" fontId="115" fillId="0" borderId="0" xfId="35" applyFont="1" applyAlignment="1">
      <alignment horizontal="left" vertical="center"/>
    </xf>
    <xf numFmtId="183" fontId="115" fillId="0" borderId="0" xfId="35" applyNumberFormat="1" applyFont="1">
      <alignment vertical="center"/>
    </xf>
    <xf numFmtId="183" fontId="118" fillId="0" borderId="0" xfId="35" applyNumberFormat="1" applyFont="1">
      <alignment vertical="center"/>
    </xf>
    <xf numFmtId="0" fontId="119" fillId="0" borderId="0" xfId="30" applyFont="1" applyAlignment="1">
      <alignment horizontal="center" vertical="center" wrapText="1" shrinkToFit="1"/>
    </xf>
    <xf numFmtId="0" fontId="119" fillId="0" borderId="0" xfId="30" applyFont="1" applyAlignment="1">
      <alignment horizontal="center" vertical="center" shrinkToFit="1"/>
    </xf>
    <xf numFmtId="0" fontId="119" fillId="0" borderId="0" xfId="30" applyFont="1" applyAlignment="1">
      <alignment vertical="center" wrapText="1"/>
    </xf>
    <xf numFmtId="0" fontId="89" fillId="0" borderId="0" xfId="27" applyFont="1" applyAlignment="1">
      <alignment horizontal="left" vertical="top" wrapText="1"/>
    </xf>
    <xf numFmtId="0" fontId="89" fillId="16" borderId="0" xfId="27" applyFont="1" applyFill="1" applyAlignment="1">
      <alignment horizontal="right" vertical="center"/>
    </xf>
    <xf numFmtId="0" fontId="120" fillId="0" borderId="0" xfId="35" applyFont="1">
      <alignment vertical="center"/>
    </xf>
    <xf numFmtId="0" fontId="89" fillId="0" borderId="0" xfId="35" applyFont="1" applyAlignment="1">
      <alignment vertical="center" wrapText="1"/>
    </xf>
    <xf numFmtId="0" fontId="89" fillId="0" borderId="0" xfId="35" applyFont="1" applyAlignment="1">
      <alignment horizontal="left" vertical="center" wrapText="1"/>
    </xf>
    <xf numFmtId="0" fontId="89" fillId="0" borderId="0" xfId="35" applyFont="1">
      <alignment vertical="center"/>
    </xf>
    <xf numFmtId="183" fontId="120" fillId="0" borderId="0" xfId="35" applyNumberFormat="1" applyFont="1">
      <alignment vertical="center"/>
    </xf>
    <xf numFmtId="0" fontId="89" fillId="20" borderId="0" xfId="26" applyFont="1" applyFill="1" applyAlignment="1">
      <alignment vertical="center" wrapText="1"/>
    </xf>
    <xf numFmtId="0" fontId="89" fillId="20" borderId="0" xfId="26" applyFont="1" applyFill="1">
      <alignment vertical="center"/>
    </xf>
    <xf numFmtId="0" fontId="89" fillId="0" borderId="0" xfId="26" applyFont="1">
      <alignment vertical="center"/>
    </xf>
    <xf numFmtId="0" fontId="120" fillId="0" borderId="0" xfId="35" applyFont="1" applyAlignment="1">
      <alignment horizontal="center" vertical="center"/>
    </xf>
    <xf numFmtId="0" fontId="5" fillId="0" borderId="0" xfId="36">
      <alignment vertical="center"/>
    </xf>
    <xf numFmtId="38" fontId="5" fillId="0" borderId="0" xfId="28" applyFont="1" applyProtection="1">
      <alignment vertical="center"/>
    </xf>
    <xf numFmtId="0" fontId="81" fillId="0" borderId="0" xfId="36" applyFont="1">
      <alignment vertical="center"/>
    </xf>
    <xf numFmtId="0" fontId="124" fillId="0" borderId="0" xfId="36" applyFont="1">
      <alignment vertical="center"/>
    </xf>
    <xf numFmtId="0" fontId="78" fillId="0" borderId="0" xfId="36" applyFont="1">
      <alignment vertical="center"/>
    </xf>
    <xf numFmtId="0" fontId="78" fillId="0" borderId="0" xfId="36" applyFont="1" applyAlignment="1">
      <alignment horizontal="right" vertical="center"/>
    </xf>
    <xf numFmtId="38" fontId="78" fillId="0" borderId="0" xfId="33" applyFont="1" applyBorder="1" applyAlignment="1" applyProtection="1">
      <alignment horizontal="right" vertical="center"/>
    </xf>
    <xf numFmtId="0" fontId="124" fillId="0" borderId="0" xfId="36" applyFont="1" applyAlignment="1">
      <alignment horizontal="left" vertical="center"/>
    </xf>
    <xf numFmtId="38" fontId="124" fillId="0" borderId="0" xfId="28" applyFont="1" applyProtection="1">
      <alignment vertical="center"/>
    </xf>
    <xf numFmtId="0" fontId="124" fillId="0" borderId="25" xfId="36" applyFont="1" applyBorder="1">
      <alignment vertical="center"/>
    </xf>
    <xf numFmtId="0" fontId="78" fillId="0" borderId="25" xfId="36" applyFont="1" applyBorder="1">
      <alignment vertical="center"/>
    </xf>
    <xf numFmtId="38" fontId="65" fillId="0" borderId="0" xfId="28" applyFont="1" applyAlignment="1" applyProtection="1">
      <alignment vertical="center" wrapText="1"/>
    </xf>
    <xf numFmtId="0" fontId="124" fillId="0" borderId="0" xfId="37" applyFont="1">
      <alignment vertical="center"/>
    </xf>
    <xf numFmtId="0" fontId="124" fillId="0" borderId="0" xfId="37" applyFont="1" applyAlignment="1">
      <alignment horizontal="right" vertical="center"/>
    </xf>
    <xf numFmtId="56" fontId="124" fillId="0" borderId="0" xfId="37" quotePrefix="1" applyNumberFormat="1" applyFont="1" applyAlignment="1">
      <alignment horizontal="right" vertical="center"/>
    </xf>
    <xf numFmtId="177" fontId="124" fillId="0" borderId="0" xfId="28" applyNumberFormat="1" applyFont="1" applyProtection="1">
      <alignment vertical="center"/>
    </xf>
    <xf numFmtId="0" fontId="124" fillId="0" borderId="0" xfId="36" applyFont="1" applyAlignment="1">
      <alignment horizontal="right" vertical="center"/>
    </xf>
    <xf numFmtId="0" fontId="124" fillId="0" borderId="0" xfId="38" applyFont="1">
      <alignment vertical="center"/>
    </xf>
    <xf numFmtId="0" fontId="85" fillId="16" borderId="0" xfId="27" applyFont="1" applyFill="1" applyAlignment="1">
      <alignment horizontal="left" vertical="center"/>
    </xf>
    <xf numFmtId="0" fontId="89" fillId="16" borderId="0" xfId="27" applyFont="1" applyFill="1" applyAlignment="1">
      <alignment horizontal="left" vertical="top" wrapText="1"/>
    </xf>
    <xf numFmtId="0" fontId="99" fillId="0" borderId="0" xfId="27" applyFont="1" applyAlignment="1">
      <alignment horizontal="left" vertical="top" wrapText="1"/>
    </xf>
    <xf numFmtId="0" fontId="126" fillId="0" borderId="0" xfId="27" applyFont="1" applyAlignment="1">
      <alignment horizontal="center" vertical="center" wrapText="1"/>
    </xf>
    <xf numFmtId="0" fontId="99" fillId="0" borderId="0" xfId="27" applyFont="1" applyAlignment="1">
      <alignment horizontal="center" vertical="top" wrapText="1"/>
    </xf>
    <xf numFmtId="0" fontId="85" fillId="16" borderId="0" xfId="27" applyFont="1" applyFill="1" applyAlignment="1">
      <alignment vertical="center" wrapText="1"/>
    </xf>
    <xf numFmtId="0" fontId="85" fillId="16" borderId="0" xfId="27" applyFont="1" applyFill="1" applyAlignment="1">
      <alignment horizontal="center" vertical="center" wrapText="1"/>
    </xf>
    <xf numFmtId="0" fontId="85" fillId="16" borderId="0" xfId="27" applyFont="1" applyFill="1" applyAlignment="1">
      <alignment horizontal="left" vertical="center" wrapText="1"/>
    </xf>
    <xf numFmtId="0" fontId="89" fillId="16" borderId="0" xfId="27" applyFont="1" applyFill="1" applyAlignment="1">
      <alignment vertical="center"/>
    </xf>
    <xf numFmtId="0" fontId="99" fillId="0" borderId="0" xfId="27" applyFont="1" applyAlignment="1">
      <alignment horizontal="left" vertical="top"/>
    </xf>
    <xf numFmtId="0" fontId="99" fillId="0" borderId="0" xfId="27" applyFont="1" applyAlignment="1">
      <alignment horizontal="center" vertical="center"/>
    </xf>
    <xf numFmtId="0" fontId="99" fillId="0" borderId="0" xfId="27" applyFont="1" applyAlignment="1">
      <alignment horizontal="center" vertical="top"/>
    </xf>
    <xf numFmtId="0" fontId="89" fillId="16" borderId="0" xfId="27" applyFont="1" applyFill="1" applyAlignment="1">
      <alignment horizontal="left" vertical="center"/>
    </xf>
    <xf numFmtId="0" fontId="95" fillId="16" borderId="0" xfId="27" applyFont="1" applyFill="1" applyAlignment="1">
      <alignment vertical="center"/>
    </xf>
    <xf numFmtId="0" fontId="95" fillId="16" borderId="0" xfId="27" applyFont="1" applyFill="1" applyAlignment="1">
      <alignment horizontal="left" vertical="center"/>
    </xf>
    <xf numFmtId="12" fontId="99" fillId="0" borderId="0" xfId="27" quotePrefix="1" applyNumberFormat="1" applyFont="1" applyAlignment="1">
      <alignment horizontal="left" vertical="top" wrapText="1"/>
    </xf>
    <xf numFmtId="0" fontId="86" fillId="16" borderId="0" xfId="27" applyFont="1" applyFill="1" applyAlignment="1">
      <alignment vertical="top"/>
    </xf>
    <xf numFmtId="0" fontId="126" fillId="0" borderId="0" xfId="27" applyFont="1" applyAlignment="1">
      <alignment horizontal="center" vertical="center"/>
    </xf>
    <xf numFmtId="0" fontId="99" fillId="0" borderId="0" xfId="27" applyFont="1" applyAlignment="1">
      <alignment horizontal="left" vertical="center"/>
    </xf>
    <xf numFmtId="0" fontId="85" fillId="0" borderId="0" xfId="27" applyFont="1" applyAlignment="1">
      <alignment horizontal="center" vertical="center"/>
    </xf>
    <xf numFmtId="0" fontId="95" fillId="0" borderId="0" xfId="27" applyFont="1" applyAlignment="1">
      <alignment horizontal="center" vertical="center"/>
    </xf>
    <xf numFmtId="0" fontId="99" fillId="0" borderId="0" xfId="27" applyFont="1" applyAlignment="1">
      <alignment horizontal="left" vertical="center" wrapText="1"/>
    </xf>
    <xf numFmtId="0" fontId="85" fillId="0" borderId="0" xfId="27" applyFont="1" applyAlignment="1">
      <alignment horizontal="center" vertical="center" wrapText="1"/>
    </xf>
    <xf numFmtId="0" fontId="99" fillId="0" borderId="0" xfId="27" applyFont="1" applyAlignment="1">
      <alignment horizontal="center" vertical="center" wrapText="1"/>
    </xf>
    <xf numFmtId="0" fontId="39" fillId="16" borderId="0" xfId="0" applyFont="1" applyFill="1">
      <alignment vertical="center"/>
    </xf>
    <xf numFmtId="0" fontId="38" fillId="16" borderId="0" xfId="0" applyFont="1" applyFill="1">
      <alignment vertical="center"/>
    </xf>
    <xf numFmtId="0" fontId="15" fillId="16" borderId="27" xfId="0" applyFont="1" applyFill="1" applyBorder="1" applyAlignment="1" applyProtection="1">
      <alignment vertical="center" wrapText="1"/>
      <protection locked="0"/>
    </xf>
    <xf numFmtId="0" fontId="15" fillId="16" borderId="56" xfId="0" applyFont="1" applyFill="1" applyBorder="1" applyAlignment="1" applyProtection="1">
      <alignment vertical="center" wrapText="1"/>
      <protection locked="0"/>
    </xf>
    <xf numFmtId="38" fontId="15" fillId="16" borderId="1" xfId="0" applyNumberFormat="1" applyFont="1" applyFill="1" applyBorder="1">
      <alignment vertical="center"/>
    </xf>
    <xf numFmtId="0" fontId="15" fillId="16" borderId="24" xfId="0" applyFont="1" applyFill="1" applyBorder="1">
      <alignment vertical="center"/>
    </xf>
    <xf numFmtId="4" fontId="15" fillId="16" borderId="67" xfId="0" applyNumberFormat="1" applyFont="1" applyFill="1" applyBorder="1" applyAlignment="1">
      <alignment horizontal="right" vertical="center"/>
    </xf>
    <xf numFmtId="0" fontId="15" fillId="16" borderId="67" xfId="0" applyFont="1" applyFill="1" applyBorder="1" applyAlignment="1">
      <alignment horizontal="right" vertical="center"/>
    </xf>
    <xf numFmtId="38" fontId="15" fillId="16" borderId="27" xfId="0" applyNumberFormat="1" applyFont="1" applyFill="1" applyBorder="1">
      <alignment vertical="center"/>
    </xf>
    <xf numFmtId="0" fontId="15" fillId="16" borderId="52" xfId="0" applyFont="1" applyFill="1" applyBorder="1" applyAlignment="1">
      <alignment horizontal="center" vertical="center" wrapText="1"/>
    </xf>
    <xf numFmtId="0" fontId="15" fillId="16" borderId="23" xfId="0" applyFont="1" applyFill="1" applyBorder="1">
      <alignment vertical="center"/>
    </xf>
    <xf numFmtId="38" fontId="15" fillId="16" borderId="0" xfId="0" applyNumberFormat="1" applyFont="1" applyFill="1">
      <alignment vertical="center"/>
    </xf>
    <xf numFmtId="0" fontId="15" fillId="16" borderId="22" xfId="0" applyFont="1" applyFill="1" applyBorder="1">
      <alignment vertical="center"/>
    </xf>
    <xf numFmtId="38" fontId="15" fillId="16" borderId="56" xfId="0" applyNumberFormat="1" applyFont="1" applyFill="1" applyBorder="1">
      <alignment vertical="center"/>
    </xf>
    <xf numFmtId="0" fontId="15" fillId="16" borderId="32" xfId="0" applyFont="1" applyFill="1" applyBorder="1" applyAlignment="1" applyProtection="1">
      <alignment vertical="center" wrapText="1"/>
      <protection locked="0"/>
    </xf>
    <xf numFmtId="38" fontId="15" fillId="16" borderId="61" xfId="0" applyNumberFormat="1" applyFont="1" applyFill="1" applyBorder="1" applyProtection="1">
      <alignment vertical="center"/>
      <protection locked="0"/>
    </xf>
    <xf numFmtId="0" fontId="15" fillId="16" borderId="26" xfId="0" applyFont="1" applyFill="1" applyBorder="1" applyProtection="1">
      <alignment vertical="center"/>
      <protection locked="0"/>
    </xf>
    <xf numFmtId="4" fontId="15" fillId="16" borderId="62" xfId="0" applyNumberFormat="1" applyFont="1" applyFill="1" applyBorder="1" applyAlignment="1" applyProtection="1">
      <alignment horizontal="right" vertical="center"/>
      <protection locked="0"/>
    </xf>
    <xf numFmtId="0" fontId="15" fillId="16" borderId="62" xfId="0" applyFont="1" applyFill="1" applyBorder="1" applyAlignment="1" applyProtection="1">
      <alignment horizontal="right" vertical="center"/>
      <protection locked="0"/>
    </xf>
    <xf numFmtId="38" fontId="15" fillId="16" borderId="68" xfId="0" applyNumberFormat="1" applyFont="1" applyFill="1" applyBorder="1">
      <alignment vertical="center"/>
    </xf>
    <xf numFmtId="0" fontId="15" fillId="16" borderId="50" xfId="0" applyFont="1" applyFill="1" applyBorder="1" applyAlignment="1" applyProtection="1">
      <alignment horizontal="center" vertical="center" wrapText="1"/>
      <protection locked="0"/>
    </xf>
    <xf numFmtId="0" fontId="15" fillId="16" borderId="21" xfId="0" applyFont="1" applyFill="1" applyBorder="1" applyAlignment="1" applyProtection="1">
      <alignment vertical="center" wrapText="1"/>
      <protection locked="0"/>
    </xf>
    <xf numFmtId="38" fontId="15" fillId="16" borderId="1" xfId="0" applyNumberFormat="1" applyFont="1" applyFill="1" applyBorder="1" applyProtection="1">
      <alignment vertical="center"/>
      <protection locked="0"/>
    </xf>
    <xf numFmtId="0" fontId="15" fillId="16" borderId="23" xfId="0" applyFont="1" applyFill="1" applyBorder="1" applyProtection="1">
      <alignment vertical="center"/>
      <protection locked="0"/>
    </xf>
    <xf numFmtId="4" fontId="15" fillId="16" borderId="7" xfId="0" applyNumberFormat="1" applyFont="1" applyFill="1" applyBorder="1" applyAlignment="1" applyProtection="1">
      <alignment horizontal="right" vertical="center"/>
      <protection locked="0"/>
    </xf>
    <xf numFmtId="0" fontId="15" fillId="16" borderId="7" xfId="0" applyFont="1" applyFill="1" applyBorder="1" applyAlignment="1" applyProtection="1">
      <alignment horizontal="right" vertical="center"/>
      <protection locked="0"/>
    </xf>
    <xf numFmtId="38" fontId="15" fillId="16" borderId="75" xfId="0" applyNumberFormat="1" applyFont="1" applyFill="1" applyBorder="1">
      <alignment vertical="center"/>
    </xf>
    <xf numFmtId="0" fontId="15" fillId="16" borderId="53" xfId="0" applyFont="1" applyFill="1" applyBorder="1" applyAlignment="1" applyProtection="1">
      <alignment horizontal="center" vertical="center" wrapText="1"/>
      <protection locked="0"/>
    </xf>
    <xf numFmtId="0" fontId="15" fillId="16" borderId="20" xfId="0" applyFont="1" applyFill="1" applyBorder="1" applyAlignment="1" applyProtection="1">
      <alignment vertical="center" wrapText="1"/>
      <protection locked="0"/>
    </xf>
    <xf numFmtId="38" fontId="15" fillId="16" borderId="55" xfId="0" applyNumberFormat="1" applyFont="1" applyFill="1" applyBorder="1" applyProtection="1">
      <alignment vertical="center"/>
      <protection locked="0"/>
    </xf>
    <xf numFmtId="0" fontId="15" fillId="16" borderId="22" xfId="0" applyFont="1" applyFill="1" applyBorder="1" applyProtection="1">
      <alignment vertical="center"/>
      <protection locked="0"/>
    </xf>
    <xf numFmtId="4" fontId="15" fillId="16" borderId="15" xfId="0" applyNumberFormat="1" applyFont="1" applyFill="1" applyBorder="1" applyAlignment="1" applyProtection="1">
      <alignment horizontal="right" vertical="center"/>
      <protection locked="0"/>
    </xf>
    <xf numFmtId="0" fontId="15" fillId="16" borderId="15" xfId="0" applyFont="1" applyFill="1" applyBorder="1" applyAlignment="1" applyProtection="1">
      <alignment horizontal="right" vertical="center"/>
      <protection locked="0"/>
    </xf>
    <xf numFmtId="38" fontId="15" fillId="16" borderId="77" xfId="0" applyNumberFormat="1" applyFont="1" applyFill="1" applyBorder="1">
      <alignment vertical="center"/>
    </xf>
    <xf numFmtId="0" fontId="15" fillId="16" borderId="51" xfId="0" applyFont="1" applyFill="1" applyBorder="1" applyAlignment="1" applyProtection="1">
      <alignment horizontal="center" vertical="center" wrapText="1"/>
      <protection locked="0"/>
    </xf>
    <xf numFmtId="38" fontId="15" fillId="16" borderId="27" xfId="0" applyNumberFormat="1" applyFont="1" applyFill="1" applyBorder="1" applyAlignment="1" applyProtection="1">
      <alignment horizontal="right" vertical="center" wrapText="1"/>
      <protection locked="0"/>
    </xf>
    <xf numFmtId="38" fontId="15" fillId="16" borderId="45" xfId="0" applyNumberFormat="1" applyFont="1" applyFill="1" applyBorder="1" applyAlignment="1" applyProtection="1">
      <alignment horizontal="right" vertical="center"/>
      <protection locked="0"/>
    </xf>
    <xf numFmtId="38" fontId="15" fillId="16" borderId="54" xfId="0" applyNumberFormat="1" applyFont="1" applyFill="1" applyBorder="1" applyAlignment="1" applyProtection="1">
      <alignment horizontal="right" vertical="center" wrapText="1"/>
      <protection locked="0"/>
    </xf>
    <xf numFmtId="0" fontId="13" fillId="16" borderId="16" xfId="0" applyFont="1" applyFill="1" applyBorder="1" applyAlignment="1" applyProtection="1">
      <alignment horizontal="left" vertical="top" wrapText="1"/>
      <protection locked="0"/>
    </xf>
    <xf numFmtId="38" fontId="15" fillId="16" borderId="42" xfId="0" applyNumberFormat="1" applyFont="1" applyFill="1" applyBorder="1" applyAlignment="1" applyProtection="1">
      <alignment horizontal="right" vertical="center"/>
      <protection locked="0"/>
    </xf>
    <xf numFmtId="38" fontId="15" fillId="16" borderId="48" xfId="0" applyNumberFormat="1" applyFont="1" applyFill="1" applyBorder="1" applyAlignment="1" applyProtection="1">
      <alignment horizontal="right" vertical="center"/>
      <protection locked="0"/>
    </xf>
    <xf numFmtId="0" fontId="13" fillId="16" borderId="17" xfId="0" applyFont="1" applyFill="1" applyBorder="1" applyAlignment="1" applyProtection="1">
      <alignment horizontal="left" vertical="top" wrapText="1"/>
      <protection locked="0"/>
    </xf>
    <xf numFmtId="38" fontId="15" fillId="16" borderId="56" xfId="0" applyNumberFormat="1" applyFont="1" applyFill="1" applyBorder="1" applyAlignment="1" applyProtection="1">
      <alignment horizontal="right" vertical="center" wrapText="1"/>
      <protection locked="0"/>
    </xf>
    <xf numFmtId="38" fontId="15" fillId="16" borderId="57" xfId="0" applyNumberFormat="1" applyFont="1" applyFill="1" applyBorder="1" applyAlignment="1" applyProtection="1">
      <alignment horizontal="right" vertical="center"/>
      <protection locked="0"/>
    </xf>
    <xf numFmtId="38" fontId="15" fillId="16" borderId="58" xfId="0" applyNumberFormat="1" applyFont="1" applyFill="1" applyBorder="1" applyAlignment="1" applyProtection="1">
      <alignment horizontal="right" vertical="center"/>
      <protection locked="0"/>
    </xf>
    <xf numFmtId="38" fontId="15" fillId="16" borderId="59" xfId="0" applyNumberFormat="1" applyFont="1" applyFill="1" applyBorder="1" applyAlignment="1" applyProtection="1">
      <alignment horizontal="right" vertical="center"/>
      <protection locked="0"/>
    </xf>
    <xf numFmtId="38" fontId="15" fillId="16" borderId="60" xfId="0" applyNumberFormat="1" applyFont="1" applyFill="1" applyBorder="1" applyAlignment="1" applyProtection="1">
      <alignment horizontal="right" vertical="center" wrapText="1"/>
      <protection locked="0"/>
    </xf>
    <xf numFmtId="0" fontId="13" fillId="16" borderId="18" xfId="0" applyFont="1" applyFill="1" applyBorder="1" applyAlignment="1" applyProtection="1">
      <alignment horizontal="left" vertical="top" wrapText="1"/>
      <protection locked="0"/>
    </xf>
    <xf numFmtId="38" fontId="15" fillId="16" borderId="32" xfId="0" applyNumberFormat="1" applyFont="1" applyFill="1" applyBorder="1" applyAlignment="1" applyProtection="1">
      <alignment horizontal="right" vertical="center" wrapText="1"/>
      <protection locked="0"/>
    </xf>
    <xf numFmtId="38" fontId="15" fillId="16" borderId="63" xfId="0" applyNumberFormat="1" applyFont="1" applyFill="1" applyBorder="1" applyAlignment="1" applyProtection="1">
      <alignment horizontal="right" vertical="center"/>
      <protection locked="0"/>
    </xf>
    <xf numFmtId="38" fontId="15" fillId="16" borderId="64" xfId="0" applyNumberFormat="1" applyFont="1" applyFill="1" applyBorder="1" applyAlignment="1" applyProtection="1">
      <alignment horizontal="right" vertical="center" wrapText="1"/>
      <protection locked="0"/>
    </xf>
    <xf numFmtId="38" fontId="15" fillId="16" borderId="64" xfId="0" applyNumberFormat="1" applyFont="1" applyFill="1" applyBorder="1" applyAlignment="1" applyProtection="1">
      <alignment horizontal="right" vertical="center"/>
      <protection locked="0"/>
    </xf>
    <xf numFmtId="38" fontId="15" fillId="16" borderId="65" xfId="0" applyNumberFormat="1" applyFont="1" applyFill="1" applyBorder="1" applyAlignment="1" applyProtection="1">
      <alignment horizontal="right" vertical="center"/>
      <protection locked="0"/>
    </xf>
    <xf numFmtId="38" fontId="15" fillId="16" borderId="34" xfId="0" applyNumberFormat="1" applyFont="1" applyFill="1" applyBorder="1" applyAlignment="1" applyProtection="1">
      <alignment horizontal="right" vertical="center" wrapText="1"/>
      <protection locked="0"/>
    </xf>
    <xf numFmtId="0" fontId="13" fillId="16" borderId="66" xfId="0" applyFont="1" applyFill="1" applyBorder="1" applyAlignment="1" applyProtection="1">
      <alignment horizontal="left" vertical="top" wrapText="1"/>
      <protection locked="0"/>
    </xf>
    <xf numFmtId="38" fontId="15" fillId="16" borderId="21" xfId="0" applyNumberFormat="1" applyFont="1" applyFill="1" applyBorder="1" applyAlignment="1" applyProtection="1">
      <alignment horizontal="right" vertical="center" wrapText="1"/>
      <protection locked="0"/>
    </xf>
    <xf numFmtId="38" fontId="15" fillId="16" borderId="46" xfId="0" applyNumberFormat="1" applyFont="1" applyFill="1" applyBorder="1" applyAlignment="1" applyProtection="1">
      <alignment horizontal="right" vertical="center"/>
      <protection locked="0"/>
    </xf>
    <xf numFmtId="38" fontId="15" fillId="16" borderId="43" xfId="0" applyNumberFormat="1" applyFont="1" applyFill="1" applyBorder="1" applyAlignment="1" applyProtection="1">
      <alignment horizontal="right" vertical="center" wrapText="1"/>
      <protection locked="0"/>
    </xf>
    <xf numFmtId="38" fontId="15" fillId="16" borderId="43" xfId="0" applyNumberFormat="1" applyFont="1" applyFill="1" applyBorder="1" applyAlignment="1" applyProtection="1">
      <alignment horizontal="right" vertical="center"/>
      <protection locked="0"/>
    </xf>
    <xf numFmtId="38" fontId="15" fillId="16" borderId="49" xfId="0" applyNumberFormat="1" applyFont="1" applyFill="1" applyBorder="1" applyAlignment="1" applyProtection="1">
      <alignment horizontal="right" vertical="center"/>
      <protection locked="0"/>
    </xf>
    <xf numFmtId="38" fontId="15" fillId="16" borderId="35" xfId="0" applyNumberFormat="1" applyFont="1" applyFill="1" applyBorder="1" applyAlignment="1" applyProtection="1">
      <alignment horizontal="right" vertical="center" wrapText="1"/>
      <protection locked="0"/>
    </xf>
    <xf numFmtId="38" fontId="15" fillId="16" borderId="20" xfId="0" applyNumberFormat="1" applyFont="1" applyFill="1" applyBorder="1" applyAlignment="1" applyProtection="1">
      <alignment horizontal="right" vertical="center" wrapText="1"/>
      <protection locked="0"/>
    </xf>
    <xf numFmtId="38" fontId="15" fillId="16" borderId="44" xfId="0" applyNumberFormat="1" applyFont="1" applyFill="1" applyBorder="1" applyAlignment="1" applyProtection="1">
      <alignment horizontal="right" vertical="center"/>
      <protection locked="0"/>
    </xf>
    <xf numFmtId="38" fontId="15" fillId="16" borderId="41" xfId="0" applyNumberFormat="1" applyFont="1" applyFill="1" applyBorder="1" applyAlignment="1" applyProtection="1">
      <alignment horizontal="right" vertical="center" wrapText="1"/>
      <protection locked="0"/>
    </xf>
    <xf numFmtId="38" fontId="15" fillId="16" borderId="41" xfId="0" applyNumberFormat="1" applyFont="1" applyFill="1" applyBorder="1" applyAlignment="1" applyProtection="1">
      <alignment horizontal="right" vertical="center"/>
      <protection locked="0"/>
    </xf>
    <xf numFmtId="38" fontId="15" fillId="16" borderId="47" xfId="0" applyNumberFormat="1" applyFont="1" applyFill="1" applyBorder="1" applyAlignment="1" applyProtection="1">
      <alignment horizontal="right" vertical="center"/>
      <protection locked="0"/>
    </xf>
    <xf numFmtId="38" fontId="15" fillId="16" borderId="37" xfId="0" applyNumberFormat="1" applyFont="1" applyFill="1" applyBorder="1" applyAlignment="1" applyProtection="1">
      <alignment horizontal="right" vertical="center" wrapText="1"/>
      <protection locked="0"/>
    </xf>
    <xf numFmtId="0" fontId="13" fillId="16" borderId="19" xfId="0" applyFont="1" applyFill="1" applyBorder="1" applyAlignment="1" applyProtection="1">
      <alignment horizontal="left" vertical="top" wrapText="1"/>
      <protection locked="0"/>
    </xf>
    <xf numFmtId="0" fontId="50" fillId="16" borderId="53" xfId="0" applyFont="1" applyFill="1" applyBorder="1" applyAlignment="1" applyProtection="1">
      <alignment vertical="center" wrapText="1" shrinkToFit="1"/>
      <protection locked="0"/>
    </xf>
    <xf numFmtId="0" fontId="50" fillId="16" borderId="51" xfId="0" applyFont="1" applyFill="1" applyBorder="1" applyAlignment="1" applyProtection="1">
      <alignment vertical="center" wrapText="1" shrinkToFit="1"/>
      <protection locked="0"/>
    </xf>
    <xf numFmtId="0" fontId="50" fillId="16" borderId="53" xfId="0" applyFont="1" applyFill="1" applyBorder="1" applyAlignment="1" applyProtection="1">
      <alignment vertical="center" wrapText="1"/>
      <protection locked="0"/>
    </xf>
    <xf numFmtId="38" fontId="50" fillId="16" borderId="23" xfId="0" applyNumberFormat="1" applyFont="1" applyFill="1" applyBorder="1" applyAlignment="1" applyProtection="1">
      <alignment horizontal="center" vertical="center"/>
      <protection locked="0"/>
    </xf>
    <xf numFmtId="0" fontId="50" fillId="16" borderId="7" xfId="0" applyFont="1" applyFill="1" applyBorder="1" applyProtection="1">
      <alignment vertical="center"/>
      <protection locked="0"/>
    </xf>
    <xf numFmtId="0" fontId="50" fillId="16" borderId="76" xfId="0" applyFont="1" applyFill="1" applyBorder="1" applyProtection="1">
      <alignment vertical="center"/>
      <protection locked="0"/>
    </xf>
    <xf numFmtId="0" fontId="50" fillId="16" borderId="75" xfId="0" applyFont="1" applyFill="1" applyBorder="1" applyAlignment="1" applyProtection="1">
      <alignment vertical="center" wrapText="1"/>
      <protection locked="0"/>
    </xf>
    <xf numFmtId="0" fontId="50" fillId="16" borderId="77" xfId="0" applyFont="1" applyFill="1" applyBorder="1" applyAlignment="1" applyProtection="1">
      <alignment vertical="center" wrapText="1"/>
      <protection locked="0"/>
    </xf>
    <xf numFmtId="0" fontId="50" fillId="16" borderId="51" xfId="0" applyFont="1" applyFill="1" applyBorder="1" applyAlignment="1" applyProtection="1">
      <alignment vertical="center" wrapText="1"/>
      <protection locked="0"/>
    </xf>
    <xf numFmtId="38" fontId="50" fillId="16" borderId="22" xfId="0" applyNumberFormat="1" applyFont="1" applyFill="1" applyBorder="1" applyAlignment="1" applyProtection="1">
      <alignment horizontal="center" vertical="center"/>
      <protection locked="0"/>
    </xf>
    <xf numFmtId="0" fontId="50" fillId="16" borderId="15" xfId="0" applyFont="1" applyFill="1" applyBorder="1" applyProtection="1">
      <alignment vertical="center"/>
      <protection locked="0"/>
    </xf>
    <xf numFmtId="0" fontId="50" fillId="16" borderId="74" xfId="0" applyFont="1" applyFill="1" applyBorder="1" applyProtection="1">
      <alignment vertical="center"/>
      <protection locked="0"/>
    </xf>
    <xf numFmtId="0" fontId="54" fillId="16" borderId="21" xfId="0" applyFont="1" applyFill="1" applyBorder="1" applyAlignment="1" applyProtection="1">
      <alignment horizontal="center" vertical="center" shrinkToFit="1"/>
      <protection locked="0"/>
    </xf>
    <xf numFmtId="0" fontId="54" fillId="16" borderId="20" xfId="0" applyFont="1" applyFill="1" applyBorder="1" applyAlignment="1" applyProtection="1">
      <alignment horizontal="center" vertical="center" shrinkToFit="1"/>
      <protection locked="0"/>
    </xf>
    <xf numFmtId="3" fontId="50" fillId="16" borderId="2" xfId="0" applyNumberFormat="1" applyFont="1" applyFill="1" applyBorder="1" applyAlignment="1" applyProtection="1">
      <alignment horizontal="center" vertical="center"/>
      <protection locked="0"/>
    </xf>
    <xf numFmtId="3" fontId="50" fillId="16" borderId="36" xfId="0" applyNumberFormat="1" applyFont="1" applyFill="1" applyBorder="1" applyAlignment="1" applyProtection="1">
      <alignment horizontal="center" vertical="center"/>
      <protection locked="0"/>
    </xf>
    <xf numFmtId="0" fontId="50" fillId="16" borderId="21" xfId="0" applyFont="1" applyFill="1" applyBorder="1" applyAlignment="1" applyProtection="1">
      <alignment vertical="center" wrapText="1"/>
      <protection locked="0"/>
    </xf>
    <xf numFmtId="0" fontId="50" fillId="16" borderId="20" xfId="0" applyFont="1" applyFill="1" applyBorder="1" applyAlignment="1" applyProtection="1">
      <alignment vertical="center" wrapText="1"/>
      <protection locked="0"/>
    </xf>
    <xf numFmtId="3" fontId="50" fillId="16" borderId="7" xfId="0" applyNumberFormat="1" applyFont="1" applyFill="1" applyBorder="1" applyProtection="1">
      <alignment vertical="center"/>
      <protection locked="0"/>
    </xf>
    <xf numFmtId="3" fontId="50" fillId="16" borderId="15" xfId="0" applyNumberFormat="1" applyFont="1" applyFill="1" applyBorder="1" applyProtection="1">
      <alignment vertical="center"/>
      <protection locked="0"/>
    </xf>
    <xf numFmtId="38" fontId="50" fillId="16" borderId="23" xfId="0" applyNumberFormat="1" applyFont="1" applyFill="1" applyBorder="1">
      <alignment vertical="center"/>
    </xf>
    <xf numFmtId="0" fontId="50" fillId="16" borderId="5" xfId="0" applyFont="1" applyFill="1" applyBorder="1">
      <alignment vertical="center"/>
    </xf>
    <xf numFmtId="3" fontId="50" fillId="16" borderId="35" xfId="0" applyNumberFormat="1" applyFont="1" applyFill="1" applyBorder="1">
      <alignment vertical="center"/>
    </xf>
    <xf numFmtId="38" fontId="50" fillId="16" borderId="22" xfId="0" applyNumberFormat="1" applyFont="1" applyFill="1" applyBorder="1">
      <alignment vertical="center"/>
    </xf>
    <xf numFmtId="0" fontId="50" fillId="16" borderId="55" xfId="0" applyFont="1" applyFill="1" applyBorder="1">
      <alignment vertical="center"/>
    </xf>
    <xf numFmtId="3" fontId="50" fillId="16" borderId="37" xfId="0" applyNumberFormat="1" applyFont="1" applyFill="1" applyBorder="1">
      <alignment vertical="center"/>
    </xf>
    <xf numFmtId="3" fontId="50" fillId="16" borderId="62" xfId="0" applyNumberFormat="1" applyFont="1" applyFill="1" applyBorder="1">
      <alignment vertical="center"/>
    </xf>
    <xf numFmtId="3" fontId="50" fillId="16" borderId="7" xfId="0" applyNumberFormat="1" applyFont="1" applyFill="1" applyBorder="1">
      <alignment vertical="center"/>
    </xf>
    <xf numFmtId="182" fontId="50" fillId="16" borderId="15" xfId="0" applyNumberFormat="1" applyFont="1" applyFill="1" applyBorder="1" applyAlignment="1">
      <alignment horizontal="right" vertical="center"/>
    </xf>
    <xf numFmtId="55" fontId="50" fillId="16" borderId="68" xfId="0" applyNumberFormat="1" applyFont="1" applyFill="1" applyBorder="1" applyAlignment="1" applyProtection="1">
      <alignment horizontal="center" vertical="center" wrapText="1"/>
      <protection locked="0"/>
    </xf>
    <xf numFmtId="55" fontId="50" fillId="16" borderId="75" xfId="0" applyNumberFormat="1" applyFont="1" applyFill="1" applyBorder="1" applyAlignment="1" applyProtection="1">
      <alignment horizontal="center" vertical="center" wrapText="1"/>
      <protection locked="0"/>
    </xf>
    <xf numFmtId="55" fontId="50" fillId="16" borderId="77" xfId="0" applyNumberFormat="1" applyFont="1" applyFill="1" applyBorder="1" applyAlignment="1" applyProtection="1">
      <alignment horizontal="center" vertical="center" wrapText="1"/>
      <protection locked="0"/>
    </xf>
    <xf numFmtId="3" fontId="15" fillId="16" borderId="34" xfId="0" applyNumberFormat="1" applyFont="1" applyFill="1" applyBorder="1" applyAlignment="1">
      <alignment horizontal="right" vertical="center"/>
    </xf>
    <xf numFmtId="3" fontId="15" fillId="16" borderId="35" xfId="0" applyNumberFormat="1" applyFont="1" applyFill="1" applyBorder="1" applyAlignment="1">
      <alignment horizontal="right" vertical="center"/>
    </xf>
    <xf numFmtId="3" fontId="15" fillId="16" borderId="37" xfId="0" applyNumberFormat="1" applyFont="1" applyFill="1" applyBorder="1" applyAlignment="1">
      <alignment horizontal="right" vertical="center"/>
    </xf>
    <xf numFmtId="38" fontId="16" fillId="16" borderId="60" xfId="0" applyNumberFormat="1" applyFont="1" applyFill="1" applyBorder="1">
      <alignment vertical="center"/>
    </xf>
    <xf numFmtId="38" fontId="16" fillId="16" borderId="37" xfId="0" applyNumberFormat="1" applyFont="1" applyFill="1" applyBorder="1">
      <alignment vertical="center"/>
    </xf>
    <xf numFmtId="38" fontId="16" fillId="16" borderId="38" xfId="0" applyNumberFormat="1" applyFont="1" applyFill="1" applyBorder="1">
      <alignment vertical="center"/>
    </xf>
    <xf numFmtId="3" fontId="15" fillId="16" borderId="28" xfId="0" applyNumberFormat="1" applyFont="1" applyFill="1" applyBorder="1" applyAlignment="1">
      <alignment horizontal="right" vertical="center" wrapText="1"/>
    </xf>
    <xf numFmtId="3" fontId="15" fillId="16" borderId="38" xfId="0" applyNumberFormat="1" applyFont="1" applyFill="1" applyBorder="1" applyAlignment="1">
      <alignment horizontal="right" vertical="center" wrapText="1"/>
    </xf>
    <xf numFmtId="3" fontId="16" fillId="16" borderId="28" xfId="0" applyNumberFormat="1" applyFont="1" applyFill="1" applyBorder="1" applyAlignment="1">
      <alignment horizontal="right" vertical="center" wrapText="1"/>
    </xf>
    <xf numFmtId="3" fontId="16" fillId="16" borderId="38" xfId="0" applyNumberFormat="1" applyFont="1" applyFill="1" applyBorder="1" applyAlignment="1">
      <alignment horizontal="right" vertical="center" wrapText="1"/>
    </xf>
    <xf numFmtId="38" fontId="16" fillId="16" borderId="93" xfId="0" applyNumberFormat="1" applyFont="1" applyFill="1" applyBorder="1" applyAlignment="1">
      <alignment vertical="center" wrapText="1"/>
    </xf>
    <xf numFmtId="38" fontId="16" fillId="16" borderId="83" xfId="0" applyNumberFormat="1" applyFont="1" applyFill="1" applyBorder="1">
      <alignment vertical="center"/>
    </xf>
    <xf numFmtId="176" fontId="16" fillId="16" borderId="84" xfId="0" applyNumberFormat="1" applyFont="1" applyFill="1" applyBorder="1" applyAlignment="1">
      <alignment horizontal="right" vertical="center"/>
    </xf>
    <xf numFmtId="0" fontId="15" fillId="16" borderId="68" xfId="0" applyFont="1" applyFill="1" applyBorder="1" applyAlignment="1">
      <alignment horizontal="center" vertical="center" wrapText="1"/>
    </xf>
    <xf numFmtId="0" fontId="50" fillId="0" borderId="32" xfId="0" applyFont="1" applyBorder="1" applyAlignment="1" applyProtection="1">
      <alignment horizontal="left" vertical="center" wrapText="1"/>
      <protection locked="0"/>
    </xf>
    <xf numFmtId="0" fontId="50" fillId="0" borderId="21" xfId="0" applyFont="1" applyBorder="1" applyAlignment="1" applyProtection="1">
      <alignment horizontal="left" vertical="center" wrapText="1"/>
      <protection locked="0"/>
    </xf>
    <xf numFmtId="0" fontId="50" fillId="0" borderId="20" xfId="0" applyFont="1" applyBorder="1" applyAlignment="1" applyProtection="1">
      <alignment horizontal="left" vertical="center" wrapText="1"/>
      <protection locked="0"/>
    </xf>
    <xf numFmtId="0" fontId="50" fillId="0" borderId="33" xfId="0" applyFont="1" applyBorder="1" applyAlignment="1">
      <alignment horizontal="center" vertical="center"/>
    </xf>
    <xf numFmtId="0" fontId="50" fillId="0" borderId="3" xfId="0" applyFont="1" applyBorder="1" applyAlignment="1">
      <alignment horizontal="center" vertical="center"/>
    </xf>
    <xf numFmtId="0" fontId="50" fillId="0" borderId="36" xfId="0" applyFont="1" applyBorder="1" applyAlignment="1">
      <alignment horizontal="center" vertical="center"/>
    </xf>
    <xf numFmtId="0" fontId="50" fillId="0" borderId="26" xfId="0" applyFont="1" applyBorder="1" applyAlignment="1">
      <alignment horizontal="center" vertical="center"/>
    </xf>
    <xf numFmtId="0" fontId="50" fillId="0" borderId="23" xfId="0" applyFont="1" applyBorder="1" applyAlignment="1">
      <alignment horizontal="center" vertical="center"/>
    </xf>
    <xf numFmtId="0" fontId="50" fillId="0" borderId="22" xfId="0" applyFont="1" applyBorder="1" applyAlignment="1">
      <alignment horizontal="center" vertical="center"/>
    </xf>
    <xf numFmtId="0" fontId="50" fillId="0" borderId="62" xfId="0" applyFont="1" applyBorder="1" applyAlignment="1" applyProtection="1">
      <alignment horizontal="center" vertical="center"/>
      <protection locked="0"/>
    </xf>
    <xf numFmtId="0" fontId="50" fillId="0" borderId="7" xfId="0" applyFont="1" applyBorder="1" applyAlignment="1" applyProtection="1">
      <alignment horizontal="center" vertical="center"/>
      <protection locked="0"/>
    </xf>
    <xf numFmtId="0" fontId="50" fillId="0" borderId="15" xfId="0" applyFont="1" applyBorder="1" applyAlignment="1" applyProtection="1">
      <alignment horizontal="center" vertical="center"/>
      <protection locked="0"/>
    </xf>
    <xf numFmtId="0" fontId="22" fillId="0" borderId="34" xfId="0" applyFont="1" applyBorder="1" applyAlignment="1" applyProtection="1">
      <alignment horizontal="left" vertical="top" wrapText="1"/>
      <protection locked="0"/>
    </xf>
    <xf numFmtId="0" fontId="22" fillId="0" borderId="35" xfId="0" applyFont="1" applyBorder="1" applyAlignment="1" applyProtection="1">
      <alignment horizontal="left" vertical="top" wrapText="1"/>
      <protection locked="0"/>
    </xf>
    <xf numFmtId="0" fontId="50" fillId="0" borderId="35" xfId="0" applyFont="1" applyBorder="1" applyAlignment="1" applyProtection="1">
      <alignment horizontal="left" vertical="top" wrapText="1"/>
      <protection locked="0"/>
    </xf>
    <xf numFmtId="0" fontId="50" fillId="0" borderId="37" xfId="0" applyFont="1" applyBorder="1" applyAlignment="1" applyProtection="1">
      <alignment horizontal="left" vertical="top" wrapText="1"/>
      <protection locked="0"/>
    </xf>
    <xf numFmtId="0" fontId="89" fillId="0" borderId="216" xfId="29" applyFont="1" applyBorder="1" applyAlignment="1" applyProtection="1">
      <alignment horizontal="center" vertical="center" wrapText="1"/>
      <protection locked="0"/>
    </xf>
    <xf numFmtId="0" fontId="130" fillId="0" borderId="3" xfId="32" applyFont="1" applyBorder="1" applyAlignment="1" applyProtection="1">
      <alignment horizontal="left" vertical="center" wrapText="1" shrinkToFit="1"/>
      <protection locked="0"/>
    </xf>
    <xf numFmtId="38" fontId="131" fillId="0" borderId="3" xfId="33" applyFont="1" applyBorder="1" applyAlignment="1" applyProtection="1">
      <alignment horizontal="center" vertical="center" shrinkToFit="1"/>
      <protection locked="0"/>
    </xf>
    <xf numFmtId="38" fontId="131" fillId="0" borderId="67" xfId="28" applyFont="1" applyBorder="1" applyAlignment="1" applyProtection="1">
      <alignment vertical="center" shrinkToFit="1"/>
      <protection locked="0"/>
    </xf>
    <xf numFmtId="38" fontId="132" fillId="21" borderId="90" xfId="33" applyFont="1" applyFill="1" applyBorder="1" applyAlignment="1" applyProtection="1">
      <alignment horizontal="right" vertical="center" shrinkToFit="1"/>
    </xf>
    <xf numFmtId="38" fontId="132" fillId="21" borderId="3" xfId="33" applyFont="1" applyFill="1" applyBorder="1" applyAlignment="1" applyProtection="1">
      <alignment horizontal="right" vertical="center" shrinkToFit="1"/>
    </xf>
    <xf numFmtId="0" fontId="83" fillId="0" borderId="100" xfId="0" applyFont="1" applyBorder="1">
      <alignment vertical="center"/>
    </xf>
    <xf numFmtId="0" fontId="83" fillId="0" borderId="91" xfId="0" applyFont="1" applyBorder="1">
      <alignment vertical="center"/>
    </xf>
    <xf numFmtId="0" fontId="83" fillId="0" borderId="108" xfId="0" applyFont="1" applyBorder="1">
      <alignment vertical="center"/>
    </xf>
    <xf numFmtId="0" fontId="133" fillId="14" borderId="178" xfId="0" applyFont="1" applyFill="1" applyBorder="1" applyAlignment="1">
      <alignment horizontal="left" vertical="center" indent="1"/>
    </xf>
    <xf numFmtId="0" fontId="133" fillId="14" borderId="168" xfId="0" applyFont="1" applyFill="1" applyBorder="1" applyAlignment="1">
      <alignment horizontal="left" vertical="center" indent="1"/>
    </xf>
    <xf numFmtId="0" fontId="133" fillId="14" borderId="168" xfId="0" applyFont="1" applyFill="1" applyBorder="1" applyAlignment="1">
      <alignment horizontal="left" vertical="center" wrapText="1" indent="1"/>
    </xf>
    <xf numFmtId="0" fontId="133" fillId="14" borderId="75" xfId="0" applyFont="1" applyFill="1" applyBorder="1" applyAlignment="1">
      <alignment horizontal="left" vertical="center" indent="1"/>
    </xf>
    <xf numFmtId="0" fontId="133" fillId="14" borderId="77" xfId="0" applyFont="1" applyFill="1" applyBorder="1" applyAlignment="1">
      <alignment horizontal="left" vertical="center" wrapText="1" indent="1"/>
    </xf>
    <xf numFmtId="0" fontId="89" fillId="16" borderId="2" xfId="27" quotePrefix="1" applyFont="1" applyFill="1" applyBorder="1" applyAlignment="1" applyProtection="1">
      <alignment horizontal="center" vertical="center" wrapText="1"/>
      <protection locked="0"/>
    </xf>
    <xf numFmtId="0" fontId="89" fillId="20" borderId="0" xfId="26" applyFont="1" applyFill="1" applyAlignment="1">
      <alignment horizontal="left" vertical="center" wrapText="1"/>
    </xf>
    <xf numFmtId="0" fontId="135" fillId="0" borderId="67" xfId="0" applyFont="1" applyBorder="1" applyAlignment="1">
      <alignment horizontal="center" vertical="center"/>
    </xf>
    <xf numFmtId="0" fontId="135" fillId="0" borderId="0" xfId="0" applyFont="1">
      <alignment vertical="center"/>
    </xf>
    <xf numFmtId="0" fontId="83" fillId="0" borderId="0" xfId="0" applyFont="1" applyAlignment="1">
      <alignment vertical="center" wrapText="1"/>
    </xf>
    <xf numFmtId="0" fontId="135" fillId="0" borderId="7" xfId="0" applyFont="1" applyBorder="1" applyAlignment="1">
      <alignment horizontal="center" vertical="center"/>
    </xf>
    <xf numFmtId="0" fontId="83" fillId="0" borderId="0" xfId="0" applyFont="1">
      <alignment vertical="center"/>
    </xf>
    <xf numFmtId="179" fontId="133" fillId="10" borderId="7" xfId="0" applyNumberFormat="1" applyFont="1" applyFill="1" applyBorder="1" applyAlignment="1" applyProtection="1">
      <alignment horizontal="left" vertical="center"/>
      <protection locked="0"/>
    </xf>
    <xf numFmtId="0" fontId="135" fillId="0" borderId="15" xfId="0" applyFont="1" applyBorder="1" applyAlignment="1">
      <alignment horizontal="center" vertical="center"/>
    </xf>
    <xf numFmtId="0" fontId="135" fillId="0" borderId="62" xfId="0" applyFont="1" applyBorder="1" applyAlignment="1">
      <alignment horizontal="center" vertical="center"/>
    </xf>
    <xf numFmtId="179" fontId="133" fillId="10" borderId="7" xfId="0" applyNumberFormat="1" applyFont="1" applyFill="1" applyBorder="1" applyAlignment="1" applyProtection="1">
      <alignment horizontal="center" vertical="center"/>
      <protection locked="0"/>
    </xf>
    <xf numFmtId="0" fontId="135" fillId="9" borderId="33" xfId="0" applyFont="1" applyFill="1" applyBorder="1" applyAlignment="1">
      <alignment horizontal="center" vertical="center" wrapText="1"/>
    </xf>
    <xf numFmtId="0" fontId="135" fillId="9" borderId="2" xfId="0" applyFont="1" applyFill="1" applyBorder="1" applyAlignment="1">
      <alignment horizontal="center" vertical="center" wrapText="1"/>
    </xf>
    <xf numFmtId="0" fontId="135" fillId="9" borderId="3" xfId="0" applyFont="1" applyFill="1" applyBorder="1" applyAlignment="1">
      <alignment horizontal="center" vertical="center" wrapText="1"/>
    </xf>
    <xf numFmtId="49" fontId="135" fillId="13" borderId="2" xfId="0" applyNumberFormat="1" applyFont="1" applyFill="1" applyBorder="1" applyAlignment="1" applyProtection="1">
      <alignment horizontal="center" vertical="center" wrapText="1"/>
      <protection locked="0"/>
    </xf>
    <xf numFmtId="0" fontId="135" fillId="0" borderId="0" xfId="0" applyFont="1" applyProtection="1">
      <alignment vertical="center"/>
      <protection locked="0"/>
    </xf>
    <xf numFmtId="0" fontId="135" fillId="0" borderId="2" xfId="0" applyFont="1" applyBorder="1" applyAlignment="1" applyProtection="1">
      <alignment horizontal="center" vertical="center" wrapText="1"/>
      <protection locked="0"/>
    </xf>
    <xf numFmtId="0" fontId="133" fillId="0" borderId="0" xfId="0" applyFont="1">
      <alignment vertical="center"/>
    </xf>
    <xf numFmtId="0" fontId="139" fillId="9" borderId="80" xfId="0" applyFont="1" applyFill="1" applyBorder="1" applyAlignment="1">
      <alignment vertical="center" wrapText="1"/>
    </xf>
    <xf numFmtId="0" fontId="139" fillId="9" borderId="78" xfId="0" applyFont="1" applyFill="1" applyBorder="1" applyAlignment="1">
      <alignment vertical="center" wrapText="1"/>
    </xf>
    <xf numFmtId="0" fontId="89" fillId="0" borderId="0" xfId="24" applyFont="1">
      <alignment vertical="center"/>
    </xf>
    <xf numFmtId="0" fontId="85" fillId="0" borderId="0" xfId="24" applyFont="1">
      <alignment vertical="center"/>
    </xf>
    <xf numFmtId="0" fontId="87" fillId="0" borderId="0" xfId="24" applyFont="1">
      <alignment vertical="center"/>
    </xf>
    <xf numFmtId="0" fontId="95" fillId="0" borderId="0" xfId="24" applyFont="1">
      <alignment vertical="center"/>
    </xf>
    <xf numFmtId="0" fontId="99" fillId="0" borderId="0" xfId="24" applyFont="1">
      <alignment vertical="center"/>
    </xf>
    <xf numFmtId="0" fontId="126" fillId="0" borderId="0" xfId="24" applyFont="1">
      <alignment vertical="center"/>
    </xf>
    <xf numFmtId="0" fontId="140" fillId="0" borderId="0" xfId="24" applyFont="1">
      <alignment vertical="center"/>
    </xf>
    <xf numFmtId="0" fontId="99" fillId="0" borderId="0" xfId="24" applyFont="1" applyAlignment="1">
      <alignment horizontal="left" vertical="center" wrapText="1"/>
    </xf>
    <xf numFmtId="0" fontId="99" fillId="0" borderId="0" xfId="24" applyFont="1" applyAlignment="1">
      <alignment horizontal="left" vertical="center"/>
    </xf>
    <xf numFmtId="0" fontId="99" fillId="0" borderId="0" xfId="24" applyFont="1" applyAlignment="1">
      <alignment horizontal="center" vertical="center" wrapText="1"/>
    </xf>
    <xf numFmtId="0" fontId="99" fillId="0" borderId="0" xfId="24" applyFont="1" applyAlignment="1">
      <alignment horizontal="right" vertical="center"/>
    </xf>
    <xf numFmtId="0" fontId="99" fillId="0" borderId="0" xfId="24" applyFont="1" applyAlignment="1">
      <alignment horizontal="center" vertical="center"/>
    </xf>
    <xf numFmtId="0" fontId="99" fillId="0" borderId="96" xfId="24" applyFont="1" applyBorder="1" applyAlignment="1">
      <alignment horizontal="center" vertical="center"/>
    </xf>
    <xf numFmtId="0" fontId="99" fillId="0" borderId="0" xfId="24" applyFont="1" applyAlignment="1">
      <alignment horizontal="right" vertical="center" wrapText="1"/>
    </xf>
    <xf numFmtId="0" fontId="99" fillId="0" borderId="0" xfId="24" applyFont="1" applyAlignment="1" applyProtection="1">
      <alignment horizontal="left" vertical="center"/>
      <protection locked="0"/>
    </xf>
    <xf numFmtId="0" fontId="99" fillId="0" borderId="0" xfId="24" applyFont="1" applyAlignment="1" applyProtection="1">
      <alignment horizontal="left" vertical="top"/>
      <protection locked="0"/>
    </xf>
    <xf numFmtId="0" fontId="86" fillId="0" borderId="2" xfId="26" applyFont="1" applyBorder="1" applyAlignment="1">
      <alignment horizontal="center" vertical="center"/>
    </xf>
    <xf numFmtId="0" fontId="86" fillId="0" borderId="10" xfId="26" applyFont="1" applyBorder="1">
      <alignment vertical="center"/>
    </xf>
    <xf numFmtId="0" fontId="86" fillId="0" borderId="8" xfId="26" applyFont="1" applyBorder="1">
      <alignment vertical="center"/>
    </xf>
    <xf numFmtId="0" fontId="86" fillId="0" borderId="6" xfId="26" applyFont="1" applyBorder="1">
      <alignment vertical="center"/>
    </xf>
    <xf numFmtId="0" fontId="86" fillId="0" borderId="14" xfId="26" applyFont="1" applyBorder="1" applyAlignment="1">
      <alignment horizontal="center" vertical="center"/>
    </xf>
    <xf numFmtId="0" fontId="86" fillId="0" borderId="10" xfId="26" applyFont="1" applyBorder="1" applyAlignment="1">
      <alignment horizontal="center" vertical="center"/>
    </xf>
    <xf numFmtId="0" fontId="86" fillId="0" borderId="2" xfId="26" applyFont="1" applyBorder="1">
      <alignment vertical="center"/>
    </xf>
    <xf numFmtId="0" fontId="86" fillId="0" borderId="14" xfId="26" applyFont="1" applyBorder="1">
      <alignment vertical="center"/>
    </xf>
    <xf numFmtId="0" fontId="86" fillId="0" borderId="86" xfId="26" applyFont="1" applyBorder="1">
      <alignment vertical="center"/>
    </xf>
    <xf numFmtId="0" fontId="133" fillId="16" borderId="27" xfId="0" applyFont="1" applyFill="1" applyBorder="1" applyAlignment="1" applyProtection="1">
      <alignment vertical="center" wrapText="1"/>
      <protection locked="0"/>
    </xf>
    <xf numFmtId="38" fontId="133" fillId="16" borderId="1" xfId="0" applyNumberFormat="1" applyFont="1" applyFill="1" applyBorder="1">
      <alignment vertical="center"/>
    </xf>
    <xf numFmtId="0" fontId="133" fillId="16" borderId="24" xfId="0" applyFont="1" applyFill="1" applyBorder="1">
      <alignment vertical="center"/>
    </xf>
    <xf numFmtId="4" fontId="133" fillId="16" borderId="67" xfId="0" applyNumberFormat="1" applyFont="1" applyFill="1" applyBorder="1" applyAlignment="1">
      <alignment horizontal="right" vertical="center"/>
    </xf>
    <xf numFmtId="0" fontId="133" fillId="16" borderId="26" xfId="0" applyFont="1" applyFill="1" applyBorder="1">
      <alignment vertical="center"/>
    </xf>
    <xf numFmtId="0" fontId="133" fillId="16" borderId="67" xfId="0" applyFont="1" applyFill="1" applyBorder="1" applyAlignment="1">
      <alignment horizontal="right" vertical="center"/>
    </xf>
    <xf numFmtId="38" fontId="133" fillId="16" borderId="27" xfId="0" applyNumberFormat="1" applyFont="1" applyFill="1" applyBorder="1">
      <alignment vertical="center"/>
    </xf>
    <xf numFmtId="0" fontId="133" fillId="16" borderId="52" xfId="0" applyFont="1" applyFill="1" applyBorder="1" applyAlignment="1">
      <alignment horizontal="center" vertical="center" wrapText="1"/>
    </xf>
    <xf numFmtId="38" fontId="133" fillId="16" borderId="27" xfId="0" applyNumberFormat="1" applyFont="1" applyFill="1" applyBorder="1" applyAlignment="1" applyProtection="1">
      <alignment horizontal="right" vertical="center" wrapText="1"/>
      <protection locked="0"/>
    </xf>
    <xf numFmtId="38" fontId="133" fillId="16" borderId="45" xfId="0" applyNumberFormat="1" applyFont="1" applyFill="1" applyBorder="1" applyAlignment="1" applyProtection="1">
      <alignment horizontal="right" vertical="center"/>
      <protection locked="0"/>
    </xf>
    <xf numFmtId="0" fontId="133" fillId="16" borderId="23" xfId="0" applyFont="1" applyFill="1" applyBorder="1">
      <alignment vertical="center"/>
    </xf>
    <xf numFmtId="38" fontId="133" fillId="16" borderId="42" xfId="0" applyNumberFormat="1" applyFont="1" applyFill="1" applyBorder="1" applyAlignment="1" applyProtection="1">
      <alignment horizontal="right" vertical="center"/>
      <protection locked="0"/>
    </xf>
    <xf numFmtId="38" fontId="133" fillId="16" borderId="48" xfId="0" applyNumberFormat="1" applyFont="1" applyFill="1" applyBorder="1" applyAlignment="1" applyProtection="1">
      <alignment horizontal="right" vertical="center"/>
      <protection locked="0"/>
    </xf>
    <xf numFmtId="0" fontId="139" fillId="16" borderId="50" xfId="0" applyFont="1" applyFill="1" applyBorder="1" applyAlignment="1" applyProtection="1">
      <alignment vertical="center" wrapText="1" shrinkToFit="1"/>
      <protection locked="0"/>
    </xf>
    <xf numFmtId="0" fontId="139" fillId="16" borderId="68" xfId="0" applyFont="1" applyFill="1" applyBorder="1" applyAlignment="1" applyProtection="1">
      <alignment vertical="center" wrapText="1"/>
      <protection locked="0"/>
    </xf>
    <xf numFmtId="0" fontId="139" fillId="16" borderId="50" xfId="0" applyFont="1" applyFill="1" applyBorder="1" applyAlignment="1" applyProtection="1">
      <alignment vertical="center" wrapText="1"/>
      <protection locked="0"/>
    </xf>
    <xf numFmtId="38" fontId="139" fillId="16" borderId="26" xfId="0" applyNumberFormat="1" applyFont="1" applyFill="1" applyBorder="1" applyAlignment="1" applyProtection="1">
      <alignment horizontal="center" vertical="center"/>
      <protection locked="0"/>
    </xf>
    <xf numFmtId="0" fontId="139" fillId="16" borderId="62" xfId="0" applyFont="1" applyFill="1" applyBorder="1" applyProtection="1">
      <alignment vertical="center"/>
      <protection locked="0"/>
    </xf>
    <xf numFmtId="0" fontId="139" fillId="16" borderId="73" xfId="0" applyFont="1" applyFill="1" applyBorder="1" applyProtection="1">
      <alignment vertical="center"/>
      <protection locked="0"/>
    </xf>
    <xf numFmtId="0" fontId="142" fillId="16" borderId="32" xfId="0" applyFont="1" applyFill="1" applyBorder="1" applyAlignment="1" applyProtection="1">
      <alignment horizontal="center" vertical="center" shrinkToFit="1"/>
      <protection locked="0"/>
    </xf>
    <xf numFmtId="3" fontId="139" fillId="16" borderId="33" xfId="0" applyNumberFormat="1" applyFont="1" applyFill="1" applyBorder="1" applyAlignment="1" applyProtection="1">
      <alignment horizontal="center" vertical="center"/>
      <protection locked="0"/>
    </xf>
    <xf numFmtId="3" fontId="139" fillId="11" borderId="34" xfId="0" applyNumberFormat="1" applyFont="1" applyFill="1" applyBorder="1">
      <alignment vertical="center"/>
    </xf>
    <xf numFmtId="0" fontId="139" fillId="16" borderId="32" xfId="0" applyFont="1" applyFill="1" applyBorder="1" applyAlignment="1" applyProtection="1">
      <alignment vertical="center" wrapText="1"/>
      <protection locked="0"/>
    </xf>
    <xf numFmtId="3" fontId="139" fillId="0" borderId="62" xfId="0" applyNumberFormat="1" applyFont="1" applyBorder="1" applyProtection="1">
      <alignment vertical="center"/>
      <protection locked="0"/>
    </xf>
    <xf numFmtId="38" fontId="139" fillId="16" borderId="26" xfId="0" applyNumberFormat="1" applyFont="1" applyFill="1" applyBorder="1">
      <alignment vertical="center"/>
    </xf>
    <xf numFmtId="0" fontId="139" fillId="16" borderId="79" xfId="0" applyFont="1" applyFill="1" applyBorder="1">
      <alignment vertical="center"/>
    </xf>
    <xf numFmtId="3" fontId="139" fillId="16" borderId="34" xfId="0" applyNumberFormat="1" applyFont="1" applyFill="1" applyBorder="1">
      <alignment vertical="center"/>
    </xf>
    <xf numFmtId="0" fontId="139" fillId="16" borderId="53" xfId="0" applyFont="1" applyFill="1" applyBorder="1" applyAlignment="1" applyProtection="1">
      <alignment vertical="center" wrapText="1" shrinkToFit="1"/>
      <protection locked="0"/>
    </xf>
    <xf numFmtId="0" fontId="139" fillId="16" borderId="75" xfId="0" applyFont="1" applyFill="1" applyBorder="1" applyAlignment="1" applyProtection="1">
      <alignment vertical="center" wrapText="1"/>
      <protection locked="0"/>
    </xf>
    <xf numFmtId="0" fontId="139" fillId="16" borderId="53" xfId="0" applyFont="1" applyFill="1" applyBorder="1" applyAlignment="1" applyProtection="1">
      <alignment vertical="center" wrapText="1"/>
      <protection locked="0"/>
    </xf>
    <xf numFmtId="38" fontId="139" fillId="16" borderId="23" xfId="0" applyNumberFormat="1" applyFont="1" applyFill="1" applyBorder="1" applyAlignment="1" applyProtection="1">
      <alignment horizontal="center" vertical="center"/>
      <protection locked="0"/>
    </xf>
    <xf numFmtId="0" fontId="139" fillId="16" borderId="7" xfId="0" applyFont="1" applyFill="1" applyBorder="1" applyProtection="1">
      <alignment vertical="center"/>
      <protection locked="0"/>
    </xf>
    <xf numFmtId="0" fontId="139" fillId="16" borderId="76" xfId="0" applyFont="1" applyFill="1" applyBorder="1" applyProtection="1">
      <alignment vertical="center"/>
      <protection locked="0"/>
    </xf>
    <xf numFmtId="0" fontId="142" fillId="16" borderId="21" xfId="0" applyFont="1" applyFill="1" applyBorder="1" applyAlignment="1" applyProtection="1">
      <alignment horizontal="center" vertical="center" shrinkToFit="1"/>
      <protection locked="0"/>
    </xf>
    <xf numFmtId="3" fontId="139" fillId="16" borderId="2" xfId="0" applyNumberFormat="1" applyFont="1" applyFill="1" applyBorder="1" applyAlignment="1" applyProtection="1">
      <alignment horizontal="center" vertical="center"/>
      <protection locked="0"/>
    </xf>
    <xf numFmtId="3" fontId="139" fillId="11" borderId="35" xfId="0" applyNumberFormat="1" applyFont="1" applyFill="1" applyBorder="1">
      <alignment vertical="center"/>
    </xf>
    <xf numFmtId="0" fontId="139" fillId="16" borderId="21" xfId="0" applyFont="1" applyFill="1" applyBorder="1" applyAlignment="1" applyProtection="1">
      <alignment vertical="center" wrapText="1"/>
      <protection locked="0"/>
    </xf>
    <xf numFmtId="3" fontId="139" fillId="16" borderId="7" xfId="0" applyNumberFormat="1" applyFont="1" applyFill="1" applyBorder="1" applyProtection="1">
      <alignment vertical="center"/>
      <protection locked="0"/>
    </xf>
    <xf numFmtId="38" fontId="139" fillId="16" borderId="23" xfId="0" applyNumberFormat="1" applyFont="1" applyFill="1" applyBorder="1">
      <alignment vertical="center"/>
    </xf>
    <xf numFmtId="0" fontId="139" fillId="16" borderId="5" xfId="0" applyFont="1" applyFill="1" applyBorder="1">
      <alignment vertical="center"/>
    </xf>
    <xf numFmtId="3" fontId="139" fillId="16" borderId="35" xfId="0" applyNumberFormat="1" applyFont="1" applyFill="1" applyBorder="1">
      <alignment vertical="center"/>
    </xf>
    <xf numFmtId="177" fontId="133" fillId="16" borderId="33" xfId="0" applyNumberFormat="1" applyFont="1" applyFill="1" applyBorder="1" applyAlignment="1">
      <alignment horizontal="left" vertical="center" wrapText="1"/>
    </xf>
    <xf numFmtId="38" fontId="133" fillId="16" borderId="80" xfId="0" applyNumberFormat="1" applyFont="1" applyFill="1" applyBorder="1" applyAlignment="1">
      <alignment horizontal="right" vertical="center" wrapText="1"/>
    </xf>
    <xf numFmtId="3" fontId="133" fillId="0" borderId="33" xfId="0" applyNumberFormat="1" applyFont="1" applyBorder="1" applyProtection="1">
      <alignment vertical="center"/>
      <protection locked="0"/>
    </xf>
    <xf numFmtId="177" fontId="133" fillId="16" borderId="3" xfId="0" applyNumberFormat="1" applyFont="1" applyFill="1" applyBorder="1" applyAlignment="1">
      <alignment horizontal="left" vertical="center" wrapText="1"/>
    </xf>
    <xf numFmtId="38" fontId="133" fillId="16" borderId="4" xfId="0" applyNumberFormat="1" applyFont="1" applyFill="1" applyBorder="1" applyAlignment="1">
      <alignment horizontal="right" vertical="center" wrapText="1"/>
    </xf>
    <xf numFmtId="3" fontId="133" fillId="0" borderId="2" xfId="0" applyNumberFormat="1" applyFont="1" applyBorder="1" applyProtection="1">
      <alignment vertical="center"/>
      <protection locked="0"/>
    </xf>
    <xf numFmtId="3" fontId="133" fillId="16" borderId="2" xfId="0" applyNumberFormat="1" applyFont="1" applyFill="1" applyBorder="1" applyAlignment="1">
      <alignment horizontal="right" vertical="center"/>
    </xf>
    <xf numFmtId="177" fontId="133" fillId="16" borderId="2" xfId="0" applyNumberFormat="1" applyFont="1" applyFill="1" applyBorder="1" applyAlignment="1">
      <alignment horizontal="left" vertical="center" wrapText="1"/>
    </xf>
    <xf numFmtId="177" fontId="133" fillId="16" borderId="36" xfId="0" applyNumberFormat="1" applyFont="1" applyFill="1" applyBorder="1" applyAlignment="1">
      <alignment horizontal="left" vertical="center" wrapText="1"/>
    </xf>
    <xf numFmtId="38" fontId="133" fillId="16" borderId="78" xfId="0" applyNumberFormat="1" applyFont="1" applyFill="1" applyBorder="1" applyAlignment="1">
      <alignment horizontal="right" vertical="center" wrapText="1"/>
    </xf>
    <xf numFmtId="3" fontId="133" fillId="0" borderId="36" xfId="0" applyNumberFormat="1" applyFont="1" applyBorder="1" applyProtection="1">
      <alignment vertical="center"/>
      <protection locked="0"/>
    </xf>
    <xf numFmtId="3" fontId="133" fillId="16" borderId="36" xfId="0" applyNumberFormat="1" applyFont="1" applyFill="1" applyBorder="1" applyAlignment="1">
      <alignment horizontal="right" vertical="center"/>
    </xf>
    <xf numFmtId="0" fontId="133" fillId="14" borderId="11" xfId="0" applyFont="1" applyFill="1" applyBorder="1" applyAlignment="1">
      <alignment vertical="center" wrapText="1"/>
    </xf>
    <xf numFmtId="0" fontId="133" fillId="2" borderId="0" xfId="0" applyFont="1" applyFill="1">
      <alignment vertical="center"/>
    </xf>
    <xf numFmtId="3" fontId="136" fillId="16" borderId="90" xfId="0" applyNumberFormat="1" applyFont="1" applyFill="1" applyBorder="1" applyAlignment="1">
      <alignment vertical="center" wrapText="1"/>
    </xf>
    <xf numFmtId="182" fontId="136" fillId="16" borderId="90" xfId="0" applyNumberFormat="1" applyFont="1" applyFill="1" applyBorder="1" applyAlignment="1">
      <alignment vertical="center" wrapText="1"/>
    </xf>
    <xf numFmtId="38" fontId="136" fillId="16" borderId="10" xfId="0" applyNumberFormat="1" applyFont="1" applyFill="1" applyBorder="1" applyAlignment="1">
      <alignment horizontal="right" vertical="center"/>
    </xf>
    <xf numFmtId="38" fontId="136" fillId="16" borderId="30" xfId="0" applyNumberFormat="1" applyFont="1" applyFill="1" applyBorder="1" applyAlignment="1">
      <alignment horizontal="right" vertical="center"/>
    </xf>
    <xf numFmtId="0" fontId="133" fillId="16" borderId="0" xfId="0" applyFont="1" applyFill="1">
      <alignment vertical="center"/>
    </xf>
    <xf numFmtId="0" fontId="133" fillId="14" borderId="78" xfId="0" applyFont="1" applyFill="1" applyBorder="1" applyAlignment="1">
      <alignment vertical="center" wrapText="1"/>
    </xf>
    <xf numFmtId="0" fontId="133" fillId="2" borderId="83" xfId="0" applyFont="1" applyFill="1" applyBorder="1">
      <alignment vertical="center"/>
    </xf>
    <xf numFmtId="3" fontId="136" fillId="16" borderId="36" xfId="0" applyNumberFormat="1" applyFont="1" applyFill="1" applyBorder="1" applyAlignment="1">
      <alignment vertical="center" wrapText="1"/>
    </xf>
    <xf numFmtId="182" fontId="136" fillId="16" borderId="36" xfId="0" applyNumberFormat="1" applyFont="1" applyFill="1" applyBorder="1" applyAlignment="1">
      <alignment vertical="center" wrapText="1"/>
    </xf>
    <xf numFmtId="38" fontId="136" fillId="16" borderId="15" xfId="0" applyNumberFormat="1" applyFont="1" applyFill="1" applyBorder="1" applyAlignment="1">
      <alignment horizontal="right" vertical="center"/>
    </xf>
    <xf numFmtId="38" fontId="136" fillId="16" borderId="36" xfId="0" applyNumberFormat="1" applyFont="1" applyFill="1" applyBorder="1" applyAlignment="1">
      <alignment horizontal="right" vertical="center"/>
    </xf>
    <xf numFmtId="0" fontId="133" fillId="16" borderId="83" xfId="0" applyFont="1" applyFill="1" applyBorder="1">
      <alignment vertical="center"/>
    </xf>
    <xf numFmtId="0" fontId="133" fillId="4" borderId="85" xfId="0" applyFont="1" applyFill="1" applyBorder="1">
      <alignment vertical="center"/>
    </xf>
    <xf numFmtId="0" fontId="133" fillId="2" borderId="86" xfId="0" applyFont="1" applyFill="1" applyBorder="1">
      <alignment vertical="center"/>
    </xf>
    <xf numFmtId="3" fontId="136" fillId="16" borderId="86" xfId="0" applyNumberFormat="1" applyFont="1" applyFill="1" applyBorder="1" applyAlignment="1">
      <alignment vertical="center" wrapText="1"/>
    </xf>
    <xf numFmtId="182" fontId="136" fillId="16" borderId="86" xfId="0" applyNumberFormat="1" applyFont="1" applyFill="1" applyBorder="1" applyAlignment="1">
      <alignment vertical="center" wrapText="1"/>
    </xf>
    <xf numFmtId="38" fontId="136" fillId="16" borderId="92" xfId="0" applyNumberFormat="1" applyFont="1" applyFill="1" applyBorder="1" applyAlignment="1">
      <alignment horizontal="right" vertical="center"/>
    </xf>
    <xf numFmtId="38" fontId="136" fillId="16" borderId="86" xfId="0" applyNumberFormat="1" applyFont="1" applyFill="1" applyBorder="1">
      <alignment vertical="center"/>
    </xf>
    <xf numFmtId="0" fontId="133" fillId="16" borderId="86" xfId="0" applyFont="1" applyFill="1" applyBorder="1">
      <alignment vertical="center"/>
    </xf>
    <xf numFmtId="9" fontId="133" fillId="0" borderId="0" xfId="0" applyNumberFormat="1" applyFont="1" applyAlignment="1">
      <alignment vertical="center" wrapText="1"/>
    </xf>
    <xf numFmtId="9" fontId="136" fillId="0" borderId="0" xfId="0" applyNumberFormat="1" applyFont="1" applyAlignment="1">
      <alignment vertical="center" wrapText="1"/>
    </xf>
    <xf numFmtId="38" fontId="133" fillId="0" borderId="0" xfId="0" applyNumberFormat="1" applyFont="1">
      <alignment vertical="center"/>
    </xf>
    <xf numFmtId="177" fontId="133" fillId="0" borderId="0" xfId="0" applyNumberFormat="1" applyFont="1">
      <alignment vertical="center"/>
    </xf>
    <xf numFmtId="0" fontId="133" fillId="15" borderId="29" xfId="0" applyFont="1" applyFill="1" applyBorder="1" applyAlignment="1">
      <alignment horizontal="center" vertical="center" wrapText="1"/>
    </xf>
    <xf numFmtId="0" fontId="133" fillId="15" borderId="95" xfId="0" applyFont="1" applyFill="1" applyBorder="1" applyAlignment="1">
      <alignment horizontal="center" vertical="center"/>
    </xf>
    <xf numFmtId="0" fontId="133" fillId="15" borderId="97" xfId="0" applyFont="1" applyFill="1" applyBorder="1" applyAlignment="1">
      <alignment horizontal="center" vertical="center" wrapText="1"/>
    </xf>
    <xf numFmtId="0" fontId="133" fillId="15" borderId="10" xfId="0" applyFont="1" applyFill="1" applyBorder="1" applyAlignment="1">
      <alignment horizontal="center" vertical="center"/>
    </xf>
    <xf numFmtId="0" fontId="133" fillId="15" borderId="60" xfId="0" applyFont="1" applyFill="1" applyBorder="1" applyAlignment="1">
      <alignment horizontal="center" vertical="center"/>
    </xf>
    <xf numFmtId="0" fontId="133" fillId="0" borderId="0" xfId="0" applyFont="1" applyAlignment="1">
      <alignment horizontal="left" vertical="center" wrapText="1"/>
    </xf>
    <xf numFmtId="0" fontId="133" fillId="15" borderId="84" xfId="0" applyFont="1" applyFill="1" applyBorder="1" applyAlignment="1">
      <alignment horizontal="center" vertical="center"/>
    </xf>
    <xf numFmtId="0" fontId="134" fillId="14" borderId="56" xfId="0" applyFont="1" applyFill="1" applyBorder="1" applyAlignment="1">
      <alignment horizontal="center" vertical="center"/>
    </xf>
    <xf numFmtId="0" fontId="134" fillId="14" borderId="60" xfId="0" applyFont="1" applyFill="1" applyBorder="1" applyAlignment="1">
      <alignment horizontal="center" vertical="center" wrapText="1"/>
    </xf>
    <xf numFmtId="0" fontId="134" fillId="14" borderId="56" xfId="0" applyFont="1" applyFill="1" applyBorder="1" applyAlignment="1">
      <alignment horizontal="center" vertical="center" wrapText="1"/>
    </xf>
    <xf numFmtId="3" fontId="133" fillId="16" borderId="175" xfId="0" applyNumberFormat="1" applyFont="1" applyFill="1" applyBorder="1" applyAlignment="1">
      <alignment horizontal="right" vertical="center" wrapText="1"/>
    </xf>
    <xf numFmtId="3" fontId="133" fillId="16" borderId="170" xfId="0" applyNumberFormat="1" applyFont="1" applyFill="1" applyBorder="1" applyAlignment="1">
      <alignment horizontal="right" vertical="center" wrapText="1"/>
    </xf>
    <xf numFmtId="3" fontId="133" fillId="16" borderId="169" xfId="0" applyNumberFormat="1" applyFont="1" applyFill="1" applyBorder="1" applyAlignment="1">
      <alignment horizontal="right" vertical="center" wrapText="1"/>
    </xf>
    <xf numFmtId="0" fontId="133" fillId="14" borderId="171" xfId="0" applyFont="1" applyFill="1" applyBorder="1" applyAlignment="1">
      <alignment horizontal="center" vertical="center" wrapText="1"/>
    </xf>
    <xf numFmtId="0" fontId="133" fillId="14" borderId="172" xfId="0" applyFont="1" applyFill="1" applyBorder="1" applyAlignment="1">
      <alignment horizontal="center" vertical="center" wrapText="1"/>
    </xf>
    <xf numFmtId="3" fontId="133" fillId="16" borderId="101" xfId="0" applyNumberFormat="1" applyFont="1" applyFill="1" applyBorder="1" applyAlignment="1">
      <alignment horizontal="right" vertical="center" wrapText="1"/>
    </xf>
    <xf numFmtId="3" fontId="133" fillId="16" borderId="84" xfId="0" applyNumberFormat="1" applyFont="1" applyFill="1" applyBorder="1" applyAlignment="1">
      <alignment horizontal="right" vertical="center" wrapText="1"/>
    </xf>
    <xf numFmtId="0" fontId="133" fillId="0" borderId="0" xfId="0" applyFont="1" applyAlignment="1">
      <alignment vertical="top" wrapText="1"/>
    </xf>
    <xf numFmtId="0" fontId="133" fillId="4" borderId="75" xfId="0" applyFont="1" applyFill="1" applyBorder="1" applyAlignment="1">
      <alignment vertical="center" wrapText="1"/>
    </xf>
    <xf numFmtId="0" fontId="133" fillId="4" borderId="75" xfId="0" applyFont="1" applyFill="1" applyBorder="1">
      <alignment vertical="center"/>
    </xf>
    <xf numFmtId="0" fontId="133" fillId="4" borderId="168" xfId="0" applyFont="1" applyFill="1" applyBorder="1">
      <alignment vertical="center"/>
    </xf>
    <xf numFmtId="0" fontId="133" fillId="4" borderId="77" xfId="0" applyFont="1" applyFill="1" applyBorder="1">
      <alignment vertical="center"/>
    </xf>
    <xf numFmtId="0" fontId="144" fillId="0" borderId="0" xfId="0" applyFont="1">
      <alignment vertical="center"/>
    </xf>
    <xf numFmtId="0" fontId="133" fillId="15" borderId="68" xfId="0" applyFont="1" applyFill="1" applyBorder="1" applyAlignment="1">
      <alignment horizontal="left" vertical="center"/>
    </xf>
    <xf numFmtId="0" fontId="133" fillId="4" borderId="68" xfId="0" applyFont="1" applyFill="1" applyBorder="1">
      <alignment vertical="center"/>
    </xf>
    <xf numFmtId="3" fontId="133" fillId="16" borderId="61" xfId="0" applyNumberFormat="1" applyFont="1" applyFill="1" applyBorder="1">
      <alignment vertical="center"/>
    </xf>
    <xf numFmtId="0" fontId="133" fillId="0" borderId="73" xfId="0" applyFont="1" applyBorder="1">
      <alignment vertical="center"/>
    </xf>
    <xf numFmtId="3" fontId="133" fillId="16" borderId="39" xfId="0" applyNumberFormat="1" applyFont="1" applyFill="1" applyBorder="1">
      <alignment vertical="center"/>
    </xf>
    <xf numFmtId="0" fontId="133" fillId="0" borderId="74" xfId="0" applyFont="1" applyBorder="1">
      <alignment vertical="center"/>
    </xf>
    <xf numFmtId="0" fontId="144" fillId="0" borderId="0" xfId="0" applyFont="1" applyAlignment="1"/>
    <xf numFmtId="0" fontId="133" fillId="4" borderId="100" xfId="0" applyFont="1" applyFill="1" applyBorder="1" applyAlignment="1">
      <alignment horizontal="center" vertical="center"/>
    </xf>
    <xf numFmtId="0" fontId="133" fillId="4" borderId="38" xfId="0" applyFont="1" applyFill="1" applyBorder="1" applyAlignment="1">
      <alignment horizontal="center" vertical="center" wrapText="1"/>
    </xf>
    <xf numFmtId="0" fontId="133" fillId="4" borderId="85" xfId="0" applyFont="1" applyFill="1" applyBorder="1" applyAlignment="1">
      <alignment horizontal="center" vertical="center" wrapText="1"/>
    </xf>
    <xf numFmtId="0" fontId="133" fillId="16" borderId="52" xfId="0" applyFont="1" applyFill="1" applyBorder="1" applyProtection="1">
      <alignment vertical="center"/>
      <protection locked="0"/>
    </xf>
    <xf numFmtId="3" fontId="133" fillId="16" borderId="52" xfId="0" applyNumberFormat="1" applyFont="1" applyFill="1" applyBorder="1" applyProtection="1">
      <alignment vertical="center"/>
      <protection locked="0"/>
    </xf>
    <xf numFmtId="0" fontId="134" fillId="16" borderId="102" xfId="0" applyFont="1" applyFill="1" applyBorder="1">
      <alignment vertical="center"/>
    </xf>
    <xf numFmtId="0" fontId="133" fillId="16" borderId="52" xfId="0" applyFont="1" applyFill="1" applyBorder="1">
      <alignment vertical="center"/>
    </xf>
    <xf numFmtId="0" fontId="134" fillId="16" borderId="24" xfId="0" applyFont="1" applyFill="1" applyBorder="1">
      <alignment vertical="center"/>
    </xf>
    <xf numFmtId="3" fontId="133" fillId="16" borderId="54" xfId="0" applyNumberFormat="1" applyFont="1" applyFill="1" applyBorder="1">
      <alignment vertical="center"/>
    </xf>
    <xf numFmtId="0" fontId="133" fillId="16" borderId="12" xfId="0" applyFont="1" applyFill="1" applyBorder="1">
      <alignment vertical="center"/>
    </xf>
    <xf numFmtId="0" fontId="133" fillId="16" borderId="54" xfId="0" applyFont="1" applyFill="1" applyBorder="1">
      <alignment vertical="center"/>
    </xf>
    <xf numFmtId="0" fontId="133" fillId="16" borderId="53" xfId="0" applyFont="1" applyFill="1" applyBorder="1" applyProtection="1">
      <alignment vertical="center"/>
      <protection locked="0"/>
    </xf>
    <xf numFmtId="3" fontId="133" fillId="16" borderId="53" xfId="0" applyNumberFormat="1" applyFont="1" applyFill="1" applyBorder="1" applyProtection="1">
      <alignment vertical="center"/>
      <protection locked="0"/>
    </xf>
    <xf numFmtId="0" fontId="134" fillId="16" borderId="76" xfId="0" applyFont="1" applyFill="1" applyBorder="1">
      <alignment vertical="center"/>
    </xf>
    <xf numFmtId="0" fontId="133" fillId="16" borderId="53" xfId="0" applyFont="1" applyFill="1" applyBorder="1">
      <alignment vertical="center"/>
    </xf>
    <xf numFmtId="0" fontId="134" fillId="16" borderId="23" xfId="0" applyFont="1" applyFill="1" applyBorder="1">
      <alignment vertical="center"/>
    </xf>
    <xf numFmtId="3" fontId="133" fillId="16" borderId="35" xfId="0" applyNumberFormat="1" applyFont="1" applyFill="1" applyBorder="1">
      <alignment vertical="center"/>
    </xf>
    <xf numFmtId="0" fontId="133" fillId="16" borderId="4" xfId="0" applyFont="1" applyFill="1" applyBorder="1">
      <alignment vertical="center"/>
    </xf>
    <xf numFmtId="0" fontId="133" fillId="16" borderId="35" xfId="0" applyFont="1" applyFill="1" applyBorder="1">
      <alignment vertical="center"/>
    </xf>
    <xf numFmtId="0" fontId="133" fillId="16" borderId="51" xfId="0" applyFont="1" applyFill="1" applyBorder="1" applyProtection="1">
      <alignment vertical="center"/>
      <protection locked="0"/>
    </xf>
    <xf numFmtId="3" fontId="133" fillId="16" borderId="51" xfId="0" applyNumberFormat="1" applyFont="1" applyFill="1" applyBorder="1" applyProtection="1">
      <alignment vertical="center"/>
      <protection locked="0"/>
    </xf>
    <xf numFmtId="0" fontId="134" fillId="16" borderId="74" xfId="0" applyFont="1" applyFill="1" applyBorder="1">
      <alignment vertical="center"/>
    </xf>
    <xf numFmtId="0" fontId="133" fillId="16" borderId="51" xfId="0" applyFont="1" applyFill="1" applyBorder="1">
      <alignment vertical="center"/>
    </xf>
    <xf numFmtId="0" fontId="134" fillId="16" borderId="22" xfId="0" applyFont="1" applyFill="1" applyBorder="1">
      <alignment vertical="center"/>
    </xf>
    <xf numFmtId="3" fontId="133" fillId="16" borderId="37" xfId="0" applyNumberFormat="1" applyFont="1" applyFill="1" applyBorder="1">
      <alignment vertical="center"/>
    </xf>
    <xf numFmtId="0" fontId="133" fillId="16" borderId="78" xfId="0" applyFont="1" applyFill="1" applyBorder="1">
      <alignment vertical="center"/>
    </xf>
    <xf numFmtId="0" fontId="133" fillId="16" borderId="37" xfId="0" applyFont="1" applyFill="1" applyBorder="1">
      <alignment vertical="center"/>
    </xf>
    <xf numFmtId="3" fontId="133" fillId="16" borderId="38" xfId="0" applyNumberFormat="1" applyFont="1" applyFill="1" applyBorder="1">
      <alignment vertical="center"/>
    </xf>
    <xf numFmtId="0" fontId="83" fillId="0" borderId="25" xfId="0" applyFont="1" applyBorder="1">
      <alignment vertical="center"/>
    </xf>
    <xf numFmtId="3" fontId="133" fillId="16" borderId="84" xfId="0" applyNumberFormat="1" applyFont="1" applyFill="1" applyBorder="1">
      <alignment vertical="center"/>
    </xf>
    <xf numFmtId="0" fontId="83" fillId="0" borderId="0" xfId="0" applyFont="1" applyAlignment="1">
      <alignment horizontal="right" vertical="center"/>
    </xf>
    <xf numFmtId="0" fontId="76" fillId="14" borderId="177" xfId="0" applyFont="1" applyFill="1" applyBorder="1" applyAlignment="1">
      <alignment horizontal="left" vertical="top" wrapText="1"/>
    </xf>
    <xf numFmtId="0" fontId="83" fillId="14" borderId="179" xfId="0" applyFont="1" applyFill="1" applyBorder="1" applyAlignment="1">
      <alignment horizontal="left" vertical="top" wrapText="1"/>
    </xf>
    <xf numFmtId="0" fontId="76" fillId="14" borderId="176" xfId="0" applyFont="1" applyFill="1" applyBorder="1" applyAlignment="1">
      <alignment horizontal="left" vertical="top" wrapText="1"/>
    </xf>
    <xf numFmtId="0" fontId="76" fillId="14" borderId="179" xfId="0" applyFont="1" applyFill="1" applyBorder="1" applyAlignment="1">
      <alignment horizontal="left" vertical="top" wrapText="1"/>
    </xf>
    <xf numFmtId="0" fontId="76" fillId="14" borderId="176" xfId="0" applyFont="1" applyFill="1" applyBorder="1" applyAlignment="1">
      <alignment vertical="top" wrapText="1"/>
    </xf>
    <xf numFmtId="0" fontId="76" fillId="14" borderId="179" xfId="0" applyFont="1" applyFill="1" applyBorder="1" applyAlignment="1">
      <alignment vertical="top" wrapText="1"/>
    </xf>
    <xf numFmtId="0" fontId="76" fillId="14" borderId="192" xfId="0" applyFont="1" applyFill="1" applyBorder="1" applyAlignment="1">
      <alignment vertical="top" wrapText="1"/>
    </xf>
    <xf numFmtId="0" fontId="76" fillId="0" borderId="12" xfId="0" applyFont="1" applyBorder="1" applyAlignment="1">
      <alignment horizontal="left" vertical="center" wrapText="1"/>
    </xf>
    <xf numFmtId="3" fontId="76" fillId="0" borderId="67" xfId="0" applyNumberFormat="1" applyFont="1" applyBorder="1" applyAlignment="1" applyProtection="1">
      <alignment horizontal="right" vertical="center" wrapText="1"/>
      <protection locked="0"/>
    </xf>
    <xf numFmtId="3" fontId="76" fillId="0" borderId="67" xfId="0" applyNumberFormat="1" applyFont="1" applyBorder="1" applyAlignment="1">
      <alignment vertical="center" wrapText="1"/>
    </xf>
    <xf numFmtId="0" fontId="76" fillId="0" borderId="16" xfId="0" applyFont="1" applyBorder="1" applyAlignment="1">
      <alignment horizontal="left" vertical="center" wrapText="1"/>
    </xf>
    <xf numFmtId="0" fontId="76" fillId="0" borderId="104" xfId="0" applyFont="1" applyBorder="1" applyAlignment="1">
      <alignment horizontal="left" vertical="center" wrapText="1"/>
    </xf>
    <xf numFmtId="0" fontId="76" fillId="0" borderId="99" xfId="0" applyFont="1" applyBorder="1" applyAlignment="1">
      <alignment horizontal="left" vertical="center" wrapText="1"/>
    </xf>
    <xf numFmtId="0" fontId="147" fillId="0" borderId="25" xfId="0" applyFont="1" applyBorder="1" applyAlignment="1">
      <alignment horizontal="left" vertical="center" wrapText="1"/>
    </xf>
    <xf numFmtId="0" fontId="147" fillId="0" borderId="0" xfId="0" applyFont="1" applyAlignment="1">
      <alignment horizontal="right" vertical="center" wrapText="1"/>
    </xf>
    <xf numFmtId="38" fontId="148" fillId="0" borderId="2" xfId="33" applyFont="1" applyBorder="1" applyAlignment="1" applyProtection="1">
      <alignment horizontal="center" vertical="center" shrinkToFit="1"/>
      <protection locked="0"/>
    </xf>
    <xf numFmtId="38" fontId="148" fillId="0" borderId="7" xfId="28" applyFont="1" applyBorder="1" applyAlignment="1" applyProtection="1">
      <alignment vertical="center" shrinkToFit="1"/>
      <protection locked="0"/>
    </xf>
    <xf numFmtId="38" fontId="148" fillId="0" borderId="2" xfId="28" applyFont="1" applyBorder="1" applyAlignment="1" applyProtection="1">
      <alignment vertical="center" shrinkToFit="1"/>
      <protection locked="0"/>
    </xf>
    <xf numFmtId="0" fontId="148" fillId="0" borderId="4" xfId="32" applyFont="1" applyBorder="1" applyAlignment="1" applyProtection="1">
      <alignment horizontal="center" vertical="center" shrinkToFit="1"/>
      <protection locked="0"/>
    </xf>
    <xf numFmtId="38" fontId="148" fillId="16" borderId="2" xfId="33" applyFont="1" applyFill="1" applyBorder="1" applyAlignment="1" applyProtection="1">
      <alignment horizontal="right" vertical="center" shrinkToFit="1"/>
      <protection locked="0"/>
    </xf>
    <xf numFmtId="38" fontId="148" fillId="16" borderId="193" xfId="33" applyFont="1" applyFill="1" applyBorder="1" applyAlignment="1" applyProtection="1">
      <alignment horizontal="right" vertical="center" shrinkToFit="1"/>
      <protection locked="0"/>
    </xf>
    <xf numFmtId="38" fontId="148" fillId="0" borderId="2" xfId="33" applyFont="1" applyBorder="1" applyAlignment="1" applyProtection="1">
      <alignment horizontal="right" vertical="center" shrinkToFit="1"/>
    </xf>
    <xf numFmtId="38" fontId="148" fillId="0" borderId="2" xfId="33" applyFont="1" applyBorder="1" applyAlignment="1" applyProtection="1">
      <alignment horizontal="right" vertical="center" shrinkToFit="1"/>
      <protection locked="0"/>
    </xf>
    <xf numFmtId="38" fontId="148" fillId="0" borderId="3" xfId="33" applyFont="1" applyBorder="1" applyAlignment="1" applyProtection="1">
      <alignment horizontal="center" vertical="center" shrinkToFit="1"/>
      <protection locked="0"/>
    </xf>
    <xf numFmtId="38" fontId="148" fillId="0" borderId="67" xfId="28" applyFont="1" applyBorder="1" applyAlignment="1" applyProtection="1">
      <alignment vertical="center" shrinkToFit="1"/>
      <protection locked="0"/>
    </xf>
    <xf numFmtId="0" fontId="148" fillId="0" borderId="14" xfId="32" applyFont="1" applyBorder="1" applyAlignment="1" applyProtection="1">
      <alignment horizontal="center" vertical="center" shrinkToFit="1"/>
      <protection locked="0"/>
    </xf>
    <xf numFmtId="38" fontId="148" fillId="0" borderId="8" xfId="28" applyFont="1" applyBorder="1" applyAlignment="1" applyProtection="1">
      <alignment vertical="center" shrinkToFit="1"/>
      <protection locked="0"/>
    </xf>
    <xf numFmtId="38" fontId="148" fillId="0" borderId="14" xfId="28" applyFont="1" applyBorder="1" applyAlignment="1" applyProtection="1">
      <alignment vertical="center" shrinkToFit="1"/>
      <protection locked="0"/>
    </xf>
    <xf numFmtId="0" fontId="148" fillId="0" borderId="9" xfId="32" applyFont="1" applyBorder="1" applyAlignment="1" applyProtection="1">
      <alignment vertical="center" shrinkToFit="1"/>
      <protection locked="0"/>
    </xf>
    <xf numFmtId="38" fontId="148" fillId="16" borderId="14" xfId="33" applyFont="1" applyFill="1" applyBorder="1" applyAlignment="1" applyProtection="1">
      <alignment horizontal="right" vertical="center" shrinkToFit="1"/>
      <protection locked="0"/>
    </xf>
    <xf numFmtId="38" fontId="148" fillId="16" borderId="220" xfId="33" applyFont="1" applyFill="1" applyBorder="1" applyAlignment="1" applyProtection="1">
      <alignment horizontal="right" vertical="center" shrinkToFit="1"/>
      <protection locked="0"/>
    </xf>
    <xf numFmtId="38" fontId="148" fillId="0" borderId="14" xfId="33" applyFont="1" applyBorder="1" applyAlignment="1" applyProtection="1">
      <alignment horizontal="right" vertical="center" shrinkToFit="1"/>
    </xf>
    <xf numFmtId="38" fontId="148" fillId="0" borderId="14" xfId="33" applyFont="1" applyBorder="1" applyAlignment="1" applyProtection="1">
      <alignment horizontal="right" vertical="center" shrinkToFit="1"/>
      <protection locked="0"/>
    </xf>
    <xf numFmtId="0" fontId="148" fillId="0" borderId="197" xfId="32" applyFont="1" applyBorder="1" applyAlignment="1">
      <alignment vertical="center" shrinkToFit="1"/>
    </xf>
    <xf numFmtId="38" fontId="148" fillId="0" borderId="221" xfId="28" applyFont="1" applyBorder="1" applyAlignment="1" applyProtection="1">
      <alignment vertical="center" shrinkToFit="1"/>
    </xf>
    <xf numFmtId="38" fontId="148" fillId="0" borderId="36" xfId="28" applyFont="1" applyBorder="1" applyAlignment="1" applyProtection="1">
      <alignment vertical="center" shrinkToFit="1"/>
    </xf>
    <xf numFmtId="0" fontId="148" fillId="0" borderId="222" xfId="32" applyFont="1" applyBorder="1" applyAlignment="1">
      <alignment vertical="center" shrinkToFit="1"/>
    </xf>
    <xf numFmtId="38" fontId="148" fillId="0" borderId="36" xfId="33" applyFont="1" applyBorder="1" applyAlignment="1" applyProtection="1">
      <alignment horizontal="right" vertical="center" shrinkToFit="1"/>
    </xf>
    <xf numFmtId="38" fontId="148" fillId="0" borderId="197" xfId="33" applyFont="1" applyBorder="1" applyAlignment="1" applyProtection="1">
      <alignment horizontal="right" vertical="center" shrinkToFit="1"/>
    </xf>
    <xf numFmtId="0" fontId="148" fillId="0" borderId="223" xfId="32" applyFont="1" applyBorder="1" applyAlignment="1">
      <alignment horizontal="center" vertical="center" shrinkToFit="1"/>
    </xf>
    <xf numFmtId="38" fontId="148" fillId="0" borderId="224" xfId="28" applyFont="1" applyBorder="1" applyAlignment="1" applyProtection="1">
      <alignment vertical="center" shrinkToFit="1"/>
    </xf>
    <xf numFmtId="38" fontId="148" fillId="0" borderId="33" xfId="28" applyFont="1" applyBorder="1" applyAlignment="1" applyProtection="1">
      <alignment vertical="center" shrinkToFit="1"/>
      <protection locked="0"/>
    </xf>
    <xf numFmtId="0" fontId="148" fillId="0" borderId="80" xfId="32" applyFont="1" applyBorder="1" applyAlignment="1" applyProtection="1">
      <alignment vertical="center" shrinkToFit="1"/>
      <protection locked="0"/>
    </xf>
    <xf numFmtId="38" fontId="148" fillId="0" borderId="223" xfId="33" applyFont="1" applyBorder="1" applyAlignment="1" applyProtection="1">
      <alignment horizontal="right" vertical="center" shrinkToFit="1"/>
    </xf>
    <xf numFmtId="38" fontId="148" fillId="0" borderId="33" xfId="33" applyFont="1" applyBorder="1" applyAlignment="1" applyProtection="1">
      <alignment horizontal="right" vertical="center" shrinkToFit="1"/>
    </xf>
    <xf numFmtId="38" fontId="148" fillId="0" borderId="33" xfId="33" applyFont="1" applyBorder="1" applyAlignment="1" applyProtection="1">
      <alignment horizontal="right" vertical="center" shrinkToFit="1"/>
      <protection locked="0"/>
    </xf>
    <xf numFmtId="0" fontId="148" fillId="0" borderId="193" xfId="32" applyFont="1" applyBorder="1" applyAlignment="1">
      <alignment horizontal="center" vertical="center" shrinkToFit="1"/>
    </xf>
    <xf numFmtId="38" fontId="148" fillId="0" borderId="225" xfId="28" applyFont="1" applyBorder="1" applyAlignment="1" applyProtection="1">
      <alignment vertical="center" shrinkToFit="1"/>
    </xf>
    <xf numFmtId="0" fontId="148" fillId="0" borderId="4" xfId="32" applyFont="1" applyBorder="1" applyAlignment="1" applyProtection="1">
      <alignment vertical="center" shrinkToFit="1"/>
      <protection locked="0"/>
    </xf>
    <xf numFmtId="38" fontId="148" fillId="0" borderId="193" xfId="33" applyFont="1" applyBorder="1" applyAlignment="1" applyProtection="1">
      <alignment horizontal="right" vertical="center" shrinkToFit="1"/>
    </xf>
    <xf numFmtId="0" fontId="148" fillId="0" borderId="197" xfId="32" applyFont="1" applyBorder="1" applyAlignment="1">
      <alignment horizontal="center" vertical="center" shrinkToFit="1"/>
    </xf>
    <xf numFmtId="38" fontId="148" fillId="0" borderId="36" xfId="28" applyFont="1" applyBorder="1" applyAlignment="1" applyProtection="1">
      <alignment vertical="center" shrinkToFit="1"/>
      <protection locked="0"/>
    </xf>
    <xf numFmtId="0" fontId="148" fillId="0" borderId="78" xfId="32" applyFont="1" applyBorder="1" applyAlignment="1" applyProtection="1">
      <alignment vertical="center" shrinkToFit="1"/>
      <protection locked="0"/>
    </xf>
    <xf numFmtId="38" fontId="148" fillId="0" borderId="36" xfId="33" applyFont="1" applyBorder="1" applyAlignment="1" applyProtection="1">
      <alignment horizontal="right" vertical="center" shrinkToFit="1"/>
      <protection locked="0"/>
    </xf>
    <xf numFmtId="0" fontId="148" fillId="0" borderId="226" xfId="32" applyFont="1" applyBorder="1" applyAlignment="1">
      <alignment horizontal="center" vertical="center" shrinkToFit="1"/>
    </xf>
    <xf numFmtId="38" fontId="148" fillId="0" borderId="227" xfId="28" applyFont="1" applyBorder="1" applyAlignment="1" applyProtection="1">
      <alignment vertical="center" shrinkToFit="1"/>
    </xf>
    <xf numFmtId="38" fontId="148" fillId="0" borderId="3" xfId="28" applyFont="1" applyBorder="1" applyAlignment="1" applyProtection="1">
      <alignment vertical="center" shrinkToFit="1"/>
      <protection locked="0"/>
    </xf>
    <xf numFmtId="0" fontId="148" fillId="0" borderId="12" xfId="32" applyFont="1" applyBorder="1" applyAlignment="1" applyProtection="1">
      <alignment vertical="center" shrinkToFit="1"/>
      <protection locked="0"/>
    </xf>
    <xf numFmtId="38" fontId="148" fillId="0" borderId="226" xfId="33" applyFont="1" applyBorder="1" applyAlignment="1" applyProtection="1">
      <alignment horizontal="right" vertical="center" shrinkToFit="1"/>
    </xf>
    <xf numFmtId="38" fontId="148" fillId="0" borderId="3" xfId="33" applyFont="1" applyBorder="1" applyAlignment="1" applyProtection="1">
      <alignment horizontal="right" vertical="center" shrinkToFit="1"/>
    </xf>
    <xf numFmtId="38" fontId="148" fillId="0" borderId="3" xfId="33" applyFont="1" applyBorder="1" applyAlignment="1" applyProtection="1">
      <alignment horizontal="right" vertical="center" shrinkToFit="1"/>
      <protection locked="0"/>
    </xf>
    <xf numFmtId="0" fontId="148" fillId="0" borderId="36" xfId="32" applyFont="1" applyBorder="1" applyAlignment="1">
      <alignment vertical="center" shrinkToFit="1"/>
    </xf>
    <xf numFmtId="0" fontId="149" fillId="0" borderId="3" xfId="32" applyFont="1" applyBorder="1" applyAlignment="1" applyProtection="1">
      <alignment vertical="center" wrapText="1"/>
      <protection locked="0"/>
    </xf>
    <xf numFmtId="0" fontId="86" fillId="0" borderId="3" xfId="32" applyFont="1" applyBorder="1" applyAlignment="1" applyProtection="1">
      <alignment vertical="center" wrapText="1"/>
      <protection locked="0"/>
    </xf>
    <xf numFmtId="0" fontId="87" fillId="0" borderId="0" xfId="26" applyFont="1" applyAlignment="1">
      <alignment horizontal="center" vertical="center"/>
    </xf>
    <xf numFmtId="0" fontId="89" fillId="0" borderId="0" xfId="30" applyFont="1" applyAlignment="1">
      <alignment horizontal="left" vertical="center"/>
    </xf>
    <xf numFmtId="38" fontId="89" fillId="0" borderId="0" xfId="33" applyFont="1" applyBorder="1" applyAlignment="1" applyProtection="1">
      <alignment horizontal="right" vertical="center"/>
    </xf>
    <xf numFmtId="0" fontId="150" fillId="0" borderId="25" xfId="36" applyFont="1" applyBorder="1">
      <alignment vertical="center"/>
    </xf>
    <xf numFmtId="0" fontId="151" fillId="0" borderId="0" xfId="36" applyFont="1">
      <alignment vertical="center"/>
    </xf>
    <xf numFmtId="0" fontId="150" fillId="0" borderId="0" xfId="36" applyFont="1">
      <alignment vertical="center"/>
    </xf>
    <xf numFmtId="187" fontId="150" fillId="0" borderId="0" xfId="37" applyNumberFormat="1" applyFont="1">
      <alignment vertical="center"/>
    </xf>
    <xf numFmtId="38" fontId="15" fillId="0" borderId="62" xfId="0" applyNumberFormat="1" applyFont="1" applyBorder="1">
      <alignment vertical="center"/>
    </xf>
    <xf numFmtId="38" fontId="15" fillId="0" borderId="7" xfId="0" applyNumberFormat="1" applyFont="1" applyBorder="1">
      <alignment vertical="center"/>
    </xf>
    <xf numFmtId="38" fontId="15" fillId="0" borderId="15" xfId="0" applyNumberFormat="1" applyFont="1" applyBorder="1" applyAlignment="1">
      <alignment vertical="center" wrapText="1"/>
    </xf>
    <xf numFmtId="3" fontId="76" fillId="0" borderId="1" xfId="0" applyNumberFormat="1" applyFont="1" applyBorder="1" applyAlignment="1">
      <alignment horizontal="right" vertical="center" wrapText="1"/>
    </xf>
    <xf numFmtId="3" fontId="76" fillId="0" borderId="67" xfId="0" applyNumberFormat="1" applyFont="1" applyBorder="1" applyAlignment="1">
      <alignment horizontal="right" vertical="center" wrapText="1"/>
    </xf>
    <xf numFmtId="3" fontId="76" fillId="0" borderId="67" xfId="0" applyNumberFormat="1" applyFont="1" applyBorder="1" applyAlignment="1">
      <alignment horizontal="right" vertical="center"/>
    </xf>
    <xf numFmtId="3" fontId="76" fillId="0" borderId="103" xfId="0" applyNumberFormat="1" applyFont="1" applyBorder="1" applyAlignment="1">
      <alignment horizontal="right" vertical="center" wrapText="1"/>
    </xf>
    <xf numFmtId="3" fontId="76" fillId="0" borderId="25" xfId="0" applyNumberFormat="1" applyFont="1" applyBorder="1" applyAlignment="1">
      <alignment horizontal="right" vertical="center" wrapText="1"/>
    </xf>
    <xf numFmtId="0" fontId="121" fillId="0" borderId="0" xfId="29" applyFont="1">
      <alignment vertical="center"/>
    </xf>
    <xf numFmtId="0" fontId="16" fillId="14" borderId="50" xfId="0" applyFont="1" applyFill="1" applyBorder="1" applyAlignment="1">
      <alignment horizontal="left"/>
    </xf>
    <xf numFmtId="0" fontId="133" fillId="4" borderId="28" xfId="0" applyFont="1" applyFill="1" applyBorder="1" applyAlignment="1">
      <alignment horizontal="center" vertical="center"/>
    </xf>
    <xf numFmtId="3" fontId="133" fillId="16" borderId="33" xfId="0" applyNumberFormat="1" applyFont="1" applyFill="1" applyBorder="1">
      <alignment vertical="center"/>
    </xf>
    <xf numFmtId="3" fontId="133" fillId="16" borderId="2" xfId="0" applyNumberFormat="1" applyFont="1" applyFill="1" applyBorder="1">
      <alignment vertical="center"/>
    </xf>
    <xf numFmtId="3" fontId="133" fillId="16" borderId="36" xfId="0" applyNumberFormat="1" applyFont="1" applyFill="1" applyBorder="1">
      <alignment vertical="center"/>
    </xf>
    <xf numFmtId="0" fontId="50" fillId="0" borderId="67" xfId="0" applyFont="1" applyBorder="1" applyAlignment="1" applyProtection="1">
      <alignment horizontal="center" vertical="center"/>
      <protection locked="0"/>
    </xf>
    <xf numFmtId="0" fontId="50" fillId="0" borderId="24" xfId="0" applyFont="1" applyBorder="1" applyAlignment="1" applyProtection="1">
      <alignment horizontal="center" vertical="center"/>
      <protection locked="0"/>
    </xf>
    <xf numFmtId="0" fontId="50" fillId="0" borderId="54" xfId="0" applyFont="1" applyBorder="1" applyAlignment="1" applyProtection="1">
      <alignment horizontal="left" vertical="top" wrapText="1"/>
      <protection locked="0"/>
    </xf>
    <xf numFmtId="0" fontId="50" fillId="0" borderId="23" xfId="0" applyFont="1" applyBorder="1" applyAlignment="1" applyProtection="1">
      <alignment horizontal="center" vertical="center"/>
      <protection locked="0"/>
    </xf>
    <xf numFmtId="0" fontId="15" fillId="0" borderId="0" xfId="0" applyFont="1" applyAlignment="1">
      <alignment horizontal="right" vertical="center"/>
    </xf>
    <xf numFmtId="0" fontId="14" fillId="22" borderId="100" xfId="0" applyFont="1" applyFill="1" applyBorder="1" applyAlignment="1">
      <alignment horizontal="center" vertical="center" wrapText="1"/>
    </xf>
    <xf numFmtId="0" fontId="15" fillId="2" borderId="25" xfId="0" applyFont="1" applyFill="1" applyBorder="1">
      <alignment vertical="center"/>
    </xf>
    <xf numFmtId="0" fontId="14" fillId="22" borderId="143" xfId="0" applyFont="1" applyFill="1" applyBorder="1" applyAlignment="1">
      <alignment horizontal="center" vertical="center" wrapText="1"/>
    </xf>
    <xf numFmtId="0" fontId="15" fillId="18" borderId="61" xfId="0" applyFont="1" applyFill="1" applyBorder="1">
      <alignment vertical="center"/>
    </xf>
    <xf numFmtId="0" fontId="15" fillId="18" borderId="68" xfId="0" applyFont="1" applyFill="1" applyBorder="1">
      <alignment vertical="center"/>
    </xf>
    <xf numFmtId="0" fontId="15" fillId="18" borderId="21" xfId="0" applyFont="1" applyFill="1" applyBorder="1">
      <alignment vertical="center"/>
    </xf>
    <xf numFmtId="0" fontId="15" fillId="18" borderId="2" xfId="0" applyFont="1" applyFill="1" applyBorder="1">
      <alignment vertical="center"/>
    </xf>
    <xf numFmtId="0" fontId="15" fillId="18" borderId="35" xfId="0" applyFont="1" applyFill="1" applyBorder="1">
      <alignment vertical="center"/>
    </xf>
    <xf numFmtId="0" fontId="15" fillId="18" borderId="13" xfId="0" applyFont="1" applyFill="1" applyBorder="1">
      <alignment vertical="center"/>
    </xf>
    <xf numFmtId="0" fontId="15" fillId="18" borderId="75" xfId="0" applyFont="1" applyFill="1" applyBorder="1">
      <alignment vertical="center"/>
    </xf>
    <xf numFmtId="0" fontId="15" fillId="18" borderId="20" xfId="0" applyFont="1" applyFill="1" applyBorder="1" applyAlignment="1">
      <alignment horizontal="center" vertical="center" wrapText="1"/>
    </xf>
    <xf numFmtId="0" fontId="15" fillId="18" borderId="37" xfId="0" applyFont="1" applyFill="1" applyBorder="1" applyAlignment="1">
      <alignment horizontal="center" vertical="center"/>
    </xf>
    <xf numFmtId="0" fontId="15" fillId="18" borderId="20" xfId="0" applyFont="1" applyFill="1" applyBorder="1">
      <alignment vertical="center"/>
    </xf>
    <xf numFmtId="0" fontId="15" fillId="18" borderId="39" xfId="0" applyFont="1" applyFill="1" applyBorder="1">
      <alignment vertical="center"/>
    </xf>
    <xf numFmtId="0" fontId="15" fillId="18" borderId="77" xfId="0" applyFont="1" applyFill="1" applyBorder="1">
      <alignment vertical="center"/>
    </xf>
    <xf numFmtId="0" fontId="15" fillId="0" borderId="50" xfId="0" applyFont="1" applyBorder="1" applyAlignment="1">
      <alignment horizontal="right" vertical="center"/>
    </xf>
    <xf numFmtId="0" fontId="15" fillId="0" borderId="32" xfId="0" applyFont="1" applyBorder="1" applyAlignment="1">
      <alignment horizontal="left" vertical="center" wrapText="1"/>
    </xf>
    <xf numFmtId="0" fontId="15" fillId="0" borderId="33" xfId="0" applyFont="1" applyBorder="1" applyAlignment="1">
      <alignment horizontal="left" vertical="center" wrapText="1"/>
    </xf>
    <xf numFmtId="0" fontId="15" fillId="0" borderId="34" xfId="0" applyFont="1" applyBorder="1" applyAlignment="1">
      <alignment horizontal="left" vertical="center" wrapText="1"/>
    </xf>
    <xf numFmtId="0" fontId="15" fillId="0" borderId="61" xfId="0" applyFont="1" applyBorder="1" applyAlignment="1">
      <alignment horizontal="left" vertical="center" wrapText="1"/>
    </xf>
    <xf numFmtId="0" fontId="15" fillId="0" borderId="68" xfId="0" applyFont="1" applyBorder="1" applyAlignment="1">
      <alignment horizontal="left" vertical="center" wrapText="1"/>
    </xf>
    <xf numFmtId="0" fontId="15" fillId="0" borderId="228" xfId="0" applyFont="1" applyBorder="1">
      <alignment vertical="center"/>
    </xf>
    <xf numFmtId="0" fontId="15" fillId="0" borderId="194" xfId="0" applyFont="1" applyBorder="1">
      <alignment vertical="center"/>
    </xf>
    <xf numFmtId="0" fontId="15" fillId="0" borderId="193" xfId="0" applyFont="1" applyBorder="1">
      <alignment vertical="center"/>
    </xf>
    <xf numFmtId="0" fontId="15" fillId="0" borderId="195" xfId="0" applyFont="1" applyBorder="1">
      <alignment vertical="center"/>
    </xf>
    <xf numFmtId="0" fontId="15" fillId="0" borderId="2" xfId="0" applyFont="1" applyBorder="1" applyAlignment="1">
      <alignment horizontal="left" vertical="center" wrapText="1"/>
    </xf>
    <xf numFmtId="0" fontId="15" fillId="0" borderId="229" xfId="0" applyFont="1" applyBorder="1">
      <alignment vertical="center"/>
    </xf>
    <xf numFmtId="0" fontId="15" fillId="0" borderId="230" xfId="0" applyFont="1" applyBorder="1">
      <alignment vertical="center"/>
    </xf>
    <xf numFmtId="0" fontId="15" fillId="0" borderId="231" xfId="0" applyFont="1" applyBorder="1">
      <alignment vertical="center"/>
    </xf>
    <xf numFmtId="0" fontId="15" fillId="0" borderId="196" xfId="0" applyFont="1" applyBorder="1">
      <alignment vertical="center"/>
    </xf>
    <xf numFmtId="0" fontId="15" fillId="0" borderId="197" xfId="0" applyFont="1" applyBorder="1">
      <alignment vertical="center"/>
    </xf>
    <xf numFmtId="0" fontId="15" fillId="0" borderId="198" xfId="0" applyFont="1" applyBorder="1">
      <alignment vertical="center"/>
    </xf>
    <xf numFmtId="0" fontId="15" fillId="0" borderId="36" xfId="0" applyFont="1" applyBorder="1" applyAlignment="1">
      <alignment horizontal="left" vertical="center" wrapText="1"/>
    </xf>
    <xf numFmtId="0" fontId="15" fillId="0" borderId="232" xfId="0" applyFont="1" applyBorder="1">
      <alignment vertical="center"/>
    </xf>
    <xf numFmtId="0" fontId="15" fillId="0" borderId="233" xfId="0" applyFont="1" applyBorder="1">
      <alignment vertical="center"/>
    </xf>
    <xf numFmtId="177" fontId="15" fillId="0" borderId="0" xfId="0" applyNumberFormat="1" applyFont="1" applyAlignment="1">
      <alignment horizontal="right" vertical="center"/>
    </xf>
    <xf numFmtId="0" fontId="23" fillId="0" borderId="0" xfId="0" applyFont="1">
      <alignment vertical="center"/>
    </xf>
    <xf numFmtId="0" fontId="23" fillId="2" borderId="0" xfId="0" applyFont="1" applyFill="1">
      <alignment vertical="center"/>
    </xf>
    <xf numFmtId="0" fontId="133" fillId="18" borderId="50" xfId="0" applyFont="1" applyFill="1" applyBorder="1" applyAlignment="1">
      <alignment horizontal="center" vertical="center"/>
    </xf>
    <xf numFmtId="0" fontId="133" fillId="18" borderId="61" xfId="0" applyFont="1" applyFill="1" applyBorder="1" applyAlignment="1">
      <alignment horizontal="center" vertical="center"/>
    </xf>
    <xf numFmtId="0" fontId="133" fillId="18" borderId="66" xfId="0" applyFont="1" applyFill="1" applyBorder="1" applyAlignment="1">
      <alignment horizontal="center" vertical="center"/>
    </xf>
    <xf numFmtId="0" fontId="23" fillId="2" borderId="81" xfId="0" applyFont="1" applyFill="1" applyBorder="1">
      <alignment vertical="center"/>
    </xf>
    <xf numFmtId="0" fontId="133" fillId="0" borderId="21" xfId="0" quotePrefix="1" applyFont="1" applyBorder="1" applyAlignment="1">
      <alignment horizontal="center" vertical="center"/>
    </xf>
    <xf numFmtId="0" fontId="133" fillId="0" borderId="2" xfId="0" quotePrefix="1" applyFont="1" applyBorder="1" applyAlignment="1">
      <alignment horizontal="center" vertical="center"/>
    </xf>
    <xf numFmtId="0" fontId="133" fillId="0" borderId="35" xfId="0" quotePrefix="1" applyFont="1" applyBorder="1" applyAlignment="1">
      <alignment horizontal="center" vertical="center"/>
    </xf>
    <xf numFmtId="0" fontId="133" fillId="18" borderId="21" xfId="0" applyFont="1" applyFill="1" applyBorder="1">
      <alignment vertical="center"/>
    </xf>
    <xf numFmtId="0" fontId="133" fillId="18" borderId="2" xfId="0" applyFont="1" applyFill="1" applyBorder="1">
      <alignment vertical="center"/>
    </xf>
    <xf numFmtId="0" fontId="133" fillId="18" borderId="7" xfId="0" applyFont="1" applyFill="1" applyBorder="1">
      <alignment vertical="center"/>
    </xf>
    <xf numFmtId="0" fontId="133" fillId="18" borderId="2" xfId="0" quotePrefix="1" applyFont="1" applyFill="1" applyBorder="1">
      <alignment vertical="center"/>
    </xf>
    <xf numFmtId="0" fontId="133" fillId="18" borderId="35" xfId="0" applyFont="1" applyFill="1" applyBorder="1">
      <alignment vertical="center"/>
    </xf>
    <xf numFmtId="0" fontId="133" fillId="18" borderId="20" xfId="0" applyFont="1" applyFill="1" applyBorder="1">
      <alignment vertical="center"/>
    </xf>
    <xf numFmtId="0" fontId="133" fillId="18" borderId="36" xfId="0" applyFont="1" applyFill="1" applyBorder="1">
      <alignment vertical="center"/>
    </xf>
    <xf numFmtId="0" fontId="133" fillId="18" borderId="15" xfId="0" applyFont="1" applyFill="1" applyBorder="1">
      <alignment vertical="center"/>
    </xf>
    <xf numFmtId="0" fontId="133" fillId="18" borderId="37" xfId="0" applyFont="1" applyFill="1" applyBorder="1">
      <alignment vertical="center"/>
    </xf>
    <xf numFmtId="3" fontId="133" fillId="0" borderId="28" xfId="0" applyNumberFormat="1" applyFont="1" applyBorder="1">
      <alignment vertical="center"/>
    </xf>
    <xf numFmtId="3" fontId="133" fillId="0" borderId="86" xfId="0" applyNumberFormat="1" applyFont="1" applyBorder="1">
      <alignment vertical="center"/>
    </xf>
    <xf numFmtId="3" fontId="133" fillId="0" borderId="92" xfId="0" applyNumberFormat="1" applyFont="1" applyBorder="1">
      <alignment vertical="center"/>
    </xf>
    <xf numFmtId="3" fontId="133" fillId="0" borderId="38" xfId="0" applyNumberFormat="1" applyFont="1" applyBorder="1">
      <alignment vertical="center"/>
    </xf>
    <xf numFmtId="0" fontId="60" fillId="0" borderId="0" xfId="0" applyFont="1">
      <alignment vertical="center"/>
    </xf>
    <xf numFmtId="0" fontId="153" fillId="0" borderId="0" xfId="0" applyFont="1">
      <alignment vertical="center"/>
    </xf>
    <xf numFmtId="0" fontId="154" fillId="0" borderId="0" xfId="0" applyFont="1">
      <alignment vertical="center"/>
    </xf>
    <xf numFmtId="0" fontId="154" fillId="0" borderId="0" xfId="0" applyFont="1" applyAlignment="1">
      <alignment horizontal="right" vertical="center"/>
    </xf>
    <xf numFmtId="0" fontId="70" fillId="0" borderId="0" xfId="0" applyFont="1">
      <alignment vertical="center"/>
    </xf>
    <xf numFmtId="0" fontId="155" fillId="0" borderId="0" xfId="0" applyFont="1">
      <alignment vertical="center"/>
    </xf>
    <xf numFmtId="0" fontId="156" fillId="0" borderId="0" xfId="0" applyFont="1">
      <alignment vertical="center"/>
    </xf>
    <xf numFmtId="0" fontId="157" fillId="0" borderId="2" xfId="0" applyFont="1" applyBorder="1" applyAlignment="1">
      <alignment horizontal="center" vertical="center"/>
    </xf>
    <xf numFmtId="0" fontId="157" fillId="0" borderId="14" xfId="0" applyFont="1" applyBorder="1">
      <alignment vertical="center"/>
    </xf>
    <xf numFmtId="0" fontId="157" fillId="0" borderId="2" xfId="0" applyFont="1" applyBorder="1">
      <alignment vertical="center"/>
    </xf>
    <xf numFmtId="0" fontId="157" fillId="23" borderId="2" xfId="0" applyFont="1" applyFill="1" applyBorder="1">
      <alignment vertical="center"/>
    </xf>
    <xf numFmtId="0" fontId="157" fillId="23" borderId="234" xfId="0" applyFont="1" applyFill="1" applyBorder="1">
      <alignment vertical="center"/>
    </xf>
    <xf numFmtId="0" fontId="157" fillId="23" borderId="235" xfId="0" applyFont="1" applyFill="1" applyBorder="1">
      <alignment vertical="center"/>
    </xf>
    <xf numFmtId="0" fontId="157" fillId="0" borderId="90" xfId="0" applyFont="1" applyBorder="1">
      <alignment vertical="center"/>
    </xf>
    <xf numFmtId="0" fontId="157" fillId="0" borderId="236" xfId="0" applyFont="1" applyBorder="1">
      <alignment vertical="center"/>
    </xf>
    <xf numFmtId="188" fontId="157" fillId="23" borderId="236" xfId="0" applyNumberFormat="1" applyFont="1" applyFill="1" applyBorder="1" applyAlignment="1">
      <alignment horizontal="left" vertical="center"/>
    </xf>
    <xf numFmtId="0" fontId="157" fillId="23" borderId="237" xfId="0" applyFont="1" applyFill="1" applyBorder="1">
      <alignment vertical="center"/>
    </xf>
    <xf numFmtId="0" fontId="157" fillId="23" borderId="238" xfId="0" applyFont="1" applyFill="1" applyBorder="1">
      <alignment vertical="center"/>
    </xf>
    <xf numFmtId="0" fontId="157" fillId="0" borderId="87" xfId="0" applyFont="1" applyBorder="1">
      <alignment vertical="center"/>
    </xf>
    <xf numFmtId="0" fontId="157" fillId="23" borderId="87" xfId="0" applyFont="1" applyFill="1" applyBorder="1">
      <alignment vertical="center"/>
    </xf>
    <xf numFmtId="0" fontId="157" fillId="23" borderId="236" xfId="0" applyFont="1" applyFill="1" applyBorder="1">
      <alignment vertical="center"/>
    </xf>
    <xf numFmtId="0" fontId="157" fillId="0" borderId="239" xfId="0" applyFont="1" applyBorder="1">
      <alignment vertical="center"/>
    </xf>
    <xf numFmtId="0" fontId="157" fillId="23" borderId="239" xfId="0" applyFont="1" applyFill="1" applyBorder="1">
      <alignment vertical="center"/>
    </xf>
    <xf numFmtId="0" fontId="157" fillId="0" borderId="3" xfId="0" applyFont="1" applyBorder="1">
      <alignment vertical="center"/>
    </xf>
    <xf numFmtId="0" fontId="157" fillId="0" borderId="240" xfId="0" applyFont="1" applyBorder="1">
      <alignment vertical="center"/>
    </xf>
    <xf numFmtId="0" fontId="0" fillId="0" borderId="90" xfId="0" applyBorder="1">
      <alignment vertical="center"/>
    </xf>
    <xf numFmtId="0" fontId="0" fillId="0" borderId="3" xfId="0" applyBorder="1">
      <alignment vertical="center"/>
    </xf>
    <xf numFmtId="0" fontId="157" fillId="0" borderId="147" xfId="0" applyFont="1" applyBorder="1">
      <alignment vertical="center"/>
    </xf>
    <xf numFmtId="0" fontId="157" fillId="0" borderId="151" xfId="0" applyFont="1" applyBorder="1">
      <alignment vertical="center"/>
    </xf>
    <xf numFmtId="3" fontId="157" fillId="23" borderId="239" xfId="0" applyNumberFormat="1" applyFont="1" applyFill="1" applyBorder="1">
      <alignment vertical="center"/>
    </xf>
    <xf numFmtId="0" fontId="157" fillId="0" borderId="144" xfId="0" applyFont="1" applyBorder="1">
      <alignment vertical="center"/>
    </xf>
    <xf numFmtId="3" fontId="157" fillId="23" borderId="87" xfId="0" applyNumberFormat="1" applyFont="1" applyFill="1" applyBorder="1">
      <alignment vertical="center"/>
    </xf>
    <xf numFmtId="0" fontId="157" fillId="23" borderId="227" xfId="0" applyFont="1" applyFill="1" applyBorder="1">
      <alignment vertical="center"/>
    </xf>
    <xf numFmtId="0" fontId="157" fillId="23" borderId="241" xfId="0" applyFont="1" applyFill="1" applyBorder="1">
      <alignment vertical="center"/>
    </xf>
    <xf numFmtId="0" fontId="158" fillId="0" borderId="90" xfId="0" applyFont="1" applyBorder="1">
      <alignment vertical="center"/>
    </xf>
    <xf numFmtId="0" fontId="157" fillId="0" borderId="236" xfId="0" applyFont="1" applyBorder="1" applyAlignment="1">
      <alignment horizontal="left" vertical="center" indent="1"/>
    </xf>
    <xf numFmtId="3" fontId="157" fillId="23" borderId="146" xfId="0" applyNumberFormat="1" applyFont="1" applyFill="1" applyBorder="1">
      <alignment vertical="center"/>
    </xf>
    <xf numFmtId="3" fontId="157" fillId="23" borderId="242" xfId="0" applyNumberFormat="1" applyFont="1" applyFill="1" applyBorder="1">
      <alignment vertical="center"/>
    </xf>
    <xf numFmtId="0" fontId="157" fillId="0" borderId="239" xfId="0" applyFont="1" applyBorder="1" applyAlignment="1">
      <alignment horizontal="left" vertical="center" indent="1"/>
    </xf>
    <xf numFmtId="3" fontId="157" fillId="23" borderId="155" xfId="0" applyNumberFormat="1" applyFont="1" applyFill="1" applyBorder="1">
      <alignment vertical="center"/>
    </xf>
    <xf numFmtId="3" fontId="157" fillId="23" borderId="243" xfId="0" applyNumberFormat="1" applyFont="1" applyFill="1" applyBorder="1">
      <alignment vertical="center"/>
    </xf>
    <xf numFmtId="0" fontId="0" fillId="0" borderId="0" xfId="0" applyAlignment="1">
      <alignment vertical="center" wrapText="1"/>
    </xf>
    <xf numFmtId="0" fontId="158" fillId="0" borderId="3" xfId="0" applyFont="1" applyBorder="1">
      <alignment vertical="center"/>
    </xf>
    <xf numFmtId="0" fontId="157" fillId="0" borderId="87" xfId="0" applyFont="1" applyBorder="1" applyAlignment="1">
      <alignment horizontal="left" vertical="center" indent="1"/>
    </xf>
    <xf numFmtId="3" fontId="157" fillId="23" borderId="105" xfId="0" applyNumberFormat="1" applyFont="1" applyFill="1" applyBorder="1">
      <alignment vertical="center"/>
    </xf>
    <xf numFmtId="3" fontId="157" fillId="23" borderId="244" xfId="0" applyNumberFormat="1" applyFont="1" applyFill="1" applyBorder="1">
      <alignment vertical="center"/>
    </xf>
    <xf numFmtId="0" fontId="157" fillId="0" borderId="0" xfId="0" applyFont="1" applyAlignment="1">
      <alignment horizontal="center" vertical="center" wrapText="1"/>
    </xf>
    <xf numFmtId="0" fontId="157" fillId="0" borderId="0" xfId="0" applyFont="1">
      <alignment vertical="center"/>
    </xf>
    <xf numFmtId="0" fontId="157" fillId="0" borderId="2" xfId="0" applyFont="1" applyBorder="1" applyAlignment="1">
      <alignment horizontal="center" vertical="center" wrapText="1"/>
    </xf>
    <xf numFmtId="0" fontId="157"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5" fillId="0" borderId="2" xfId="0" applyFont="1" applyBorder="1" applyAlignment="1">
      <alignment horizontal="center" vertical="center" wrapText="1"/>
    </xf>
    <xf numFmtId="0" fontId="15" fillId="0" borderId="2" xfId="0" applyFont="1" applyBorder="1" applyAlignment="1">
      <alignment vertical="center" wrapText="1"/>
    </xf>
    <xf numFmtId="0" fontId="15" fillId="0" borderId="236" xfId="0" applyFont="1" applyBorder="1" applyAlignment="1">
      <alignment horizontal="center" vertical="center"/>
    </xf>
    <xf numFmtId="0" fontId="15" fillId="23" borderId="236" xfId="0" applyFont="1" applyFill="1" applyBorder="1">
      <alignment vertical="center"/>
    </xf>
    <xf numFmtId="3" fontId="15" fillId="23" borderId="236" xfId="0" applyNumberFormat="1" applyFont="1" applyFill="1" applyBorder="1">
      <alignment vertical="center"/>
    </xf>
    <xf numFmtId="182" fontId="15" fillId="23" borderId="236" xfId="0" applyNumberFormat="1" applyFont="1" applyFill="1" applyBorder="1">
      <alignment vertical="center"/>
    </xf>
    <xf numFmtId="0" fontId="158" fillId="0" borderId="0" xfId="0" applyFont="1">
      <alignment vertical="center"/>
    </xf>
    <xf numFmtId="0" fontId="15" fillId="0" borderId="239" xfId="0" applyFont="1" applyBorder="1" applyAlignment="1">
      <alignment horizontal="center" vertical="center"/>
    </xf>
    <xf numFmtId="0" fontId="15" fillId="23" borderId="239" xfId="0" applyFont="1" applyFill="1" applyBorder="1">
      <alignment vertical="center"/>
    </xf>
    <xf numFmtId="3" fontId="15" fillId="23" borderId="239" xfId="0" applyNumberFormat="1" applyFont="1" applyFill="1" applyBorder="1">
      <alignment vertical="center"/>
    </xf>
    <xf numFmtId="182" fontId="15" fillId="23" borderId="239" xfId="0" applyNumberFormat="1" applyFont="1" applyFill="1" applyBorder="1">
      <alignment vertical="center"/>
    </xf>
    <xf numFmtId="0" fontId="15" fillId="0" borderId="87" xfId="0" applyFont="1" applyBorder="1" applyAlignment="1">
      <alignment horizontal="center" vertical="center"/>
    </xf>
    <xf numFmtId="0" fontId="15" fillId="23" borderId="87" xfId="0" applyFont="1" applyFill="1" applyBorder="1">
      <alignment vertical="center"/>
    </xf>
    <xf numFmtId="3" fontId="15" fillId="23" borderId="87" xfId="0" applyNumberFormat="1" applyFont="1" applyFill="1" applyBorder="1">
      <alignment vertical="center"/>
    </xf>
    <xf numFmtId="182" fontId="15" fillId="23" borderId="87" xfId="0" applyNumberFormat="1" applyFont="1" applyFill="1" applyBorder="1">
      <alignment vertical="center"/>
    </xf>
    <xf numFmtId="0" fontId="15" fillId="23" borderId="193" xfId="0" applyFont="1" applyFill="1" applyBorder="1">
      <alignment vertical="center"/>
    </xf>
    <xf numFmtId="3" fontId="15" fillId="23" borderId="2" xfId="0" applyNumberFormat="1" applyFont="1" applyFill="1" applyBorder="1">
      <alignment vertical="center"/>
    </xf>
    <xf numFmtId="182" fontId="15" fillId="23" borderId="2" xfId="0" applyNumberFormat="1" applyFont="1" applyFill="1" applyBorder="1">
      <alignment vertical="center"/>
    </xf>
    <xf numFmtId="0" fontId="15" fillId="0" borderId="14" xfId="0" applyFont="1" applyBorder="1" applyAlignment="1">
      <alignment horizontal="center" vertical="center"/>
    </xf>
    <xf numFmtId="0" fontId="15" fillId="0" borderId="7" xfId="0" applyFont="1" applyBorder="1" applyAlignment="1">
      <alignment horizontal="center" vertical="center"/>
    </xf>
    <xf numFmtId="0" fontId="157" fillId="0" borderId="10" xfId="0" applyFont="1" applyBorder="1">
      <alignment vertical="center"/>
    </xf>
    <xf numFmtId="0" fontId="15" fillId="23" borderId="146" xfId="0" applyFont="1" applyFill="1" applyBorder="1">
      <alignment vertical="center"/>
    </xf>
    <xf numFmtId="0" fontId="15" fillId="23" borderId="242" xfId="0" applyFont="1" applyFill="1" applyBorder="1">
      <alignment vertical="center"/>
    </xf>
    <xf numFmtId="0" fontId="15" fillId="0" borderId="10" xfId="0" applyFont="1" applyBorder="1" applyAlignment="1">
      <alignment horizontal="center" vertical="center"/>
    </xf>
    <xf numFmtId="0" fontId="0" fillId="0" borderId="90" xfId="0" applyBorder="1" applyAlignment="1">
      <alignment horizontal="center" vertical="center"/>
    </xf>
    <xf numFmtId="0" fontId="15" fillId="23" borderId="155" xfId="0" applyFont="1" applyFill="1" applyBorder="1">
      <alignment vertical="center"/>
    </xf>
    <xf numFmtId="0" fontId="15"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5" fillId="23" borderId="155" xfId="0" applyFont="1" applyFill="1" applyBorder="1" applyAlignment="1">
      <alignment vertical="center" wrapText="1"/>
    </xf>
    <xf numFmtId="0" fontId="15"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7" fillId="23" borderId="240" xfId="0" applyFont="1" applyFill="1" applyBorder="1">
      <alignment vertical="center"/>
    </xf>
    <xf numFmtId="0" fontId="159" fillId="0" borderId="0" xfId="0" applyFont="1">
      <alignment vertical="center"/>
    </xf>
    <xf numFmtId="0" fontId="160" fillId="0" borderId="0" xfId="0" applyFont="1">
      <alignment vertical="center"/>
    </xf>
    <xf numFmtId="0" fontId="100" fillId="0" borderId="0" xfId="24" applyFont="1" applyAlignment="1">
      <alignment horizontal="left" vertical="center"/>
    </xf>
    <xf numFmtId="0" fontId="86" fillId="0" borderId="1" xfId="26" applyFont="1" applyBorder="1" applyAlignment="1">
      <alignment horizontal="right" vertical="center"/>
    </xf>
    <xf numFmtId="0" fontId="86" fillId="0" borderId="38" xfId="26" applyFont="1" applyBorder="1">
      <alignment vertical="center"/>
    </xf>
    <xf numFmtId="0" fontId="86" fillId="0" borderId="36" xfId="26" applyFont="1" applyBorder="1">
      <alignment vertical="center"/>
    </xf>
    <xf numFmtId="0" fontId="79" fillId="0" borderId="0" xfId="24" applyFont="1">
      <alignment vertical="center"/>
    </xf>
    <xf numFmtId="0" fontId="10" fillId="2" borderId="0" xfId="0" applyFont="1" applyFill="1">
      <alignment vertical="center"/>
    </xf>
    <xf numFmtId="0" fontId="23" fillId="7" borderId="0" xfId="0" applyFont="1" applyFill="1">
      <alignment vertical="center"/>
    </xf>
    <xf numFmtId="0" fontId="38" fillId="2" borderId="0" xfId="0" applyFont="1" applyFill="1">
      <alignment vertical="center"/>
    </xf>
    <xf numFmtId="177" fontId="133" fillId="16" borderId="33" xfId="0" applyNumberFormat="1" applyFont="1" applyFill="1" applyBorder="1" applyAlignment="1">
      <alignment horizontal="center" vertical="center" wrapText="1"/>
    </xf>
    <xf numFmtId="177" fontId="133" fillId="16" borderId="2" xfId="0" applyNumberFormat="1" applyFont="1" applyFill="1" applyBorder="1" applyAlignment="1">
      <alignment horizontal="center" vertical="center" wrapText="1"/>
    </xf>
    <xf numFmtId="177" fontId="133" fillId="16" borderId="36" xfId="0" applyNumberFormat="1" applyFont="1" applyFill="1" applyBorder="1" applyAlignment="1">
      <alignment horizontal="center" vertical="center" wrapText="1"/>
    </xf>
    <xf numFmtId="3" fontId="133" fillId="16" borderId="3" xfId="0" applyNumberFormat="1" applyFont="1" applyFill="1" applyBorder="1" applyAlignment="1">
      <alignment horizontal="right" vertical="center"/>
    </xf>
    <xf numFmtId="0" fontId="82" fillId="0" borderId="0" xfId="24" applyFont="1">
      <alignment vertical="center"/>
    </xf>
    <xf numFmtId="0" fontId="81" fillId="0" borderId="0" xfId="24" applyFont="1" applyAlignment="1">
      <alignment vertical="top"/>
    </xf>
    <xf numFmtId="0" fontId="100" fillId="0" borderId="0" xfId="26" applyFont="1">
      <alignment vertical="center"/>
    </xf>
    <xf numFmtId="0" fontId="162" fillId="0" borderId="0" xfId="26" applyFont="1">
      <alignment vertical="center"/>
    </xf>
    <xf numFmtId="0" fontId="42" fillId="0" borderId="0" xfId="0" applyFont="1" applyAlignment="1">
      <alignment horizontal="left" vertical="top" wrapText="1"/>
    </xf>
    <xf numFmtId="0" fontId="70" fillId="0" borderId="0" xfId="0" applyFont="1" applyAlignment="1">
      <alignment vertical="top" wrapText="1"/>
    </xf>
    <xf numFmtId="0" fontId="70" fillId="0" borderId="0" xfId="0" applyFont="1" applyAlignment="1">
      <alignment vertical="top"/>
    </xf>
    <xf numFmtId="3" fontId="70" fillId="0" borderId="0" xfId="0" applyNumberFormat="1" applyFont="1" applyAlignment="1" applyProtection="1">
      <alignment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3" fontId="70" fillId="0" borderId="0" xfId="0" applyNumberFormat="1" applyFont="1" applyAlignment="1">
      <alignment vertical="center" wrapText="1"/>
    </xf>
    <xf numFmtId="0" fontId="70" fillId="0" borderId="0" xfId="0" applyFont="1" applyAlignment="1" applyProtection="1">
      <alignment horizontal="left" vertical="center" wrapText="1"/>
      <protection locked="0"/>
    </xf>
    <xf numFmtId="0" fontId="163" fillId="0" borderId="0" xfId="0" applyFont="1" applyAlignment="1">
      <alignment vertical="center" wrapText="1"/>
    </xf>
    <xf numFmtId="0" fontId="70" fillId="0" borderId="0" xfId="0" applyFont="1" applyAlignment="1">
      <alignment horizontal="center" vertical="center" wrapText="1"/>
    </xf>
    <xf numFmtId="38" fontId="70" fillId="0" borderId="0" xfId="0" applyNumberFormat="1" applyFont="1" applyAlignment="1">
      <alignment vertical="center" wrapText="1"/>
    </xf>
    <xf numFmtId="0" fontId="15" fillId="4" borderId="83" xfId="0" applyFont="1" applyFill="1" applyBorder="1" applyAlignment="1">
      <alignment horizontal="center" vertical="center"/>
    </xf>
    <xf numFmtId="3" fontId="15" fillId="16" borderId="54" xfId="0" applyNumberFormat="1" applyFont="1" applyFill="1" applyBorder="1" applyAlignment="1">
      <alignment horizontal="right" vertical="center"/>
    </xf>
    <xf numFmtId="177" fontId="133" fillId="16" borderId="80" xfId="0" applyNumberFormat="1" applyFont="1" applyFill="1" applyBorder="1" applyAlignment="1">
      <alignment horizontal="right" vertical="center" wrapText="1"/>
    </xf>
    <xf numFmtId="177" fontId="133" fillId="16" borderId="4" xfId="0" applyNumberFormat="1" applyFont="1" applyFill="1" applyBorder="1" applyAlignment="1">
      <alignment horizontal="right" vertical="center" wrapText="1"/>
    </xf>
    <xf numFmtId="177" fontId="133" fillId="16" borderId="78" xfId="0" applyNumberFormat="1" applyFont="1" applyFill="1" applyBorder="1" applyAlignment="1">
      <alignment horizontal="right" vertical="center" wrapText="1"/>
    </xf>
    <xf numFmtId="0" fontId="64" fillId="2" borderId="0" xfId="0" applyFont="1" applyFill="1" applyAlignment="1"/>
    <xf numFmtId="177" fontId="136" fillId="16" borderId="90" xfId="0" applyNumberFormat="1" applyFont="1" applyFill="1" applyBorder="1" applyAlignment="1">
      <alignment vertical="center" wrapText="1"/>
    </xf>
    <xf numFmtId="177" fontId="136" fillId="16" borderId="36" xfId="0" applyNumberFormat="1" applyFont="1" applyFill="1" applyBorder="1" applyAlignment="1">
      <alignment vertical="center" wrapText="1"/>
    </xf>
    <xf numFmtId="177" fontId="136" fillId="16" borderId="86" xfId="0" applyNumberFormat="1" applyFont="1" applyFill="1" applyBorder="1" applyAlignment="1">
      <alignment vertical="center" wrapText="1"/>
    </xf>
    <xf numFmtId="0" fontId="135" fillId="9" borderId="83" xfId="0" applyFont="1" applyFill="1" applyBorder="1" applyAlignment="1">
      <alignment horizontal="center" vertical="center" wrapText="1"/>
    </xf>
    <xf numFmtId="0" fontId="138" fillId="4" borderId="101" xfId="0" applyFont="1" applyFill="1" applyBorder="1" applyAlignment="1">
      <alignment horizontal="center" vertical="center" wrapText="1"/>
    </xf>
    <xf numFmtId="0" fontId="86" fillId="0" borderId="0" xfId="24" applyFont="1" applyAlignment="1">
      <alignment vertical="center" wrapText="1"/>
    </xf>
    <xf numFmtId="0" fontId="0" fillId="0" borderId="0" xfId="0" applyAlignment="1">
      <alignment horizontal="left" vertical="top"/>
    </xf>
    <xf numFmtId="0" fontId="62" fillId="2" borderId="0" xfId="0" applyFont="1" applyFill="1" applyAlignment="1">
      <alignment horizontal="left" vertical="center"/>
    </xf>
    <xf numFmtId="0" fontId="76" fillId="0" borderId="0" xfId="0" applyFont="1">
      <alignment vertical="center"/>
    </xf>
    <xf numFmtId="0" fontId="99" fillId="0" borderId="0" xfId="24" applyFont="1" applyAlignment="1">
      <alignment vertical="center" wrapText="1"/>
    </xf>
    <xf numFmtId="0" fontId="166" fillId="0" borderId="0" xfId="24" applyFont="1">
      <alignment vertical="center"/>
    </xf>
    <xf numFmtId="0" fontId="126" fillId="16" borderId="81" xfId="24" applyFont="1" applyFill="1" applyBorder="1" applyAlignment="1" applyProtection="1">
      <alignment horizontal="center" vertical="center"/>
      <protection locked="0"/>
    </xf>
    <xf numFmtId="189" fontId="147" fillId="0" borderId="0" xfId="0" applyNumberFormat="1" applyFont="1">
      <alignment vertical="center"/>
    </xf>
    <xf numFmtId="0" fontId="133" fillId="0" borderId="0" xfId="0" applyFont="1" applyProtection="1">
      <alignment vertical="center"/>
      <protection locked="0"/>
    </xf>
    <xf numFmtId="0" fontId="168" fillId="0" borderId="0" xfId="0" applyFont="1" applyProtection="1">
      <alignment vertical="center"/>
      <protection locked="0"/>
    </xf>
    <xf numFmtId="0" fontId="168" fillId="0" borderId="0" xfId="0" applyFont="1" applyAlignment="1" applyProtection="1">
      <alignment vertical="top"/>
      <protection locked="0"/>
    </xf>
    <xf numFmtId="0" fontId="140" fillId="0" borderId="0" xfId="0" applyFont="1">
      <alignment vertical="center"/>
    </xf>
    <xf numFmtId="49" fontId="135" fillId="0" borderId="0" xfId="0" applyNumberFormat="1" applyFont="1">
      <alignment vertical="center"/>
    </xf>
    <xf numFmtId="190" fontId="162" fillId="0" borderId="0" xfId="26" applyNumberFormat="1" applyFont="1">
      <alignment vertical="center"/>
    </xf>
    <xf numFmtId="191" fontId="162" fillId="0" borderId="0" xfId="26" applyNumberFormat="1" applyFont="1">
      <alignment vertical="center"/>
    </xf>
    <xf numFmtId="0" fontId="169" fillId="0" borderId="0" xfId="26" applyFont="1">
      <alignment vertical="center"/>
    </xf>
    <xf numFmtId="190" fontId="70" fillId="0" borderId="0" xfId="26" applyNumberFormat="1" applyFont="1">
      <alignment vertical="center"/>
    </xf>
    <xf numFmtId="0" fontId="76" fillId="0" borderId="0" xfId="26" applyFont="1">
      <alignment vertical="center"/>
    </xf>
    <xf numFmtId="0" fontId="170" fillId="0" borderId="0" xfId="26" applyFont="1">
      <alignment vertical="center"/>
    </xf>
    <xf numFmtId="190" fontId="171" fillId="0" borderId="0" xfId="26" applyNumberFormat="1" applyFont="1">
      <alignment vertical="center"/>
    </xf>
    <xf numFmtId="191" fontId="172" fillId="0" borderId="0" xfId="26" applyNumberFormat="1" applyFont="1">
      <alignment vertical="center"/>
    </xf>
    <xf numFmtId="0" fontId="172" fillId="0" borderId="0" xfId="26" applyFont="1">
      <alignment vertical="center"/>
    </xf>
    <xf numFmtId="0" fontId="173" fillId="0" borderId="0" xfId="26" applyFont="1">
      <alignment vertical="center"/>
    </xf>
    <xf numFmtId="190" fontId="174"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75" fillId="0" borderId="245" xfId="26" applyFont="1" applyBorder="1">
      <alignment vertical="center"/>
    </xf>
    <xf numFmtId="0" fontId="175" fillId="0" borderId="246" xfId="26" applyFont="1" applyBorder="1">
      <alignment vertical="center"/>
    </xf>
    <xf numFmtId="0" fontId="173" fillId="0" borderId="0" xfId="26" applyFont="1" applyAlignment="1">
      <alignment horizontal="center" vertical="center"/>
    </xf>
    <xf numFmtId="191" fontId="176" fillId="0" borderId="0" xfId="26" applyNumberFormat="1" applyFont="1">
      <alignment vertical="center"/>
    </xf>
    <xf numFmtId="0" fontId="176" fillId="0" borderId="0" xfId="26" applyFont="1">
      <alignment vertical="center"/>
    </xf>
    <xf numFmtId="188" fontId="172" fillId="0" borderId="0" xfId="26" applyNumberFormat="1" applyFont="1">
      <alignment vertical="center"/>
    </xf>
    <xf numFmtId="190" fontId="172" fillId="0" borderId="0" xfId="26" applyNumberFormat="1" applyFont="1">
      <alignment vertical="center"/>
    </xf>
    <xf numFmtId="0" fontId="177" fillId="0" borderId="0" xfId="26" applyFont="1" applyAlignment="1">
      <alignment vertical="center" wrapText="1"/>
    </xf>
    <xf numFmtId="0" fontId="177" fillId="0" borderId="0" xfId="26" applyFont="1">
      <alignment vertical="center"/>
    </xf>
    <xf numFmtId="190" fontId="178" fillId="0" borderId="0" xfId="26" applyNumberFormat="1" applyFont="1">
      <alignment vertical="center"/>
    </xf>
    <xf numFmtId="191" fontId="178" fillId="0" borderId="0" xfId="26" applyNumberFormat="1" applyFont="1">
      <alignment vertical="center"/>
    </xf>
    <xf numFmtId="0" fontId="104" fillId="0" borderId="0" xfId="26" applyFont="1">
      <alignment vertical="center"/>
    </xf>
    <xf numFmtId="190" fontId="179" fillId="0" borderId="0" xfId="26" applyNumberFormat="1" applyFont="1">
      <alignment vertical="center"/>
    </xf>
    <xf numFmtId="191" fontId="179" fillId="0" borderId="0" xfId="26" applyNumberFormat="1" applyFont="1">
      <alignment vertical="center"/>
    </xf>
    <xf numFmtId="0" fontId="179" fillId="0" borderId="0" xfId="26" applyFont="1">
      <alignment vertical="center"/>
    </xf>
    <xf numFmtId="0" fontId="119" fillId="0" borderId="0" xfId="26" applyFont="1" applyAlignment="1">
      <alignment horizontal="distributed" vertical="center"/>
    </xf>
    <xf numFmtId="0" fontId="110" fillId="0" borderId="0" xfId="48" applyFont="1">
      <alignment vertical="center"/>
    </xf>
    <xf numFmtId="0" fontId="110" fillId="0" borderId="0" xfId="48" applyFont="1" applyAlignment="1">
      <alignment horizontal="justify" vertical="center"/>
    </xf>
    <xf numFmtId="0" fontId="84" fillId="0" borderId="0" xfId="48" applyFont="1">
      <alignment vertical="center"/>
    </xf>
    <xf numFmtId="0" fontId="188" fillId="0" borderId="0" xfId="48" applyFont="1" applyAlignment="1">
      <alignment horizontal="justify" vertical="center"/>
    </xf>
    <xf numFmtId="0" fontId="188" fillId="0" borderId="0" xfId="48" applyFont="1" applyAlignment="1">
      <alignment horizontal="right" vertical="center" wrapText="1"/>
    </xf>
    <xf numFmtId="0" fontId="109" fillId="0" borderId="0" xfId="48" applyFont="1">
      <alignment vertical="center"/>
    </xf>
    <xf numFmtId="0" fontId="110" fillId="0" borderId="0" xfId="48" applyFont="1" applyAlignment="1">
      <alignment horizontal="center" vertical="center"/>
    </xf>
    <xf numFmtId="0" fontId="109" fillId="0" borderId="0" xfId="48" applyFont="1" applyProtection="1">
      <alignment vertical="center"/>
      <protection locked="0"/>
    </xf>
    <xf numFmtId="0" fontId="110" fillId="0" borderId="0" xfId="26" applyFont="1">
      <alignment vertical="center"/>
    </xf>
    <xf numFmtId="0" fontId="188" fillId="0" borderId="0" xfId="48" applyFont="1" applyAlignment="1">
      <alignment horizontal="left" vertical="center" indent="15"/>
    </xf>
    <xf numFmtId="0" fontId="110" fillId="0" borderId="0" xfId="48" applyFont="1" applyAlignment="1">
      <alignment horizontal="right" vertical="center"/>
    </xf>
    <xf numFmtId="0" fontId="187" fillId="0" borderId="0" xfId="48" applyFont="1" applyAlignment="1">
      <alignment vertical="center" wrapText="1"/>
    </xf>
    <xf numFmtId="0" fontId="188" fillId="0" borderId="0" xfId="48" applyFont="1" applyAlignment="1">
      <alignment horizontal="left" vertical="center" indent="12"/>
    </xf>
    <xf numFmtId="0" fontId="183" fillId="0" borderId="0" xfId="48" applyFont="1" applyAlignment="1">
      <alignment horizontal="distributed" vertical="center"/>
    </xf>
    <xf numFmtId="0" fontId="110" fillId="0" borderId="0" xfId="49" applyFont="1" applyProtection="1">
      <alignment vertical="center"/>
      <protection locked="0"/>
    </xf>
    <xf numFmtId="0" fontId="110" fillId="0" borderId="0" xfId="48" applyFont="1" applyAlignment="1">
      <alignment horizontal="left" vertical="center"/>
    </xf>
    <xf numFmtId="0" fontId="187" fillId="0" borderId="0" xfId="48" applyFont="1" applyAlignment="1">
      <alignment vertical="top" wrapText="1"/>
    </xf>
    <xf numFmtId="0" fontId="189" fillId="0" borderId="0" xfId="48" applyFont="1" applyAlignment="1">
      <alignment vertical="top" wrapText="1"/>
    </xf>
    <xf numFmtId="0" fontId="110" fillId="0" borderId="0" xfId="48" applyFont="1" applyProtection="1">
      <alignment vertical="center"/>
      <protection locked="0"/>
    </xf>
    <xf numFmtId="0" fontId="110" fillId="0" borderId="0" xfId="26" applyFont="1" applyAlignment="1" applyProtection="1">
      <alignment horizontal="center" vertical="center"/>
      <protection locked="0"/>
    </xf>
    <xf numFmtId="0" fontId="110" fillId="0" borderId="0" xfId="26" applyFont="1" applyAlignment="1">
      <alignment horizontal="center" vertical="center"/>
    </xf>
    <xf numFmtId="0" fontId="110" fillId="0" borderId="0" xfId="26" applyFont="1" applyAlignment="1">
      <alignment horizontal="left" vertical="center"/>
    </xf>
    <xf numFmtId="0" fontId="84" fillId="0" borderId="0" xfId="26" applyAlignment="1">
      <alignment horizontal="center" vertical="center"/>
    </xf>
    <xf numFmtId="0" fontId="188" fillId="0" borderId="0" xfId="48" applyFont="1" applyAlignment="1">
      <alignment horizontal="left" vertical="center" wrapText="1"/>
    </xf>
    <xf numFmtId="0" fontId="188" fillId="0" borderId="0" xfId="48" applyFont="1" applyAlignment="1">
      <alignment horizontal="left" vertical="center"/>
    </xf>
    <xf numFmtId="0" fontId="190" fillId="0" borderId="0" xfId="26" applyFont="1" applyAlignment="1">
      <alignment horizontal="center" vertical="center"/>
    </xf>
    <xf numFmtId="38" fontId="109" fillId="0" borderId="0" xfId="28" applyFont="1" applyAlignment="1" applyProtection="1">
      <alignment vertical="center"/>
    </xf>
    <xf numFmtId="0" fontId="110" fillId="0" borderId="0" xfId="50" applyFont="1" applyAlignment="1">
      <alignment horizontal="left" vertical="center"/>
    </xf>
    <xf numFmtId="0" fontId="188" fillId="0" borderId="0" xfId="50" applyFont="1" applyAlignment="1" applyProtection="1">
      <alignment horizontal="right" vertical="center"/>
      <protection locked="0"/>
    </xf>
    <xf numFmtId="0" fontId="110" fillId="0" borderId="0" xfId="50" applyFont="1" applyAlignment="1" applyProtection="1">
      <alignment horizontal="right" vertical="center"/>
      <protection locked="0"/>
    </xf>
    <xf numFmtId="192" fontId="110" fillId="0" borderId="0" xfId="50" applyNumberFormat="1" applyFont="1" applyAlignment="1">
      <alignment horizontal="left" vertical="center"/>
    </xf>
    <xf numFmtId="0" fontId="180" fillId="0" borderId="0" xfId="50" applyFont="1" applyAlignment="1" applyProtection="1">
      <alignment horizontal="right" vertical="center"/>
      <protection locked="0"/>
    </xf>
    <xf numFmtId="0" fontId="188" fillId="0" borderId="0" xfId="50" applyFont="1">
      <alignment vertical="center"/>
    </xf>
    <xf numFmtId="0" fontId="191" fillId="0" borderId="0" xfId="50" applyFont="1">
      <alignment vertical="center"/>
    </xf>
    <xf numFmtId="0" fontId="188" fillId="0" borderId="8" xfId="48" applyFont="1" applyBorder="1" applyAlignment="1">
      <alignment horizontal="left" vertical="center"/>
    </xf>
    <xf numFmtId="0" fontId="188" fillId="0" borderId="6" xfId="48" applyFont="1" applyBorder="1" applyAlignment="1">
      <alignment horizontal="left" vertical="center"/>
    </xf>
    <xf numFmtId="0" fontId="110" fillId="0" borderId="6" xfId="48" applyFont="1" applyBorder="1">
      <alignment vertical="center"/>
    </xf>
    <xf numFmtId="0" fontId="188" fillId="0" borderId="9" xfId="48" applyFont="1" applyBorder="1" applyAlignment="1">
      <alignment horizontal="left" vertical="center"/>
    </xf>
    <xf numFmtId="0" fontId="188" fillId="0" borderId="10" xfId="48" applyFont="1" applyBorder="1" applyAlignment="1">
      <alignment horizontal="left" vertical="center"/>
    </xf>
    <xf numFmtId="0" fontId="188" fillId="0" borderId="67" xfId="48" applyFont="1" applyBorder="1" applyAlignment="1">
      <alignment horizontal="left" vertical="center"/>
    </xf>
    <xf numFmtId="0" fontId="188" fillId="0" borderId="1" xfId="48" applyFont="1" applyBorder="1" applyAlignment="1">
      <alignment horizontal="left" vertical="center" wrapText="1"/>
    </xf>
    <xf numFmtId="0" fontId="110" fillId="0" borderId="1" xfId="48" applyFont="1" applyBorder="1">
      <alignment vertical="center"/>
    </xf>
    <xf numFmtId="0" fontId="188" fillId="0" borderId="12" xfId="48" applyFont="1" applyBorder="1" applyAlignment="1">
      <alignment horizontal="left" vertical="center" wrapText="1"/>
    </xf>
    <xf numFmtId="0" fontId="188" fillId="0" borderId="0" xfId="48" applyFont="1" applyAlignment="1">
      <alignment horizontal="center" vertical="center"/>
    </xf>
    <xf numFmtId="0" fontId="188" fillId="0" borderId="0" xfId="48" applyFont="1" applyAlignment="1">
      <alignment horizontal="right" vertical="center"/>
    </xf>
    <xf numFmtId="0" fontId="188" fillId="0" borderId="130" xfId="48" applyFont="1" applyBorder="1" applyAlignment="1">
      <alignment horizontal="center" vertical="center" wrapText="1"/>
    </xf>
    <xf numFmtId="0" fontId="188" fillId="0" borderId="131" xfId="48" applyFont="1" applyBorder="1" applyAlignment="1">
      <alignment horizontal="center" vertical="center" wrapText="1"/>
    </xf>
    <xf numFmtId="0" fontId="188" fillId="0" borderId="132" xfId="48" applyFont="1" applyBorder="1" applyAlignment="1">
      <alignment horizontal="left" vertical="top" wrapText="1"/>
    </xf>
    <xf numFmtId="0" fontId="188" fillId="0" borderId="133" xfId="48" applyFont="1" applyBorder="1" applyAlignment="1">
      <alignment horizontal="left" vertical="top" wrapText="1"/>
    </xf>
    <xf numFmtId="0" fontId="188" fillId="0" borderId="132" xfId="48" applyFont="1" applyBorder="1" applyAlignment="1">
      <alignment horizontal="center" vertical="center" wrapText="1"/>
    </xf>
    <xf numFmtId="0" fontId="188" fillId="0" borderId="134" xfId="48" applyFont="1" applyBorder="1" applyAlignment="1">
      <alignment horizontal="center" vertical="top" wrapText="1"/>
    </xf>
    <xf numFmtId="0" fontId="188" fillId="0" borderId="135" xfId="48" applyFont="1" applyBorder="1" applyAlignment="1">
      <alignment horizontal="center" vertical="top" wrapText="1"/>
    </xf>
    <xf numFmtId="0" fontId="188" fillId="0" borderId="135" xfId="48" applyFont="1" applyBorder="1" applyAlignment="1">
      <alignment horizontal="left" vertical="top" wrapText="1"/>
    </xf>
    <xf numFmtId="0" fontId="188" fillId="0" borderId="132" xfId="48" applyFont="1" applyBorder="1" applyAlignment="1">
      <alignment horizontal="center" vertical="top" wrapText="1"/>
    </xf>
    <xf numFmtId="0" fontId="188" fillId="0" borderId="133" xfId="48" applyFont="1" applyBorder="1" applyAlignment="1">
      <alignment horizontal="right" vertical="top" wrapText="1"/>
    </xf>
    <xf numFmtId="0" fontId="188" fillId="0" borderId="133" xfId="48" applyFont="1" applyBorder="1" applyAlignment="1">
      <alignment horizontal="center" vertical="top" wrapText="1"/>
    </xf>
    <xf numFmtId="0" fontId="110" fillId="0" borderId="134" xfId="48" applyFont="1" applyBorder="1" applyAlignment="1">
      <alignment horizontal="center" vertical="center" wrapText="1"/>
    </xf>
    <xf numFmtId="0" fontId="110" fillId="0" borderId="135" xfId="48" applyFont="1" applyBorder="1" applyAlignment="1">
      <alignment horizontal="center" vertical="center" wrapText="1"/>
    </xf>
    <xf numFmtId="0" fontId="110" fillId="0" borderId="137" xfId="48" applyFont="1" applyBorder="1" applyAlignment="1">
      <alignment horizontal="center" vertical="center" wrapText="1"/>
    </xf>
    <xf numFmtId="0" fontId="110" fillId="0" borderId="138" xfId="48" applyFont="1" applyBorder="1" applyAlignment="1">
      <alignment horizontal="center" vertical="center" wrapText="1"/>
    </xf>
    <xf numFmtId="0" fontId="110" fillId="0" borderId="132" xfId="48" applyFont="1" applyBorder="1" applyAlignment="1">
      <alignment vertical="center" wrapText="1"/>
    </xf>
    <xf numFmtId="0" fontId="110" fillId="0" borderId="133" xfId="48" applyFont="1" applyBorder="1" applyAlignment="1">
      <alignment vertical="center" wrapText="1"/>
    </xf>
    <xf numFmtId="0" fontId="110" fillId="0" borderId="133" xfId="48" applyFont="1" applyBorder="1" applyAlignment="1">
      <alignment horizontal="center" vertical="center" wrapText="1"/>
    </xf>
    <xf numFmtId="0" fontId="110" fillId="0" borderId="132" xfId="48" applyFont="1" applyBorder="1" applyAlignment="1">
      <alignment horizontal="justify" vertical="top" wrapText="1"/>
    </xf>
    <xf numFmtId="0" fontId="110" fillId="0" borderId="133" xfId="48" applyFont="1" applyBorder="1" applyAlignment="1">
      <alignment horizontal="justify" vertical="top" wrapText="1"/>
    </xf>
    <xf numFmtId="0" fontId="188" fillId="0" borderId="134" xfId="48" applyFont="1" applyBorder="1" applyAlignment="1">
      <alignment horizontal="left" vertical="top" wrapText="1"/>
    </xf>
    <xf numFmtId="0" fontId="188" fillId="0" borderId="135" xfId="48" applyFont="1" applyBorder="1" applyAlignment="1">
      <alignment horizontal="center" vertical="center" wrapText="1"/>
    </xf>
    <xf numFmtId="0" fontId="188" fillId="0" borderId="137" xfId="48" applyFont="1" applyBorder="1" applyAlignment="1">
      <alignment horizontal="center" vertical="top" wrapText="1"/>
    </xf>
    <xf numFmtId="0" fontId="188" fillId="0" borderId="138" xfId="48" applyFont="1" applyBorder="1" applyAlignment="1">
      <alignment horizontal="center" vertical="top" wrapText="1"/>
    </xf>
    <xf numFmtId="0" fontId="188" fillId="0" borderId="133" xfId="48" applyFont="1" applyBorder="1" applyAlignment="1">
      <alignment horizontal="center" vertical="center" wrapText="1"/>
    </xf>
    <xf numFmtId="0" fontId="188" fillId="0" borderId="138" xfId="48" applyFont="1" applyBorder="1" applyAlignment="1">
      <alignment horizontal="center" vertical="center" wrapText="1"/>
    </xf>
    <xf numFmtId="0" fontId="188" fillId="0" borderId="138" xfId="48" applyFont="1" applyBorder="1" applyAlignment="1">
      <alignment horizontal="justify" vertical="top" wrapText="1"/>
    </xf>
    <xf numFmtId="0" fontId="110" fillId="0" borderId="137" xfId="48" applyFont="1" applyBorder="1" applyAlignment="1">
      <alignment vertical="top" wrapText="1"/>
    </xf>
    <xf numFmtId="0" fontId="110" fillId="0" borderId="132" xfId="48" applyFont="1" applyBorder="1" applyAlignment="1">
      <alignment vertical="top" wrapText="1"/>
    </xf>
    <xf numFmtId="0" fontId="110" fillId="0" borderId="133" xfId="48" applyFont="1" applyBorder="1" applyAlignment="1">
      <alignment vertical="top" wrapText="1"/>
    </xf>
    <xf numFmtId="3" fontId="13" fillId="0" borderId="93" xfId="0" applyNumberFormat="1" applyFont="1" applyBorder="1" applyAlignment="1" applyProtection="1">
      <alignment horizontal="right" vertical="center" wrapText="1"/>
      <protection locked="0"/>
    </xf>
    <xf numFmtId="0" fontId="13" fillId="0" borderId="104" xfId="0" applyFont="1" applyBorder="1" applyAlignment="1">
      <alignment horizontal="left" vertical="center" wrapText="1"/>
    </xf>
    <xf numFmtId="3" fontId="13" fillId="11" borderId="103" xfId="0" applyNumberFormat="1" applyFont="1" applyFill="1" applyBorder="1" applyAlignment="1">
      <alignment horizontal="right" vertical="center" wrapText="1"/>
    </xf>
    <xf numFmtId="0" fontId="13" fillId="0" borderId="0" xfId="0" applyFont="1" applyAlignment="1">
      <alignment vertical="top" wrapText="1"/>
    </xf>
    <xf numFmtId="0" fontId="13" fillId="0" borderId="0" xfId="0" applyFont="1" applyAlignment="1">
      <alignment vertical="top"/>
    </xf>
    <xf numFmtId="0" fontId="154" fillId="17" borderId="0" xfId="0" applyFont="1" applyFill="1">
      <alignment vertical="center"/>
    </xf>
    <xf numFmtId="0" fontId="154" fillId="17" borderId="10" xfId="0" applyFont="1" applyFill="1" applyBorder="1">
      <alignment vertical="center"/>
    </xf>
    <xf numFmtId="0" fontId="194" fillId="0" borderId="0" xfId="0" applyFont="1" applyAlignment="1">
      <alignment horizontal="left" vertical="center"/>
    </xf>
    <xf numFmtId="0" fontId="154" fillId="0" borderId="0" xfId="0" applyFont="1" applyAlignment="1">
      <alignment horizontal="left" vertical="center"/>
    </xf>
    <xf numFmtId="0" fontId="153" fillId="24" borderId="0" xfId="0" applyFont="1" applyFill="1">
      <alignment vertical="center"/>
    </xf>
    <xf numFmtId="0" fontId="154" fillId="10" borderId="7" xfId="0" applyFont="1" applyFill="1" applyBorder="1">
      <alignment vertical="center"/>
    </xf>
    <xf numFmtId="0" fontId="154" fillId="10" borderId="13" xfId="0" applyFont="1" applyFill="1" applyBorder="1">
      <alignment vertical="center"/>
    </xf>
    <xf numFmtId="0" fontId="157" fillId="0" borderId="13" xfId="0" applyFont="1" applyBorder="1">
      <alignment vertical="center"/>
    </xf>
    <xf numFmtId="0" fontId="154" fillId="0" borderId="13" xfId="0" applyFont="1" applyBorder="1">
      <alignment vertical="center"/>
    </xf>
    <xf numFmtId="0" fontId="154" fillId="0" borderId="4" xfId="0" applyFont="1" applyBorder="1">
      <alignment vertical="center"/>
    </xf>
    <xf numFmtId="0" fontId="154" fillId="13" borderId="7" xfId="0" applyFont="1" applyFill="1" applyBorder="1">
      <alignment vertical="center"/>
    </xf>
    <xf numFmtId="0" fontId="154" fillId="13" borderId="13" xfId="0" applyFont="1" applyFill="1" applyBorder="1">
      <alignment vertical="center"/>
    </xf>
    <xf numFmtId="0" fontId="154" fillId="11" borderId="7" xfId="0" applyFont="1" applyFill="1" applyBorder="1">
      <alignment vertical="center"/>
    </xf>
    <xf numFmtId="0" fontId="154" fillId="11" borderId="13" xfId="0" applyFont="1" applyFill="1" applyBorder="1">
      <alignment vertical="center"/>
    </xf>
    <xf numFmtId="0" fontId="154" fillId="0" borderId="10" xfId="0" applyFont="1" applyBorder="1">
      <alignment vertical="center"/>
    </xf>
    <xf numFmtId="0" fontId="195" fillId="0" borderId="0" xfId="0" applyFont="1">
      <alignment vertical="center"/>
    </xf>
    <xf numFmtId="0" fontId="154" fillId="0" borderId="129" xfId="0" applyFont="1" applyBorder="1" applyProtection="1">
      <alignment vertical="center"/>
      <protection locked="0"/>
    </xf>
    <xf numFmtId="0" fontId="154" fillId="0" borderId="0" xfId="0" applyFont="1" applyAlignment="1">
      <alignment vertical="center" wrapText="1"/>
    </xf>
    <xf numFmtId="0" fontId="154" fillId="10" borderId="94" xfId="0" applyFont="1" applyFill="1" applyBorder="1" applyProtection="1">
      <alignment vertical="center"/>
      <protection locked="0"/>
    </xf>
    <xf numFmtId="0" fontId="154" fillId="10" borderId="96" xfId="0" applyFont="1" applyFill="1" applyBorder="1" applyProtection="1">
      <alignment vertical="center"/>
      <protection locked="0"/>
    </xf>
    <xf numFmtId="0" fontId="154" fillId="10" borderId="97" xfId="0" applyFont="1" applyFill="1" applyBorder="1" applyProtection="1">
      <alignment vertical="center"/>
      <protection locked="0"/>
    </xf>
    <xf numFmtId="0" fontId="154" fillId="10" borderId="94" xfId="0" applyFont="1" applyFill="1" applyBorder="1">
      <alignment vertical="center"/>
    </xf>
    <xf numFmtId="0" fontId="154" fillId="10" borderId="96" xfId="0" applyFont="1" applyFill="1" applyBorder="1">
      <alignment vertical="center"/>
    </xf>
    <xf numFmtId="0" fontId="154" fillId="10" borderId="97" xfId="0" applyFont="1" applyFill="1" applyBorder="1">
      <alignment vertical="center"/>
    </xf>
    <xf numFmtId="0" fontId="154" fillId="10" borderId="81" xfId="0" applyFont="1" applyFill="1" applyBorder="1" applyProtection="1">
      <alignment vertical="center"/>
      <protection locked="0"/>
    </xf>
    <xf numFmtId="0" fontId="154" fillId="10" borderId="0" xfId="0" applyFont="1" applyFill="1" applyProtection="1">
      <alignment vertical="center"/>
      <protection locked="0"/>
    </xf>
    <xf numFmtId="0" fontId="154" fillId="10" borderId="98" xfId="0" applyFont="1" applyFill="1" applyBorder="1" applyProtection="1">
      <alignment vertical="center"/>
      <protection locked="0"/>
    </xf>
    <xf numFmtId="0" fontId="154" fillId="10" borderId="81" xfId="0" applyFont="1" applyFill="1" applyBorder="1">
      <alignment vertical="center"/>
    </xf>
    <xf numFmtId="0" fontId="154" fillId="10" borderId="0" xfId="0" applyFont="1" applyFill="1">
      <alignment vertical="center"/>
    </xf>
    <xf numFmtId="0" fontId="154" fillId="10" borderId="98" xfId="0" applyFont="1" applyFill="1" applyBorder="1">
      <alignment vertical="center"/>
    </xf>
    <xf numFmtId="0" fontId="154" fillId="0" borderId="248" xfId="0" applyFont="1" applyBorder="1">
      <alignment vertical="center"/>
    </xf>
    <xf numFmtId="0" fontId="154" fillId="10" borderId="93" xfId="0" applyFont="1" applyFill="1" applyBorder="1" applyProtection="1">
      <alignment vertical="center"/>
      <protection locked="0"/>
    </xf>
    <xf numFmtId="0" fontId="154" fillId="10" borderId="25" xfId="0" applyFont="1" applyFill="1" applyBorder="1" applyProtection="1">
      <alignment vertical="center"/>
      <protection locked="0"/>
    </xf>
    <xf numFmtId="0" fontId="154" fillId="10" borderId="99" xfId="0" applyFont="1" applyFill="1" applyBorder="1" applyProtection="1">
      <alignment vertical="center"/>
      <protection locked="0"/>
    </xf>
    <xf numFmtId="0" fontId="154" fillId="10" borderId="93" xfId="0" applyFont="1" applyFill="1" applyBorder="1">
      <alignment vertical="center"/>
    </xf>
    <xf numFmtId="0" fontId="154" fillId="10" borderId="25" xfId="0" applyFont="1" applyFill="1" applyBorder="1">
      <alignment vertical="center"/>
    </xf>
    <xf numFmtId="0" fontId="154" fillId="10" borderId="99" xfId="0" applyFont="1" applyFill="1" applyBorder="1">
      <alignment vertical="center"/>
    </xf>
    <xf numFmtId="0" fontId="81" fillId="0" borderId="0" xfId="51" applyFont="1">
      <alignment vertical="center"/>
    </xf>
    <xf numFmtId="14" fontId="81" fillId="0" borderId="0" xfId="51" applyNumberFormat="1" applyFont="1">
      <alignment vertical="center"/>
    </xf>
    <xf numFmtId="0" fontId="81" fillId="0" borderId="0" xfId="51" applyFont="1" applyAlignment="1">
      <alignment horizontal="center" vertical="center"/>
    </xf>
    <xf numFmtId="0" fontId="196" fillId="0" borderId="0" xfId="51" applyFont="1" applyAlignment="1">
      <alignment horizontal="justify" vertical="center"/>
    </xf>
    <xf numFmtId="0" fontId="196" fillId="0" borderId="0" xfId="51" applyFont="1" applyAlignment="1">
      <alignment horizontal="left" vertical="center" wrapText="1"/>
    </xf>
    <xf numFmtId="0" fontId="84" fillId="0" borderId="0" xfId="51" applyFont="1" applyAlignment="1">
      <alignment horizontal="center" vertical="center"/>
    </xf>
    <xf numFmtId="0" fontId="84" fillId="0" borderId="0" xfId="51" applyFont="1">
      <alignment vertical="center"/>
    </xf>
    <xf numFmtId="193" fontId="197" fillId="0" borderId="2" xfId="28" applyNumberFormat="1" applyFont="1" applyFill="1" applyBorder="1" applyAlignment="1">
      <alignment vertical="center" wrapText="1"/>
    </xf>
    <xf numFmtId="193" fontId="197" fillId="0" borderId="2" xfId="28" applyNumberFormat="1" applyFont="1" applyFill="1" applyBorder="1" applyAlignment="1" applyProtection="1">
      <alignment vertical="center" wrapText="1"/>
      <protection locked="0"/>
    </xf>
    <xf numFmtId="0" fontId="65" fillId="0" borderId="0" xfId="26" applyFont="1" applyAlignment="1">
      <alignment vertical="center" wrapText="1"/>
    </xf>
    <xf numFmtId="0" fontId="119" fillId="0" borderId="0" xfId="26" applyFont="1" applyAlignment="1" applyProtection="1">
      <alignment horizontal="left" vertical="center" wrapText="1"/>
      <protection locked="0"/>
    </xf>
    <xf numFmtId="0" fontId="59" fillId="0" borderId="0" xfId="51" applyFont="1" applyAlignment="1">
      <alignment horizontal="center" vertical="center" wrapText="1"/>
    </xf>
    <xf numFmtId="0" fontId="59" fillId="0" borderId="0" xfId="51" applyFont="1" applyAlignment="1">
      <alignment horizontal="center" vertical="center" shrinkToFit="1"/>
    </xf>
    <xf numFmtId="0" fontId="59" fillId="0" borderId="0" xfId="51" applyFont="1" applyAlignment="1">
      <alignment horizontal="right" vertical="center" wrapText="1"/>
    </xf>
    <xf numFmtId="38" fontId="59" fillId="0" borderId="0" xfId="28" applyFont="1" applyBorder="1" applyAlignment="1">
      <alignment horizontal="right" vertical="center" wrapText="1"/>
    </xf>
    <xf numFmtId="195" fontId="84" fillId="0" borderId="0" xfId="51" applyNumberFormat="1" applyFont="1" applyAlignment="1">
      <alignment horizontal="center" vertical="center"/>
    </xf>
    <xf numFmtId="0" fontId="84" fillId="0" borderId="0" xfId="51" applyFont="1" applyAlignment="1">
      <alignment horizontal="left" vertical="center"/>
    </xf>
    <xf numFmtId="0" fontId="0" fillId="0" borderId="0" xfId="51" applyFont="1" applyAlignment="1">
      <alignment horizontal="left" vertical="center"/>
    </xf>
    <xf numFmtId="0" fontId="81" fillId="0" borderId="0" xfId="51" applyFont="1" applyAlignment="1">
      <alignment vertical="center" wrapText="1"/>
    </xf>
    <xf numFmtId="0" fontId="84" fillId="0" borderId="0" xfId="52" applyFont="1">
      <alignment vertical="center"/>
    </xf>
    <xf numFmtId="0" fontId="93" fillId="0" borderId="0" xfId="52" applyFont="1">
      <alignment vertical="center"/>
    </xf>
    <xf numFmtId="0" fontId="65" fillId="0" borderId="0" xfId="52" applyFont="1" applyAlignment="1">
      <alignment horizontal="left" vertical="center" wrapText="1"/>
    </xf>
    <xf numFmtId="0" fontId="78" fillId="0" borderId="0" xfId="52" applyFont="1">
      <alignment vertical="center"/>
    </xf>
    <xf numFmtId="0" fontId="78" fillId="0" borderId="0" xfId="53" applyFont="1" applyAlignment="1">
      <alignment horizontal="right" vertical="center"/>
    </xf>
    <xf numFmtId="0" fontId="84" fillId="0" borderId="0" xfId="52" applyFont="1" applyAlignment="1">
      <alignment horizontal="center" vertical="center"/>
    </xf>
    <xf numFmtId="0" fontId="84" fillId="14" borderId="28" xfId="52" applyFont="1" applyFill="1" applyBorder="1" applyAlignment="1">
      <alignment horizontal="center" vertical="center"/>
    </xf>
    <xf numFmtId="196" fontId="84" fillId="0" borderId="0" xfId="52" applyNumberFormat="1" applyFont="1">
      <alignment vertical="center"/>
    </xf>
    <xf numFmtId="0" fontId="78" fillId="0" borderId="0" xfId="52" applyFont="1" applyAlignment="1">
      <alignment horizontal="right" vertical="center"/>
    </xf>
    <xf numFmtId="196" fontId="84" fillId="0" borderId="0" xfId="55" applyNumberFormat="1" applyFont="1" applyBorder="1" applyAlignment="1">
      <alignment horizontal="center" vertical="center"/>
    </xf>
    <xf numFmtId="0" fontId="0" fillId="0" borderId="0" xfId="0" applyAlignment="1">
      <alignment horizontal="center" vertical="center"/>
    </xf>
    <xf numFmtId="0" fontId="25" fillId="0" borderId="0" xfId="0" applyFont="1" applyAlignment="1">
      <alignment horizontal="center" vertical="center"/>
    </xf>
    <xf numFmtId="0" fontId="25" fillId="5" borderId="189"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180" xfId="0" applyFont="1" applyFill="1" applyBorder="1" applyAlignment="1">
      <alignment horizontal="center" vertical="center" wrapText="1"/>
    </xf>
    <xf numFmtId="0" fontId="25" fillId="13" borderId="183" xfId="0" applyFont="1" applyFill="1" applyBorder="1" applyAlignment="1" applyProtection="1">
      <alignment horizontal="center" vertical="center"/>
      <protection locked="0"/>
    </xf>
    <xf numFmtId="0" fontId="25" fillId="13" borderId="184" xfId="0" applyFont="1" applyFill="1" applyBorder="1" applyAlignment="1" applyProtection="1">
      <alignment horizontal="center" vertical="center"/>
      <protection locked="0"/>
    </xf>
    <xf numFmtId="0" fontId="25"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10" fillId="0" borderId="0" xfId="48" applyFont="1" applyAlignment="1">
      <alignment horizontal="justify" vertical="center"/>
    </xf>
    <xf numFmtId="0" fontId="186" fillId="0" borderId="2" xfId="48" applyFont="1" applyBorder="1" applyAlignment="1">
      <alignment horizontal="center" vertical="center"/>
    </xf>
    <xf numFmtId="188" fontId="84" fillId="0" borderId="2" xfId="48" applyNumberFormat="1" applyFont="1" applyBorder="1" applyAlignment="1">
      <alignment horizontal="center" vertical="center"/>
    </xf>
    <xf numFmtId="0" fontId="187" fillId="0" borderId="0" xfId="48" applyFont="1" applyAlignment="1">
      <alignment horizontal="left" vertical="center"/>
    </xf>
    <xf numFmtId="0" fontId="188" fillId="0" borderId="0" xfId="48" applyFont="1" applyAlignment="1">
      <alignment horizontal="justify" vertical="center" wrapText="1"/>
    </xf>
    <xf numFmtId="0" fontId="110" fillId="0" borderId="0" xfId="48" applyFont="1" applyAlignment="1">
      <alignment horizontal="distributed" vertical="center"/>
    </xf>
    <xf numFmtId="0" fontId="186" fillId="0" borderId="0" xfId="49" applyFont="1" applyAlignment="1" applyProtection="1">
      <alignment horizontal="left" vertical="center" wrapText="1"/>
      <protection locked="0"/>
    </xf>
    <xf numFmtId="0" fontId="187" fillId="0" borderId="0" xfId="48" applyFont="1" applyAlignment="1">
      <alignment horizontal="left" vertical="center" wrapText="1"/>
    </xf>
    <xf numFmtId="0" fontId="110" fillId="0" borderId="0" xfId="49" applyFont="1" applyAlignment="1" applyProtection="1">
      <alignment horizontal="left" vertical="center" shrinkToFit="1"/>
      <protection locked="0"/>
    </xf>
    <xf numFmtId="0" fontId="181" fillId="0" borderId="0" xfId="48" applyFont="1" applyAlignment="1">
      <alignment horizontal="distributed" vertical="center"/>
    </xf>
    <xf numFmtId="0" fontId="182" fillId="0" borderId="0" xfId="26" applyFont="1" applyAlignment="1">
      <alignment horizontal="distributed" vertical="center"/>
    </xf>
    <xf numFmtId="0" fontId="110" fillId="0" borderId="0" xfId="49" applyFont="1" applyAlignment="1" applyProtection="1">
      <alignment horizontal="left" vertical="center"/>
      <protection locked="0"/>
    </xf>
    <xf numFmtId="0" fontId="183" fillId="0" borderId="0" xfId="48" applyFont="1" applyAlignment="1">
      <alignment horizontal="distributed" vertical="center"/>
    </xf>
    <xf numFmtId="0" fontId="119" fillId="0" borderId="0" xfId="26" applyFont="1" applyAlignment="1">
      <alignment horizontal="distributed" vertical="center"/>
    </xf>
    <xf numFmtId="0" fontId="110" fillId="0" borderId="0" xfId="48" applyFont="1" applyAlignment="1">
      <alignment horizontal="center" vertical="center" wrapText="1"/>
    </xf>
    <xf numFmtId="0" fontId="110" fillId="0" borderId="0" xfId="26" applyFont="1" applyAlignment="1">
      <alignment horizontal="right" vertical="center"/>
    </xf>
    <xf numFmtId="0" fontId="110" fillId="0" borderId="0" xfId="26" applyFont="1" applyAlignment="1" applyProtection="1">
      <alignment horizontal="center" vertical="center"/>
      <protection locked="0"/>
    </xf>
    <xf numFmtId="0" fontId="110" fillId="0" borderId="0" xfId="26" applyFont="1" applyAlignment="1">
      <alignment horizontal="left" vertical="center"/>
    </xf>
    <xf numFmtId="0" fontId="187" fillId="0" borderId="0" xfId="48" applyFont="1" applyAlignment="1">
      <alignment horizontal="left" vertical="top" wrapText="1"/>
    </xf>
    <xf numFmtId="0" fontId="188" fillId="0" borderId="0" xfId="48" applyFont="1" applyAlignment="1">
      <alignment horizontal="left" vertical="top" wrapText="1"/>
    </xf>
    <xf numFmtId="0" fontId="188" fillId="0" borderId="0" xfId="50" applyFont="1" applyAlignment="1">
      <alignment horizontal="right" vertical="center"/>
    </xf>
    <xf numFmtId="0" fontId="110" fillId="0" borderId="0" xfId="50" applyFont="1" applyAlignment="1">
      <alignment horizontal="right" vertical="center"/>
    </xf>
    <xf numFmtId="0" fontId="183" fillId="0" borderId="0" xfId="49" applyFont="1" applyAlignment="1" applyProtection="1">
      <alignment horizontal="left" vertical="center" wrapText="1"/>
      <protection locked="0"/>
    </xf>
    <xf numFmtId="0" fontId="183" fillId="0" borderId="11" xfId="49" applyFont="1" applyBorder="1" applyAlignment="1" applyProtection="1">
      <alignment horizontal="left" vertical="center" wrapText="1"/>
      <protection locked="0"/>
    </xf>
    <xf numFmtId="38" fontId="109" fillId="0" borderId="0" xfId="28" applyFont="1" applyAlignment="1" applyProtection="1">
      <alignment horizontal="right" vertical="center" indent="1"/>
    </xf>
    <xf numFmtId="187" fontId="110" fillId="0" borderId="0" xfId="28" applyNumberFormat="1" applyFont="1" applyAlignment="1" applyProtection="1">
      <alignment horizontal="center" vertical="center"/>
      <protection locked="0"/>
    </xf>
    <xf numFmtId="0" fontId="110" fillId="0" borderId="0" xfId="48" applyFont="1" applyAlignment="1">
      <alignment horizontal="right" vertical="center"/>
    </xf>
    <xf numFmtId="0" fontId="110" fillId="0" borderId="0" xfId="48" applyFont="1" applyAlignment="1">
      <alignment horizontal="center" vertical="center"/>
    </xf>
    <xf numFmtId="38" fontId="110" fillId="0" borderId="0" xfId="28" applyFont="1" applyAlignment="1" applyProtection="1">
      <alignment vertical="center"/>
    </xf>
    <xf numFmtId="0" fontId="110" fillId="0" borderId="0" xfId="48" applyFont="1">
      <alignment vertical="center"/>
    </xf>
    <xf numFmtId="0" fontId="188" fillId="0" borderId="0" xfId="48" applyFont="1" applyAlignment="1">
      <alignment horizontal="center" vertical="center" wrapText="1"/>
    </xf>
    <xf numFmtId="0" fontId="74" fillId="0" borderId="0" xfId="40" applyFont="1" applyAlignment="1" applyProtection="1">
      <alignment horizontal="left" vertical="center" wrapText="1"/>
      <protection locked="0"/>
    </xf>
    <xf numFmtId="0" fontId="110" fillId="0" borderId="0" xfId="49" applyFont="1" applyAlignment="1" applyProtection="1">
      <alignment horizontal="left" vertical="center" wrapText="1"/>
      <protection locked="0"/>
    </xf>
    <xf numFmtId="0" fontId="110" fillId="0" borderId="11" xfId="49" applyFont="1" applyBorder="1" applyAlignment="1" applyProtection="1">
      <alignment horizontal="left" vertical="center" wrapText="1"/>
      <protection locked="0"/>
    </xf>
    <xf numFmtId="0" fontId="110" fillId="0" borderId="0" xfId="48" applyFont="1" applyAlignment="1">
      <alignment horizontal="justify" vertical="center" wrapText="1"/>
    </xf>
    <xf numFmtId="0" fontId="188" fillId="0" borderId="0" xfId="48" applyFont="1" applyAlignment="1">
      <alignment horizontal="right" vertical="center" wrapText="1"/>
    </xf>
    <xf numFmtId="0" fontId="188" fillId="0" borderId="134" xfId="48" applyFont="1" applyBorder="1" applyAlignment="1">
      <alignment horizontal="center" vertical="top" wrapText="1"/>
    </xf>
    <xf numFmtId="0" fontId="188" fillId="0" borderId="132" xfId="48" applyFont="1" applyBorder="1" applyAlignment="1">
      <alignment horizontal="center" vertical="top" wrapText="1"/>
    </xf>
    <xf numFmtId="0" fontId="192" fillId="0" borderId="0" xfId="48" applyFont="1" applyAlignment="1">
      <alignment horizontal="center" vertical="center" wrapText="1"/>
    </xf>
    <xf numFmtId="0" fontId="110" fillId="0" borderId="0" xfId="48" applyFont="1" applyAlignment="1">
      <alignment horizontal="right" vertical="center" wrapText="1"/>
    </xf>
    <xf numFmtId="0" fontId="110" fillId="0" borderId="136" xfId="48" applyFont="1" applyBorder="1" applyAlignment="1">
      <alignment horizontal="center" vertical="center" wrapText="1"/>
    </xf>
    <xf numFmtId="0" fontId="110" fillId="0" borderId="131" xfId="48" applyFont="1" applyBorder="1" applyAlignment="1">
      <alignment horizontal="center" vertical="center" wrapText="1"/>
    </xf>
    <xf numFmtId="0" fontId="188" fillId="0" borderId="0" xfId="48" applyFont="1" applyAlignment="1">
      <alignment horizontal="right" vertical="center" wrapText="1" indent="15"/>
    </xf>
    <xf numFmtId="0" fontId="110" fillId="0" borderId="134" xfId="48" applyFont="1" applyBorder="1" applyAlignment="1">
      <alignment horizontal="center" vertical="center" wrapText="1"/>
    </xf>
    <xf numFmtId="0" fontId="110" fillId="0" borderId="137" xfId="48" applyFont="1" applyBorder="1" applyAlignment="1">
      <alignment horizontal="center" vertical="center" wrapText="1"/>
    </xf>
    <xf numFmtId="0" fontId="110" fillId="0" borderId="132" xfId="48" applyFont="1" applyBorder="1" applyAlignment="1">
      <alignment horizontal="center" vertical="center" wrapText="1"/>
    </xf>
    <xf numFmtId="0" fontId="188" fillId="0" borderId="134" xfId="48" applyFont="1" applyBorder="1" applyAlignment="1">
      <alignment horizontal="center" vertical="center" wrapText="1"/>
    </xf>
    <xf numFmtId="0" fontId="188" fillId="0" borderId="132" xfId="48" applyFont="1" applyBorder="1" applyAlignment="1">
      <alignment horizontal="center" vertical="center" wrapText="1"/>
    </xf>
    <xf numFmtId="0" fontId="188" fillId="0" borderId="139" xfId="48" applyFont="1" applyBorder="1" applyAlignment="1">
      <alignment horizontal="center" vertical="center" wrapText="1"/>
    </xf>
    <xf numFmtId="0" fontId="188" fillId="0" borderId="140" xfId="48" applyFont="1" applyBorder="1" applyAlignment="1">
      <alignment horizontal="center" vertical="center" wrapText="1"/>
    </xf>
    <xf numFmtId="0" fontId="188" fillId="0" borderId="135" xfId="48" applyFont="1" applyBorder="1" applyAlignment="1">
      <alignment horizontal="center" vertical="center" wrapText="1"/>
    </xf>
    <xf numFmtId="0" fontId="188" fillId="0" borderId="141" xfId="48" applyFont="1" applyBorder="1" applyAlignment="1">
      <alignment horizontal="center" vertical="center" wrapText="1"/>
    </xf>
    <xf numFmtId="0" fontId="188" fillId="0" borderId="142" xfId="48" applyFont="1" applyBorder="1" applyAlignment="1">
      <alignment horizontal="center" vertical="center" wrapText="1"/>
    </xf>
    <xf numFmtId="0" fontId="188" fillId="0" borderId="133" xfId="48" applyFont="1" applyBorder="1" applyAlignment="1">
      <alignment horizontal="center" vertical="center" wrapText="1"/>
    </xf>
    <xf numFmtId="0" fontId="39" fillId="2" borderId="0" xfId="0" applyFont="1" applyFill="1" applyAlignment="1">
      <alignment horizontal="left" vertical="center" wrapText="1"/>
    </xf>
    <xf numFmtId="0" fontId="164" fillId="0" borderId="0" xfId="0" applyFont="1" applyAlignment="1">
      <alignment horizontal="left" vertical="center" wrapText="1"/>
    </xf>
    <xf numFmtId="0" fontId="39" fillId="7" borderId="0" xfId="0" applyFont="1" applyFill="1" applyAlignment="1">
      <alignment horizontal="left" vertical="center" wrapText="1"/>
    </xf>
    <xf numFmtId="0" fontId="135" fillId="2" borderId="0" xfId="0" applyFont="1" applyFill="1" applyAlignment="1">
      <alignment horizontal="left" vertical="center" wrapText="1"/>
    </xf>
    <xf numFmtId="0" fontId="135" fillId="2" borderId="0" xfId="0" applyFont="1" applyFill="1" applyAlignment="1">
      <alignment vertical="center" wrapText="1"/>
    </xf>
    <xf numFmtId="0" fontId="39" fillId="2" borderId="0" xfId="0" applyFont="1" applyFill="1" applyAlignment="1">
      <alignment vertical="center" wrapText="1"/>
    </xf>
    <xf numFmtId="0" fontId="135" fillId="9" borderId="10" xfId="0" applyFont="1" applyFill="1" applyBorder="1" applyAlignment="1">
      <alignment horizontal="center" vertical="center" wrapText="1"/>
    </xf>
    <xf numFmtId="0" fontId="135" fillId="9" borderId="103" xfId="0" applyFont="1" applyFill="1" applyBorder="1" applyAlignment="1">
      <alignment horizontal="center" vertical="center" wrapText="1"/>
    </xf>
    <xf numFmtId="0" fontId="39" fillId="0" borderId="7" xfId="0" applyFont="1" applyBorder="1" applyAlignment="1">
      <alignment horizontal="center" vertical="center"/>
    </xf>
    <xf numFmtId="0" fontId="39" fillId="0" borderId="13" xfId="0" applyFont="1" applyBorder="1" applyAlignment="1">
      <alignment horizontal="center" vertical="center"/>
    </xf>
    <xf numFmtId="0" fontId="39" fillId="0" borderId="17" xfId="0" applyFont="1" applyBorder="1" applyAlignment="1">
      <alignment horizontal="center" vertical="center"/>
    </xf>
    <xf numFmtId="0" fontId="39" fillId="0" borderId="15" xfId="0" applyFont="1" applyBorder="1" applyAlignment="1">
      <alignment horizontal="center" vertical="center"/>
    </xf>
    <xf numFmtId="0" fontId="39" fillId="0" borderId="39" xfId="0" applyFont="1" applyBorder="1" applyAlignment="1">
      <alignment horizontal="center" vertical="center"/>
    </xf>
    <xf numFmtId="0" fontId="39" fillId="0" borderId="19" xfId="0" applyFont="1" applyBorder="1" applyAlignment="1">
      <alignment horizontal="center" vertical="center"/>
    </xf>
    <xf numFmtId="0" fontId="138" fillId="4" borderId="32" xfId="0" applyFont="1" applyFill="1" applyBorder="1" applyAlignment="1">
      <alignment horizontal="center" vertical="center" wrapText="1"/>
    </xf>
    <xf numFmtId="0" fontId="138" fillId="4" borderId="20" xfId="0" applyFont="1" applyFill="1" applyBorder="1" applyAlignment="1">
      <alignment horizontal="center" vertical="center" wrapText="1"/>
    </xf>
    <xf numFmtId="0" fontId="135" fillId="9" borderId="33" xfId="0" applyFont="1" applyFill="1" applyBorder="1" applyAlignment="1">
      <alignment horizontal="center" vertical="center" wrapText="1"/>
    </xf>
    <xf numFmtId="0" fontId="135" fillId="9" borderId="36" xfId="0" applyFont="1" applyFill="1" applyBorder="1" applyAlignment="1">
      <alignment horizontal="center" vertical="center" wrapText="1"/>
    </xf>
    <xf numFmtId="49" fontId="139" fillId="0" borderId="62" xfId="0" applyNumberFormat="1" applyFont="1" applyBorder="1" applyAlignment="1" applyProtection="1">
      <alignment vertical="center" wrapText="1"/>
      <protection locked="0"/>
    </xf>
    <xf numFmtId="49" fontId="139" fillId="0" borderId="61" xfId="0" applyNumberFormat="1" applyFont="1" applyBorder="1" applyAlignment="1" applyProtection="1">
      <alignment vertical="center" wrapText="1"/>
      <protection locked="0"/>
    </xf>
    <xf numFmtId="49" fontId="139" fillId="0" borderId="66" xfId="0" applyNumberFormat="1" applyFont="1" applyBorder="1" applyAlignment="1" applyProtection="1">
      <alignment vertical="center" wrapText="1"/>
      <protection locked="0"/>
    </xf>
    <xf numFmtId="49" fontId="139" fillId="0" borderId="15" xfId="0" applyNumberFormat="1" applyFont="1" applyBorder="1" applyAlignment="1" applyProtection="1">
      <alignment vertical="center" wrapText="1"/>
      <protection locked="0"/>
    </xf>
    <xf numFmtId="49" fontId="139" fillId="0" borderId="39" xfId="0" applyNumberFormat="1" applyFont="1" applyBorder="1" applyAlignment="1" applyProtection="1">
      <alignment vertical="center" wrapText="1"/>
      <protection locked="0"/>
    </xf>
    <xf numFmtId="49" fontId="139" fillId="0" borderId="19" xfId="0" applyNumberFormat="1" applyFont="1" applyBorder="1" applyAlignment="1" applyProtection="1">
      <alignment vertical="center" wrapText="1"/>
      <protection locked="0"/>
    </xf>
    <xf numFmtId="0" fontId="138" fillId="4" borderId="29" xfId="0" applyFont="1" applyFill="1" applyBorder="1" applyAlignment="1">
      <alignment horizontal="center" vertical="center" wrapText="1"/>
    </xf>
    <xf numFmtId="0" fontId="138"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5" fillId="9" borderId="92" xfId="0" applyFont="1" applyFill="1" applyBorder="1" applyAlignment="1">
      <alignment horizontal="left" vertical="center" wrapText="1"/>
    </xf>
    <xf numFmtId="0" fontId="0" fillId="0" borderId="91" xfId="0" applyBorder="1" applyAlignment="1">
      <alignment horizontal="left" vertical="center" wrapText="1"/>
    </xf>
    <xf numFmtId="0" fontId="135"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5" fillId="9" borderId="95" xfId="0" applyFont="1" applyFill="1" applyBorder="1" applyAlignment="1">
      <alignment horizontal="center" vertical="center" wrapText="1"/>
    </xf>
    <xf numFmtId="0" fontId="164" fillId="9" borderId="95" xfId="0" applyFont="1" applyFill="1" applyBorder="1" applyAlignment="1">
      <alignment horizontal="center" vertical="center" wrapText="1"/>
    </xf>
    <xf numFmtId="0" fontId="164" fillId="9" borderId="67" xfId="0" applyFont="1" applyFill="1" applyBorder="1" applyAlignment="1">
      <alignment horizontal="center" vertical="center" wrapText="1"/>
    </xf>
    <xf numFmtId="49" fontId="135" fillId="10" borderId="62" xfId="0" applyNumberFormat="1" applyFont="1" applyFill="1" applyBorder="1" applyAlignment="1" applyProtection="1">
      <alignment horizontal="center" vertical="center" wrapText="1"/>
      <protection locked="0"/>
    </xf>
    <xf numFmtId="49" fontId="135" fillId="10" borderId="61" xfId="0" applyNumberFormat="1" applyFont="1" applyFill="1" applyBorder="1" applyAlignment="1" applyProtection="1">
      <alignment horizontal="center" vertical="center" wrapText="1"/>
      <protection locked="0"/>
    </xf>
    <xf numFmtId="49" fontId="135" fillId="10" borderId="66" xfId="0" applyNumberFormat="1" applyFont="1" applyFill="1" applyBorder="1" applyAlignment="1" applyProtection="1">
      <alignment horizontal="center" vertical="center" wrapText="1"/>
      <protection locked="0"/>
    </xf>
    <xf numFmtId="49" fontId="135" fillId="10" borderId="7" xfId="0" applyNumberFormat="1" applyFont="1" applyFill="1" applyBorder="1" applyAlignment="1" applyProtection="1">
      <alignment horizontal="center" vertical="center" wrapText="1"/>
      <protection locked="0"/>
    </xf>
    <xf numFmtId="49" fontId="135" fillId="10" borderId="13" xfId="0" applyNumberFormat="1" applyFont="1" applyFill="1" applyBorder="1" applyAlignment="1" applyProtection="1">
      <alignment horizontal="center" vertical="center" wrapText="1"/>
      <protection locked="0"/>
    </xf>
    <xf numFmtId="49" fontId="135"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5" fillId="13" borderId="95" xfId="0" applyFont="1" applyFill="1" applyBorder="1" applyAlignment="1">
      <alignment horizontal="center" vertical="center" wrapText="1"/>
    </xf>
    <xf numFmtId="0" fontId="135" fillId="13" borderId="88" xfId="0" applyFont="1" applyFill="1" applyBorder="1" applyAlignment="1">
      <alignment horizontal="center" vertical="center" wrapText="1"/>
    </xf>
    <xf numFmtId="0" fontId="135" fillId="13" borderId="103" xfId="0" applyFont="1" applyFill="1" applyBorder="1" applyAlignment="1">
      <alignment horizontal="center" vertical="center" wrapText="1"/>
    </xf>
    <xf numFmtId="0" fontId="135" fillId="13" borderId="104" xfId="0" applyFont="1" applyFill="1" applyBorder="1" applyAlignment="1">
      <alignment horizontal="center" vertical="center" wrapText="1"/>
    </xf>
    <xf numFmtId="49" fontId="135" fillId="10" borderId="62" xfId="0" applyNumberFormat="1" applyFont="1" applyFill="1" applyBorder="1" applyAlignment="1" applyProtection="1">
      <alignment horizontal="left" vertical="center" wrapText="1"/>
      <protection locked="0"/>
    </xf>
    <xf numFmtId="49" fontId="135" fillId="10" borderId="61" xfId="0" applyNumberFormat="1" applyFont="1" applyFill="1" applyBorder="1" applyAlignment="1" applyProtection="1">
      <alignment horizontal="left" vertical="center" wrapText="1"/>
      <protection locked="0"/>
    </xf>
    <xf numFmtId="49" fontId="135" fillId="10" borderId="66" xfId="0" applyNumberFormat="1" applyFont="1" applyFill="1" applyBorder="1" applyAlignment="1" applyProtection="1">
      <alignment horizontal="left" vertical="center" wrapText="1"/>
      <protection locked="0"/>
    </xf>
    <xf numFmtId="49" fontId="135" fillId="10" borderId="7" xfId="0" applyNumberFormat="1" applyFont="1" applyFill="1" applyBorder="1" applyAlignment="1" applyProtection="1">
      <alignment horizontal="left" vertical="center" wrapText="1"/>
      <protection locked="0"/>
    </xf>
    <xf numFmtId="49" fontId="135" fillId="10" borderId="13" xfId="0" applyNumberFormat="1" applyFont="1" applyFill="1" applyBorder="1" applyAlignment="1" applyProtection="1">
      <alignment horizontal="left" vertical="center" wrapText="1"/>
      <protection locked="0"/>
    </xf>
    <xf numFmtId="49" fontId="135" fillId="10" borderId="17" xfId="0" applyNumberFormat="1" applyFont="1" applyFill="1" applyBorder="1" applyAlignment="1" applyProtection="1">
      <alignment horizontal="left" vertical="center" wrapText="1"/>
      <protection locked="0"/>
    </xf>
    <xf numFmtId="49" fontId="135" fillId="10" borderId="7" xfId="0" applyNumberFormat="1" applyFont="1" applyFill="1" applyBorder="1" applyAlignment="1" applyProtection="1">
      <alignment vertical="center" wrapText="1"/>
      <protection locked="0"/>
    </xf>
    <xf numFmtId="49" fontId="135" fillId="10" borderId="13" xfId="0" applyNumberFormat="1" applyFont="1" applyFill="1" applyBorder="1" applyAlignment="1" applyProtection="1">
      <alignment vertical="center" wrapText="1"/>
      <protection locked="0"/>
    </xf>
    <xf numFmtId="49" fontId="135" fillId="10" borderId="17" xfId="0" applyNumberFormat="1" applyFont="1" applyFill="1" applyBorder="1" applyAlignment="1" applyProtection="1">
      <alignment vertical="center" wrapText="1"/>
      <protection locked="0"/>
    </xf>
    <xf numFmtId="0" fontId="135" fillId="9" borderId="14" xfId="0" applyFont="1" applyFill="1" applyBorder="1" applyAlignment="1">
      <alignment horizontal="center" vertical="center" wrapText="1"/>
    </xf>
    <xf numFmtId="0" fontId="135" fillId="9" borderId="90" xfId="0" applyFont="1" applyFill="1" applyBorder="1" applyAlignment="1">
      <alignment horizontal="center" vertical="center" wrapText="1"/>
    </xf>
    <xf numFmtId="0" fontId="135" fillId="9" borderId="3" xfId="0" applyFont="1" applyFill="1" applyBorder="1" applyAlignment="1">
      <alignment horizontal="center" vertical="center" wrapText="1"/>
    </xf>
    <xf numFmtId="49" fontId="135" fillId="13" borderId="7" xfId="0" applyNumberFormat="1" applyFont="1" applyFill="1" applyBorder="1" applyAlignment="1" applyProtection="1">
      <alignment vertical="center" wrapText="1"/>
      <protection locked="0"/>
    </xf>
    <xf numFmtId="49" fontId="135" fillId="13" borderId="13" xfId="0" applyNumberFormat="1" applyFont="1" applyFill="1" applyBorder="1" applyAlignment="1" applyProtection="1">
      <alignment vertical="center" wrapText="1"/>
      <protection locked="0"/>
    </xf>
    <xf numFmtId="49" fontId="135" fillId="13" borderId="17" xfId="0" applyNumberFormat="1" applyFont="1" applyFill="1" applyBorder="1" applyAlignment="1" applyProtection="1">
      <alignment vertical="center" wrapText="1"/>
      <protection locked="0"/>
    </xf>
    <xf numFmtId="49" fontId="135" fillId="13" borderId="7" xfId="0" applyNumberFormat="1" applyFont="1" applyFill="1" applyBorder="1" applyAlignment="1" applyProtection="1">
      <alignment horizontal="left" vertical="center" wrapText="1"/>
      <protection locked="0"/>
    </xf>
    <xf numFmtId="49" fontId="135" fillId="13" borderId="13" xfId="0" applyNumberFormat="1" applyFont="1" applyFill="1" applyBorder="1" applyAlignment="1" applyProtection="1">
      <alignment horizontal="left" vertical="center" wrapText="1"/>
      <protection locked="0"/>
    </xf>
    <xf numFmtId="49" fontId="135" fillId="13" borderId="17" xfId="0" applyNumberFormat="1" applyFont="1" applyFill="1" applyBorder="1" applyAlignment="1" applyProtection="1">
      <alignment horizontal="left" vertical="center" wrapText="1"/>
      <protection locked="0"/>
    </xf>
    <xf numFmtId="0" fontId="135" fillId="13" borderId="7" xfId="0" applyFont="1" applyFill="1" applyBorder="1" applyAlignment="1" applyProtection="1">
      <alignment horizontal="left" vertical="center" wrapText="1" indent="1"/>
      <protection locked="0"/>
    </xf>
    <xf numFmtId="0" fontId="135" fillId="13" borderId="13" xfId="0" applyFont="1" applyFill="1" applyBorder="1" applyAlignment="1" applyProtection="1">
      <alignment horizontal="left" vertical="center" wrapText="1" indent="1"/>
      <protection locked="0"/>
    </xf>
    <xf numFmtId="0" fontId="135" fillId="13" borderId="17" xfId="0" applyFont="1" applyFill="1" applyBorder="1" applyAlignment="1" applyProtection="1">
      <alignment horizontal="left" vertical="center" wrapText="1" indent="1"/>
      <protection locked="0"/>
    </xf>
    <xf numFmtId="0" fontId="135" fillId="13" borderId="15" xfId="0" applyFont="1" applyFill="1" applyBorder="1" applyAlignment="1" applyProtection="1">
      <alignment horizontal="center" vertical="center" wrapText="1"/>
      <protection locked="0"/>
    </xf>
    <xf numFmtId="0" fontId="135" fillId="13" borderId="39" xfId="0" applyFont="1" applyFill="1" applyBorder="1" applyAlignment="1" applyProtection="1">
      <alignment horizontal="center" vertical="center" wrapText="1"/>
      <protection locked="0"/>
    </xf>
    <xf numFmtId="0" fontId="135" fillId="13" borderId="19" xfId="0" applyFont="1" applyFill="1" applyBorder="1" applyAlignment="1" applyProtection="1">
      <alignment horizontal="center" vertical="center" wrapText="1"/>
      <protection locked="0"/>
    </xf>
    <xf numFmtId="0" fontId="135" fillId="9" borderId="2" xfId="0" applyFont="1" applyFill="1" applyBorder="1" applyAlignment="1">
      <alignment horizontal="center" vertical="center" wrapText="1"/>
    </xf>
    <xf numFmtId="49" fontId="133" fillId="10" borderId="7" xfId="0" applyNumberFormat="1" applyFont="1" applyFill="1" applyBorder="1" applyAlignment="1" applyProtection="1">
      <alignment horizontal="left" vertical="center"/>
      <protection locked="0"/>
    </xf>
    <xf numFmtId="49" fontId="133" fillId="10" borderId="13" xfId="0" applyNumberFormat="1" applyFont="1" applyFill="1" applyBorder="1" applyAlignment="1" applyProtection="1">
      <alignment horizontal="left" vertical="center"/>
      <protection locked="0"/>
    </xf>
    <xf numFmtId="49" fontId="133" fillId="10" borderId="17" xfId="0" applyNumberFormat="1" applyFont="1" applyFill="1" applyBorder="1" applyAlignment="1" applyProtection="1">
      <alignment horizontal="left" vertical="center"/>
      <protection locked="0"/>
    </xf>
    <xf numFmtId="0" fontId="133" fillId="10" borderId="7" xfId="0" applyFont="1" applyFill="1" applyBorder="1" applyProtection="1">
      <alignment vertical="center"/>
      <protection locked="0"/>
    </xf>
    <xf numFmtId="0" fontId="133" fillId="10" borderId="13" xfId="0" applyFont="1" applyFill="1" applyBorder="1" applyProtection="1">
      <alignment vertical="center"/>
      <protection locked="0"/>
    </xf>
    <xf numFmtId="0" fontId="133" fillId="10" borderId="17" xfId="0" applyFont="1" applyFill="1" applyBorder="1" applyProtection="1">
      <alignment vertical="center"/>
      <protection locked="0"/>
    </xf>
    <xf numFmtId="0" fontId="133" fillId="10" borderId="7" xfId="0" applyFont="1" applyFill="1" applyBorder="1" applyAlignment="1" applyProtection="1">
      <alignment horizontal="left" vertical="center"/>
      <protection locked="0"/>
    </xf>
    <xf numFmtId="0" fontId="133" fillId="10" borderId="13" xfId="0" applyFont="1" applyFill="1" applyBorder="1" applyAlignment="1" applyProtection="1">
      <alignment horizontal="left" vertical="center"/>
      <protection locked="0"/>
    </xf>
    <xf numFmtId="0" fontId="133" fillId="10" borderId="17" xfId="0" applyFont="1" applyFill="1" applyBorder="1" applyAlignment="1" applyProtection="1">
      <alignment horizontal="left" vertical="center"/>
      <protection locked="0"/>
    </xf>
    <xf numFmtId="0" fontId="137" fillId="10" borderId="15" xfId="0" applyFont="1" applyFill="1" applyBorder="1" applyAlignment="1" applyProtection="1">
      <alignment horizontal="left" vertical="center"/>
      <protection locked="0"/>
    </xf>
    <xf numFmtId="0" fontId="133" fillId="10" borderId="39" xfId="0" applyFont="1" applyFill="1" applyBorder="1" applyAlignment="1" applyProtection="1">
      <alignment horizontal="left" vertical="center"/>
      <protection locked="0"/>
    </xf>
    <xf numFmtId="0" fontId="133" fillId="10" borderId="19" xfId="0" applyFont="1" applyFill="1" applyBorder="1" applyAlignment="1" applyProtection="1">
      <alignment horizontal="left" vertical="center"/>
      <protection locked="0"/>
    </xf>
    <xf numFmtId="0" fontId="135" fillId="0" borderId="8" xfId="0" applyFont="1" applyBorder="1" applyAlignment="1">
      <alignment horizontal="left" vertical="center" wrapText="1"/>
    </xf>
    <xf numFmtId="0" fontId="135" fillId="0" borderId="6" xfId="0" applyFont="1" applyBorder="1" applyAlignment="1">
      <alignment horizontal="left" vertical="center" wrapText="1"/>
    </xf>
    <xf numFmtId="0" fontId="135" fillId="13" borderId="146" xfId="0" applyFont="1" applyFill="1" applyBorder="1" applyAlignment="1" applyProtection="1">
      <alignment horizontal="center" vertical="center" wrapText="1"/>
      <protection locked="0"/>
    </xf>
    <xf numFmtId="0" fontId="135" fillId="13" borderId="145" xfId="0" applyFont="1" applyFill="1" applyBorder="1" applyAlignment="1" applyProtection="1">
      <alignment horizontal="center" vertical="center" wrapText="1"/>
      <protection locked="0"/>
    </xf>
    <xf numFmtId="0" fontId="135" fillId="13" borderId="152" xfId="0" applyFont="1" applyFill="1" applyBorder="1" applyAlignment="1" applyProtection="1">
      <alignment horizontal="center" vertical="center" wrapText="1"/>
      <protection locked="0"/>
    </xf>
    <xf numFmtId="0" fontId="135" fillId="0" borderId="105" xfId="0" applyFont="1" applyBorder="1" applyAlignment="1">
      <alignment horizontal="left" vertical="center" wrapText="1"/>
    </xf>
    <xf numFmtId="0" fontId="135" fillId="0" borderId="106" xfId="0" applyFont="1" applyBorder="1" applyAlignment="1">
      <alignment horizontal="left" vertical="center" wrapText="1"/>
    </xf>
    <xf numFmtId="0" fontId="135" fillId="13" borderId="105" xfId="0" applyFont="1" applyFill="1" applyBorder="1" applyAlignment="1" applyProtection="1">
      <alignment horizontal="left" vertical="center" wrapText="1" indent="1"/>
      <protection locked="0"/>
    </xf>
    <xf numFmtId="0" fontId="135" fillId="13" borderId="106" xfId="0" applyFont="1" applyFill="1" applyBorder="1" applyAlignment="1" applyProtection="1">
      <alignment horizontal="left" vertical="center" wrapText="1" indent="1"/>
      <protection locked="0"/>
    </xf>
    <xf numFmtId="0" fontId="135" fillId="13" borderId="106" xfId="0" applyFont="1" applyFill="1" applyBorder="1" applyAlignment="1" applyProtection="1">
      <alignment horizontal="center" vertical="center" wrapText="1"/>
      <protection locked="0"/>
    </xf>
    <xf numFmtId="0" fontId="135" fillId="13" borderId="107" xfId="0" applyFont="1" applyFill="1" applyBorder="1" applyAlignment="1" applyProtection="1">
      <alignment horizontal="center"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0" fontId="135" fillId="4" borderId="56" xfId="0" applyFont="1" applyFill="1" applyBorder="1" applyAlignment="1">
      <alignment horizontal="center" vertical="center"/>
    </xf>
    <xf numFmtId="0" fontId="135" fillId="4" borderId="101" xfId="0" applyFont="1" applyFill="1" applyBorder="1" applyAlignment="1">
      <alignment horizontal="center" vertical="center"/>
    </xf>
    <xf numFmtId="0" fontId="135" fillId="9" borderId="30" xfId="0" applyFont="1" applyFill="1" applyBorder="1" applyAlignment="1">
      <alignment horizontal="center" vertical="center"/>
    </xf>
    <xf numFmtId="0" fontId="135" fillId="9" borderId="90" xfId="0" applyFont="1" applyFill="1" applyBorder="1" applyAlignment="1">
      <alignment horizontal="center" vertical="center"/>
    </xf>
    <xf numFmtId="0" fontId="135" fillId="9" borderId="3" xfId="0" applyFont="1" applyFill="1" applyBorder="1" applyAlignment="1">
      <alignment horizontal="center" vertical="center"/>
    </xf>
    <xf numFmtId="180" fontId="133" fillId="10" borderId="67" xfId="0" applyNumberFormat="1" applyFont="1" applyFill="1" applyBorder="1" applyAlignment="1" applyProtection="1">
      <alignment horizontal="left" vertical="center"/>
      <protection locked="0"/>
    </xf>
    <xf numFmtId="180" fontId="133" fillId="10" borderId="1" xfId="0" applyNumberFormat="1" applyFont="1" applyFill="1" applyBorder="1" applyAlignment="1" applyProtection="1">
      <alignment horizontal="left" vertical="center"/>
      <protection locked="0"/>
    </xf>
    <xf numFmtId="180" fontId="133" fillId="10" borderId="16" xfId="0" applyNumberFormat="1" applyFont="1" applyFill="1" applyBorder="1" applyAlignment="1" applyProtection="1">
      <alignment horizontal="left" vertical="center"/>
      <protection locked="0"/>
    </xf>
    <xf numFmtId="0" fontId="135" fillId="9" borderId="14" xfId="0" applyFont="1" applyFill="1" applyBorder="1" applyAlignment="1">
      <alignment horizontal="center" vertical="center"/>
    </xf>
    <xf numFmtId="49" fontId="135" fillId="10" borderId="7" xfId="0" applyNumberFormat="1" applyFont="1" applyFill="1" applyBorder="1" applyAlignment="1" applyProtection="1">
      <alignment horizontal="left" vertical="center"/>
      <protection locked="0"/>
    </xf>
    <xf numFmtId="49" fontId="135" fillId="10" borderId="13" xfId="0" applyNumberFormat="1" applyFont="1" applyFill="1" applyBorder="1" applyAlignment="1" applyProtection="1">
      <alignment horizontal="left" vertical="center"/>
      <protection locked="0"/>
    </xf>
    <xf numFmtId="49" fontId="135" fillId="10" borderId="17" xfId="0" applyNumberFormat="1" applyFont="1" applyFill="1" applyBorder="1" applyAlignment="1" applyProtection="1">
      <alignment horizontal="left" vertical="center"/>
      <protection locked="0"/>
    </xf>
    <xf numFmtId="0" fontId="64" fillId="2" borderId="0" xfId="0" applyFont="1" applyFill="1" applyAlignment="1">
      <alignment horizontal="left" vertical="center" wrapText="1"/>
    </xf>
    <xf numFmtId="0" fontId="133" fillId="10" borderId="7" xfId="0" applyFont="1" applyFill="1" applyBorder="1" applyAlignment="1" applyProtection="1">
      <alignment horizontal="left" vertical="center" wrapText="1"/>
      <protection locked="0"/>
    </xf>
    <xf numFmtId="0" fontId="133" fillId="10" borderId="13" xfId="0" applyFont="1" applyFill="1" applyBorder="1" applyAlignment="1" applyProtection="1">
      <alignment horizontal="left" vertical="center" wrapText="1"/>
      <protection locked="0"/>
    </xf>
    <xf numFmtId="0" fontId="133" fillId="10" borderId="17" xfId="0" applyFont="1" applyFill="1" applyBorder="1" applyAlignment="1" applyProtection="1">
      <alignment horizontal="left" vertical="center" wrapText="1"/>
      <protection locked="0"/>
    </xf>
    <xf numFmtId="0" fontId="64" fillId="2" borderId="0" xfId="0" applyFont="1" applyFill="1" applyAlignment="1">
      <alignment horizontal="left" vertical="top"/>
    </xf>
    <xf numFmtId="0" fontId="133" fillId="13" borderId="7" xfId="0" applyFont="1" applyFill="1" applyBorder="1" applyAlignment="1">
      <alignment horizontal="center" vertical="center"/>
    </xf>
    <xf numFmtId="0" fontId="133" fillId="13" borderId="13" xfId="0" applyFont="1" applyFill="1" applyBorder="1" applyAlignment="1">
      <alignment horizontal="center" vertical="center"/>
    </xf>
    <xf numFmtId="0" fontId="133" fillId="13" borderId="17" xfId="0" applyFont="1" applyFill="1" applyBorder="1" applyAlignment="1">
      <alignment horizontal="center" vertical="center"/>
    </xf>
    <xf numFmtId="49" fontId="133" fillId="10" borderId="7" xfId="0" applyNumberFormat="1" applyFont="1" applyFill="1" applyBorder="1" applyAlignment="1" applyProtection="1">
      <alignment horizontal="left" vertical="center" wrapText="1"/>
      <protection locked="0"/>
    </xf>
    <xf numFmtId="49" fontId="133" fillId="10" borderId="13" xfId="0" applyNumberFormat="1" applyFont="1" applyFill="1" applyBorder="1" applyAlignment="1" applyProtection="1">
      <alignment horizontal="left" vertical="center" wrapText="1"/>
      <protection locked="0"/>
    </xf>
    <xf numFmtId="49" fontId="133" fillId="10" borderId="17" xfId="0" applyNumberFormat="1" applyFont="1" applyFill="1" applyBorder="1" applyAlignment="1" applyProtection="1">
      <alignment horizontal="left" vertical="center" wrapText="1"/>
      <protection locked="0"/>
    </xf>
    <xf numFmtId="0" fontId="56" fillId="2" borderId="0" xfId="0" applyFont="1" applyFill="1" applyAlignment="1">
      <alignment horizontal="center" vertical="center" wrapText="1"/>
    </xf>
    <xf numFmtId="0" fontId="56" fillId="2" borderId="0" xfId="0" applyFont="1" applyFill="1" applyAlignment="1">
      <alignment horizontal="center" vertical="center"/>
    </xf>
    <xf numFmtId="0" fontId="34" fillId="0" borderId="92" xfId="0" applyFont="1" applyBorder="1" applyAlignment="1">
      <alignment horizontal="left" vertical="center" wrapText="1"/>
    </xf>
    <xf numFmtId="0" fontId="34" fillId="0" borderId="91" xfId="0" applyFont="1" applyBorder="1" applyAlignment="1">
      <alignment horizontal="left" vertical="center" wrapText="1"/>
    </xf>
    <xf numFmtId="0" fontId="34" fillId="0" borderId="108" xfId="0" applyFont="1" applyBorder="1" applyAlignment="1">
      <alignment horizontal="left" vertical="center" wrapText="1"/>
    </xf>
    <xf numFmtId="0" fontId="135" fillId="4" borderId="101" xfId="0" applyFont="1" applyFill="1" applyBorder="1" applyAlignment="1">
      <alignment horizontal="center" vertical="center" wrapText="1"/>
    </xf>
    <xf numFmtId="0" fontId="135" fillId="9" borderId="83" xfId="0" applyFont="1" applyFill="1" applyBorder="1" applyAlignment="1">
      <alignment horizontal="center" vertical="center" wrapText="1"/>
    </xf>
    <xf numFmtId="0" fontId="137" fillId="10" borderId="15" xfId="40" applyFont="1" applyFill="1" applyBorder="1" applyAlignment="1" applyProtection="1">
      <alignment horizontal="left" vertical="center"/>
      <protection locked="0"/>
    </xf>
    <xf numFmtId="0" fontId="167" fillId="0" borderId="0" xfId="24" applyFont="1" applyAlignment="1">
      <alignment vertical="top" wrapText="1"/>
    </xf>
    <xf numFmtId="0" fontId="140" fillId="0" borderId="0" xfId="24" applyFont="1" applyAlignment="1">
      <alignment horizontal="left" vertical="center" wrapText="1"/>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61" xfId="0" applyBorder="1" applyAlignment="1">
      <alignment horizontal="center" vertical="top" wrapText="1"/>
    </xf>
    <xf numFmtId="0" fontId="0" fillId="0" borderId="80" xfId="0" applyBorder="1" applyAlignment="1">
      <alignment horizontal="center" vertical="top" wrapText="1"/>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38" fontId="99" fillId="16" borderId="100" xfId="25" applyFont="1" applyFill="1" applyBorder="1" applyAlignment="1" applyProtection="1">
      <alignment horizontal="center" vertical="center"/>
      <protection locked="0"/>
    </xf>
    <xf numFmtId="38" fontId="99" fillId="16" borderId="108" xfId="25" applyFont="1" applyFill="1" applyBorder="1" applyAlignment="1" applyProtection="1">
      <alignment horizontal="center" vertical="center"/>
      <protection locked="0"/>
    </xf>
    <xf numFmtId="0" fontId="0" fillId="0" borderId="2" xfId="0" applyBorder="1" applyAlignment="1">
      <alignment horizontal="left" vertical="top" shrinkToFit="1"/>
    </xf>
    <xf numFmtId="0" fontId="0" fillId="0" borderId="7" xfId="0" applyBorder="1" applyAlignment="1">
      <alignment horizontal="left" vertical="top" shrinkToFit="1"/>
    </xf>
    <xf numFmtId="0" fontId="0" fillId="0" borderId="35" xfId="0" applyBorder="1" applyAlignment="1">
      <alignment horizontal="left" vertical="top" shrinkToFit="1"/>
    </xf>
    <xf numFmtId="0" fontId="0" fillId="0" borderId="36" xfId="0" applyBorder="1" applyAlignment="1">
      <alignment horizontal="left" vertical="top" shrinkToFit="1"/>
    </xf>
    <xf numFmtId="0" fontId="0" fillId="0" borderId="15" xfId="0" applyBorder="1" applyAlignment="1">
      <alignment horizontal="left" vertical="top" shrinkToFit="1"/>
    </xf>
    <xf numFmtId="0" fontId="0" fillId="0" borderId="37" xfId="0" applyBorder="1" applyAlignment="1">
      <alignment horizontal="left" vertical="top" shrinkToFit="1"/>
    </xf>
    <xf numFmtId="0" fontId="0" fillId="0" borderId="20" xfId="0" applyBorder="1" applyAlignment="1">
      <alignment horizontal="center" vertical="center"/>
    </xf>
    <xf numFmtId="0" fontId="0" fillId="0" borderId="36" xfId="0" applyBorder="1" applyAlignment="1">
      <alignment horizontal="center" vertical="center"/>
    </xf>
    <xf numFmtId="0" fontId="161" fillId="0" borderId="0" xfId="24" applyFont="1" applyAlignment="1">
      <alignment horizontal="left" vertical="center" wrapText="1"/>
    </xf>
    <xf numFmtId="0" fontId="81" fillId="0" borderId="0" xfId="24" applyFont="1" applyAlignment="1">
      <alignment horizontal="left" vertical="center"/>
    </xf>
    <xf numFmtId="0" fontId="99" fillId="16" borderId="100" xfId="24" applyFont="1" applyFill="1" applyBorder="1" applyProtection="1">
      <alignment vertical="center"/>
      <protection locked="0"/>
    </xf>
    <xf numFmtId="0" fontId="99" fillId="16" borderId="91" xfId="24" applyFont="1" applyFill="1" applyBorder="1" applyProtection="1">
      <alignment vertical="center"/>
      <protection locked="0"/>
    </xf>
    <xf numFmtId="0" fontId="99" fillId="16" borderId="108" xfId="24" applyFont="1" applyFill="1" applyBorder="1" applyProtection="1">
      <alignment vertical="center"/>
      <protection locked="0"/>
    </xf>
    <xf numFmtId="0" fontId="99" fillId="0" borderId="0" xfId="24" applyFont="1" applyAlignment="1">
      <alignment horizontal="center" vertical="center"/>
    </xf>
    <xf numFmtId="38" fontId="99" fillId="16" borderId="94" xfId="25" applyFont="1" applyFill="1" applyBorder="1" applyAlignment="1" applyProtection="1">
      <alignment horizontal="right" vertical="center"/>
      <protection locked="0"/>
    </xf>
    <xf numFmtId="38" fontId="99" fillId="16" borderId="96" xfId="25" applyFont="1" applyFill="1" applyBorder="1" applyAlignment="1" applyProtection="1">
      <alignment horizontal="right" vertical="center"/>
      <protection locked="0"/>
    </xf>
    <xf numFmtId="38" fontId="99" fillId="16" borderId="97" xfId="25" applyFont="1" applyFill="1" applyBorder="1" applyAlignment="1" applyProtection="1">
      <alignment horizontal="right" vertical="center"/>
      <protection locked="0"/>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3" xfId="0" applyBorder="1" applyAlignment="1">
      <alignment horizontal="center" vertical="top" wrapText="1"/>
    </xf>
    <xf numFmtId="0" fontId="0" fillId="0" borderId="33" xfId="0" applyBorder="1" applyAlignment="1">
      <alignment horizontal="center" vertical="top"/>
    </xf>
    <xf numFmtId="0" fontId="126" fillId="16" borderId="100" xfId="24" applyFont="1" applyFill="1" applyBorder="1" applyAlignment="1" applyProtection="1">
      <alignment horizontal="center" vertical="center"/>
      <protection locked="0"/>
    </xf>
    <xf numFmtId="0" fontId="126" fillId="16" borderId="91" xfId="24" applyFont="1" applyFill="1" applyBorder="1" applyAlignment="1" applyProtection="1">
      <alignment horizontal="center" vertical="center"/>
      <protection locked="0"/>
    </xf>
    <xf numFmtId="0" fontId="126" fillId="16" borderId="108" xfId="24" applyFont="1" applyFill="1" applyBorder="1" applyAlignment="1" applyProtection="1">
      <alignment horizontal="center" vertical="center"/>
      <protection locked="0"/>
    </xf>
    <xf numFmtId="0" fontId="100" fillId="0" borderId="0" xfId="24" applyFont="1" applyAlignment="1">
      <alignment horizontal="left" vertical="center" wrapText="1"/>
    </xf>
    <xf numFmtId="0" fontId="100" fillId="0" borderId="0" xfId="24" applyFont="1" applyAlignment="1">
      <alignment horizontal="left" vertical="center"/>
    </xf>
    <xf numFmtId="0" fontId="79" fillId="0" borderId="0" xfId="24" applyFont="1">
      <alignment vertical="center"/>
    </xf>
    <xf numFmtId="0" fontId="141" fillId="0" borderId="25" xfId="24" applyFont="1" applyBorder="1" applyAlignment="1" applyProtection="1">
      <alignment horizontal="left" vertical="center"/>
      <protection locked="0"/>
    </xf>
    <xf numFmtId="0" fontId="99" fillId="0" borderId="91" xfId="24" applyFont="1" applyBorder="1" applyAlignment="1" applyProtection="1">
      <alignment horizontal="left" vertical="center"/>
      <protection locked="0"/>
    </xf>
    <xf numFmtId="0" fontId="86" fillId="0" borderId="0" xfId="24" applyFont="1" applyAlignment="1">
      <alignment horizontal="left" vertical="center" wrapText="1"/>
    </xf>
    <xf numFmtId="0" fontId="81" fillId="0" borderId="0" xfId="24" applyFont="1" applyAlignment="1">
      <alignment horizontal="left" vertical="center" wrapText="1"/>
    </xf>
    <xf numFmtId="38" fontId="99" fillId="16" borderId="100" xfId="25" applyFont="1" applyFill="1" applyBorder="1" applyAlignment="1" applyProtection="1">
      <alignment horizontal="right" vertical="center" wrapText="1"/>
      <protection locked="0"/>
    </xf>
    <xf numFmtId="38" fontId="99" fillId="16" borderId="91" xfId="25" applyFont="1" applyFill="1" applyBorder="1" applyAlignment="1" applyProtection="1">
      <alignment horizontal="right" vertical="center" wrapText="1"/>
      <protection locked="0"/>
    </xf>
    <xf numFmtId="38" fontId="99" fillId="16" borderId="108" xfId="25" applyFont="1" applyFill="1" applyBorder="1" applyAlignment="1" applyProtection="1">
      <alignment horizontal="right" vertical="center" wrapText="1"/>
      <protection locked="0"/>
    </xf>
    <xf numFmtId="0" fontId="99" fillId="0" borderId="0" xfId="24" applyFont="1" applyAlignment="1">
      <alignment horizontal="center" vertical="center" wrapText="1"/>
    </xf>
    <xf numFmtId="38" fontId="99" fillId="16" borderId="100" xfId="25" applyFont="1" applyFill="1" applyBorder="1" applyAlignment="1" applyProtection="1">
      <alignment horizontal="right" vertical="center"/>
      <protection locked="0"/>
    </xf>
    <xf numFmtId="38" fontId="99" fillId="16" borderId="91" xfId="25" applyFont="1" applyFill="1" applyBorder="1" applyAlignment="1" applyProtection="1">
      <alignment horizontal="right" vertical="center"/>
      <protection locked="0"/>
    </xf>
    <xf numFmtId="38" fontId="99" fillId="16" borderId="108" xfId="25" applyFont="1" applyFill="1" applyBorder="1" applyAlignment="1" applyProtection="1">
      <alignment horizontal="right" vertical="center"/>
      <protection locked="0"/>
    </xf>
    <xf numFmtId="0" fontId="99"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79" fillId="0" borderId="0" xfId="26" applyFont="1" applyAlignment="1">
      <alignment horizontal="center" vertical="center"/>
    </xf>
    <xf numFmtId="0" fontId="84" fillId="0" borderId="2" xfId="26" applyBorder="1" applyAlignment="1">
      <alignment horizontal="center" vertical="center"/>
    </xf>
    <xf numFmtId="0" fontId="89" fillId="16" borderId="7" xfId="27" quotePrefix="1" applyFont="1" applyFill="1" applyBorder="1" applyAlignment="1">
      <alignment horizontal="left" vertical="center" wrapText="1"/>
    </xf>
    <xf numFmtId="0" fontId="89" fillId="16" borderId="13" xfId="27" quotePrefix="1" applyFont="1" applyFill="1" applyBorder="1" applyAlignment="1">
      <alignment horizontal="left" vertical="center" wrapText="1"/>
    </xf>
    <xf numFmtId="0" fontId="89" fillId="16" borderId="4" xfId="27" quotePrefix="1" applyFont="1" applyFill="1" applyBorder="1" applyAlignment="1">
      <alignment horizontal="left" vertical="center" wrapText="1"/>
    </xf>
    <xf numFmtId="180" fontId="90" fillId="16" borderId="3" xfId="27" quotePrefix="1" applyNumberFormat="1" applyFont="1" applyFill="1" applyBorder="1" applyAlignment="1">
      <alignment horizontal="center" vertical="center" wrapText="1"/>
    </xf>
    <xf numFmtId="0" fontId="91" fillId="0" borderId="8" xfId="26" applyFont="1" applyBorder="1" applyAlignment="1">
      <alignment horizontal="left" vertical="center" wrapText="1"/>
    </xf>
    <xf numFmtId="0" fontId="91" fillId="0" borderId="6" xfId="26" applyFont="1" applyBorder="1" applyAlignment="1">
      <alignment horizontal="left" vertical="center" wrapText="1"/>
    </xf>
    <xf numFmtId="184" fontId="90" fillId="16" borderId="67" xfId="28" quotePrefix="1" applyNumberFormat="1" applyFont="1" applyFill="1" applyBorder="1" applyAlignment="1" applyProtection="1">
      <alignment horizontal="center" vertical="center" wrapText="1"/>
      <protection locked="0"/>
    </xf>
    <xf numFmtId="184" fontId="90" fillId="16" borderId="1" xfId="28" quotePrefix="1" applyNumberFormat="1" applyFont="1" applyFill="1" applyBorder="1" applyAlignment="1" applyProtection="1">
      <alignment horizontal="center" vertical="center" wrapText="1"/>
      <protection locked="0"/>
    </xf>
    <xf numFmtId="184" fontId="90" fillId="16" borderId="12" xfId="28" quotePrefix="1" applyNumberFormat="1" applyFont="1" applyFill="1" applyBorder="1" applyAlignment="1" applyProtection="1">
      <alignment horizontal="center" vertical="center" wrapText="1"/>
      <protection locked="0"/>
    </xf>
    <xf numFmtId="38" fontId="90" fillId="16" borderId="67" xfId="28" quotePrefix="1" applyFont="1" applyFill="1" applyBorder="1" applyAlignment="1" applyProtection="1">
      <alignment horizontal="center" vertical="center" wrapText="1"/>
      <protection locked="0"/>
    </xf>
    <xf numFmtId="38" fontId="90" fillId="16" borderId="1" xfId="28" quotePrefix="1" applyFont="1" applyFill="1" applyBorder="1" applyAlignment="1" applyProtection="1">
      <alignment horizontal="center" vertical="center" wrapText="1"/>
      <protection locked="0"/>
    </xf>
    <xf numFmtId="38" fontId="90" fillId="16" borderId="12" xfId="28" quotePrefix="1" applyFont="1" applyFill="1" applyBorder="1" applyAlignment="1" applyProtection="1">
      <alignment horizontal="center" vertical="center" wrapText="1"/>
      <protection locked="0"/>
    </xf>
    <xf numFmtId="0" fontId="90" fillId="16" borderId="7" xfId="27" quotePrefix="1" applyFont="1" applyFill="1" applyBorder="1" applyAlignment="1" applyProtection="1">
      <alignment horizontal="center" vertical="center" wrapText="1"/>
      <protection locked="0"/>
    </xf>
    <xf numFmtId="0" fontId="90" fillId="16" borderId="4" xfId="27" quotePrefix="1" applyFont="1" applyFill="1" applyBorder="1" applyAlignment="1" applyProtection="1">
      <alignment horizontal="center" vertical="center" wrapText="1"/>
      <protection locked="0"/>
    </xf>
    <xf numFmtId="38" fontId="90" fillId="16" borderId="8" xfId="28" quotePrefix="1" applyFont="1" applyFill="1" applyBorder="1" applyAlignment="1" applyProtection="1">
      <alignment horizontal="center" vertical="center" wrapText="1"/>
    </xf>
    <xf numFmtId="38" fontId="90" fillId="16" borderId="9" xfId="28" quotePrefix="1" applyFont="1" applyFill="1" applyBorder="1" applyAlignment="1" applyProtection="1">
      <alignment horizontal="center" vertical="center" wrapText="1"/>
    </xf>
    <xf numFmtId="0" fontId="89" fillId="16" borderId="8" xfId="27" quotePrefix="1" applyFont="1" applyFill="1" applyBorder="1" applyAlignment="1" applyProtection="1">
      <alignment horizontal="left" vertical="top" wrapText="1"/>
      <protection locked="0"/>
    </xf>
    <xf numFmtId="0" fontId="89" fillId="16" borderId="6" xfId="27" quotePrefix="1" applyFont="1" applyFill="1" applyBorder="1" applyAlignment="1" applyProtection="1">
      <alignment horizontal="left" vertical="top" wrapText="1"/>
      <protection locked="0"/>
    </xf>
    <xf numFmtId="0" fontId="89" fillId="16" borderId="9" xfId="27" quotePrefix="1" applyFont="1" applyFill="1" applyBorder="1" applyAlignment="1" applyProtection="1">
      <alignment horizontal="left" vertical="top" wrapText="1"/>
      <protection locked="0"/>
    </xf>
    <xf numFmtId="0" fontId="89" fillId="16" borderId="67" xfId="27" quotePrefix="1" applyFont="1" applyFill="1" applyBorder="1" applyAlignment="1" applyProtection="1">
      <alignment horizontal="left" vertical="top" wrapText="1"/>
      <protection locked="0"/>
    </xf>
    <xf numFmtId="0" fontId="89" fillId="16" borderId="1" xfId="27" quotePrefix="1" applyFont="1" applyFill="1" applyBorder="1" applyAlignment="1" applyProtection="1">
      <alignment horizontal="left" vertical="top" wrapText="1"/>
      <protection locked="0"/>
    </xf>
    <xf numFmtId="0" fontId="89" fillId="16" borderId="12" xfId="27" quotePrefix="1" applyFont="1" applyFill="1" applyBorder="1" applyAlignment="1" applyProtection="1">
      <alignment horizontal="left" vertical="top" wrapText="1"/>
      <protection locked="0"/>
    </xf>
    <xf numFmtId="0" fontId="90" fillId="16" borderId="0" xfId="27" quotePrefix="1" applyFont="1" applyFill="1" applyAlignment="1" applyProtection="1">
      <alignment horizontal="center" vertical="center" wrapText="1"/>
      <protection locked="0"/>
    </xf>
    <xf numFmtId="0" fontId="86" fillId="0" borderId="0" xfId="26" applyFont="1" applyAlignment="1">
      <alignment horizontal="center" vertical="center"/>
    </xf>
    <xf numFmtId="0" fontId="86" fillId="0" borderId="11" xfId="26" applyFont="1" applyBorder="1" applyAlignment="1">
      <alignment horizontal="center" vertical="center"/>
    </xf>
    <xf numFmtId="0" fontId="86" fillId="0" borderId="90" xfId="26" applyFont="1" applyBorder="1" applyAlignment="1">
      <alignment horizontal="center" vertical="center"/>
    </xf>
    <xf numFmtId="0" fontId="86" fillId="0" borderId="3" xfId="26" applyFont="1" applyBorder="1" applyAlignment="1">
      <alignment horizontal="center" vertical="center"/>
    </xf>
    <xf numFmtId="38" fontId="90" fillId="16" borderId="7" xfId="28" quotePrefix="1" applyFont="1" applyFill="1" applyBorder="1" applyAlignment="1" applyProtection="1">
      <alignment horizontal="center" vertical="center" wrapText="1"/>
      <protection locked="0"/>
    </xf>
    <xf numFmtId="38" fontId="90" fillId="16" borderId="13" xfId="28" quotePrefix="1" applyFont="1" applyFill="1" applyBorder="1" applyAlignment="1" applyProtection="1">
      <alignment horizontal="center" vertical="center" wrapText="1"/>
      <protection locked="0"/>
    </xf>
    <xf numFmtId="38" fontId="90" fillId="16" borderId="4" xfId="28" quotePrefix="1" applyFont="1" applyFill="1" applyBorder="1" applyAlignment="1" applyProtection="1">
      <alignment horizontal="center" vertical="center" wrapText="1"/>
      <protection locked="0"/>
    </xf>
    <xf numFmtId="0" fontId="84" fillId="0" borderId="14" xfId="26" applyBorder="1" applyAlignment="1">
      <alignment horizontal="center" vertical="center"/>
    </xf>
    <xf numFmtId="38" fontId="90" fillId="16" borderId="8" xfId="28" quotePrefix="1" applyFont="1" applyFill="1" applyBorder="1" applyAlignment="1" applyProtection="1">
      <alignment horizontal="center" vertical="center" wrapText="1"/>
      <protection locked="0"/>
    </xf>
    <xf numFmtId="38" fontId="90" fillId="16" borderId="6" xfId="28" quotePrefix="1" applyFont="1" applyFill="1" applyBorder="1" applyAlignment="1" applyProtection="1">
      <alignment horizontal="center" vertical="center" wrapText="1"/>
      <protection locked="0"/>
    </xf>
    <xf numFmtId="38" fontId="90" fillId="16" borderId="9" xfId="28" quotePrefix="1" applyFont="1" applyFill="1" applyBorder="1" applyAlignment="1" applyProtection="1">
      <alignment horizontal="center" vertical="center" wrapText="1"/>
      <protection locked="0"/>
    </xf>
    <xf numFmtId="0" fontId="84" fillId="0" borderId="36" xfId="26" applyBorder="1" applyAlignment="1">
      <alignment horizontal="center" vertical="center"/>
    </xf>
    <xf numFmtId="38" fontId="90" fillId="16" borderId="15" xfId="28" quotePrefix="1" applyFont="1" applyFill="1" applyBorder="1" applyAlignment="1" applyProtection="1">
      <alignment horizontal="center" vertical="center" wrapText="1"/>
      <protection locked="0"/>
    </xf>
    <xf numFmtId="38" fontId="90" fillId="16" borderId="39" xfId="28" quotePrefix="1" applyFont="1" applyFill="1" applyBorder="1" applyAlignment="1" applyProtection="1">
      <alignment horizontal="center" vertical="center" wrapText="1"/>
      <protection locked="0"/>
    </xf>
    <xf numFmtId="38" fontId="90" fillId="16" borderId="78" xfId="28" quotePrefix="1" applyFont="1" applyFill="1" applyBorder="1" applyAlignment="1" applyProtection="1">
      <alignment horizontal="center" vertical="center" wrapText="1"/>
      <protection locked="0"/>
    </xf>
    <xf numFmtId="0" fontId="86" fillId="0" borderId="0" xfId="26" applyFont="1" applyAlignment="1">
      <alignment horizontal="left" vertical="center"/>
    </xf>
    <xf numFmtId="0" fontId="84" fillId="0" borderId="28" xfId="26" applyBorder="1" applyAlignment="1">
      <alignment horizontal="center" vertical="center"/>
    </xf>
    <xf numFmtId="0" fontId="84" fillId="0" borderId="86" xfId="26" applyBorder="1" applyAlignment="1">
      <alignment horizontal="center" vertical="center"/>
    </xf>
    <xf numFmtId="38" fontId="90" fillId="16" borderId="86" xfId="28" quotePrefix="1" applyFont="1" applyFill="1" applyBorder="1" applyAlignment="1" applyProtection="1">
      <alignment horizontal="center" vertical="center" wrapText="1"/>
      <protection locked="0"/>
    </xf>
    <xf numFmtId="0" fontId="84" fillId="0" borderId="3" xfId="26" applyBorder="1" applyAlignment="1">
      <alignment horizontal="center" vertical="center" wrapText="1"/>
    </xf>
    <xf numFmtId="0" fontId="84" fillId="0" borderId="2" xfId="26" applyBorder="1" applyAlignment="1">
      <alignment horizontal="center" vertical="center" wrapText="1"/>
    </xf>
    <xf numFmtId="0" fontId="89" fillId="16" borderId="67" xfId="27" quotePrefix="1" applyFont="1" applyFill="1" applyBorder="1" applyAlignment="1" applyProtection="1">
      <alignment horizontal="left" vertical="center" shrinkToFit="1"/>
      <protection locked="0"/>
    </xf>
    <xf numFmtId="0" fontId="89" fillId="16" borderId="1" xfId="27" quotePrefix="1" applyFont="1" applyFill="1" applyBorder="1" applyAlignment="1" applyProtection="1">
      <alignment horizontal="left" vertical="center" shrinkToFit="1"/>
      <protection locked="0"/>
    </xf>
    <xf numFmtId="185" fontId="90" fillId="16" borderId="1" xfId="27" quotePrefix="1" applyNumberFormat="1" applyFont="1" applyFill="1" applyBorder="1" applyAlignment="1" applyProtection="1">
      <alignment horizontal="center" vertical="center" wrapText="1"/>
      <protection locked="0"/>
    </xf>
    <xf numFmtId="185" fontId="90" fillId="16" borderId="13" xfId="27" quotePrefix="1" applyNumberFormat="1" applyFont="1" applyFill="1" applyBorder="1" applyAlignment="1" applyProtection="1">
      <alignment horizontal="center" vertical="center" wrapText="1"/>
      <protection locked="0"/>
    </xf>
    <xf numFmtId="0" fontId="89" fillId="16" borderId="7" xfId="27" quotePrefix="1" applyFont="1" applyFill="1" applyBorder="1" applyAlignment="1" applyProtection="1">
      <alignment horizontal="left" vertical="center" shrinkToFit="1"/>
      <protection locked="0"/>
    </xf>
    <xf numFmtId="0" fontId="89" fillId="16" borderId="13" xfId="27" quotePrefix="1" applyFont="1" applyFill="1" applyBorder="1" applyAlignment="1" applyProtection="1">
      <alignment horizontal="left" vertical="center" shrinkToFit="1"/>
      <protection locked="0"/>
    </xf>
    <xf numFmtId="0" fontId="15" fillId="4" borderId="2" xfId="0" applyFont="1" applyFill="1" applyBorder="1" applyAlignment="1">
      <alignment horizontal="center" vertical="center"/>
    </xf>
    <xf numFmtId="49" fontId="15" fillId="0" borderId="92" xfId="0" applyNumberFormat="1" applyFont="1" applyBorder="1" applyAlignment="1" applyProtection="1">
      <alignment horizontal="center" vertical="center"/>
      <protection locked="0"/>
    </xf>
    <xf numFmtId="49" fontId="15" fillId="0" borderId="108" xfId="0" applyNumberFormat="1" applyFont="1" applyBorder="1" applyAlignment="1" applyProtection="1">
      <alignment horizontal="center" vertical="center"/>
      <protection locked="0"/>
    </xf>
    <xf numFmtId="0" fontId="14" fillId="4" borderId="29" xfId="0" applyFont="1" applyFill="1" applyBorder="1" applyAlignment="1">
      <alignment horizontal="center" vertical="center" wrapText="1"/>
    </xf>
    <xf numFmtId="0" fontId="14" fillId="4" borderId="101" xfId="0" applyFont="1" applyFill="1" applyBorder="1" applyAlignment="1">
      <alignment horizontal="center" vertical="center" wrapText="1"/>
    </xf>
    <xf numFmtId="0" fontId="13" fillId="4" borderId="29" xfId="0" applyFont="1" applyFill="1" applyBorder="1" applyAlignment="1">
      <alignment horizontal="center" vertical="center"/>
    </xf>
    <xf numFmtId="0" fontId="13" fillId="4" borderId="101" xfId="0" applyFont="1" applyFill="1" applyBorder="1" applyAlignment="1">
      <alignment horizontal="center" vertical="center"/>
    </xf>
    <xf numFmtId="0" fontId="13" fillId="4" borderId="62" xfId="0" applyFont="1" applyFill="1" applyBorder="1" applyAlignment="1">
      <alignment horizontal="center" vertical="center" wrapText="1"/>
    </xf>
    <xf numFmtId="0" fontId="13" fillId="4" borderId="80" xfId="0" applyFont="1" applyFill="1" applyBorder="1" applyAlignment="1">
      <alignment horizontal="center" vertical="center" wrapText="1"/>
    </xf>
    <xf numFmtId="0" fontId="13" fillId="4" borderId="66" xfId="0" applyFont="1" applyFill="1" applyBorder="1" applyAlignment="1">
      <alignment horizontal="center" vertical="center" wrapText="1"/>
    </xf>
    <xf numFmtId="38" fontId="15" fillId="4" borderId="109" xfId="0" applyNumberFormat="1" applyFont="1" applyFill="1" applyBorder="1" applyAlignment="1">
      <alignment horizontal="center" vertical="center" wrapText="1"/>
    </xf>
    <xf numFmtId="38" fontId="15" fillId="4" borderId="70" xfId="0" applyNumberFormat="1" applyFont="1" applyFill="1" applyBorder="1" applyAlignment="1">
      <alignment horizontal="center" vertical="center" wrapText="1"/>
    </xf>
    <xf numFmtId="0" fontId="0" fillId="0" borderId="0" xfId="0">
      <alignment vertical="center"/>
    </xf>
    <xf numFmtId="0" fontId="14" fillId="4" borderId="31" xfId="0" applyFont="1" applyFill="1" applyBorder="1" applyAlignment="1">
      <alignment horizontal="center" vertical="center" wrapText="1"/>
    </xf>
    <xf numFmtId="0" fontId="14" fillId="4" borderId="84" xfId="0" applyFont="1" applyFill="1" applyBorder="1" applyAlignment="1">
      <alignment horizontal="center" vertical="center" wrapText="1"/>
    </xf>
    <xf numFmtId="0" fontId="13" fillId="4" borderId="97" xfId="0" applyFont="1" applyFill="1" applyBorder="1" applyAlignment="1">
      <alignment horizontal="center" vertical="center"/>
    </xf>
    <xf numFmtId="0" fontId="13" fillId="4" borderId="99" xfId="0" applyFont="1" applyFill="1" applyBorder="1" applyAlignment="1">
      <alignment horizontal="center" vertical="center"/>
    </xf>
    <xf numFmtId="0" fontId="13" fillId="4" borderId="62" xfId="0" applyFont="1" applyFill="1" applyBorder="1" applyAlignment="1">
      <alignment horizontal="center" vertical="center"/>
    </xf>
    <xf numFmtId="0" fontId="13" fillId="4" borderId="61" xfId="0" applyFont="1" applyFill="1" applyBorder="1" applyAlignment="1">
      <alignment horizontal="center" vertical="center"/>
    </xf>
    <xf numFmtId="0" fontId="13" fillId="4" borderId="80" xfId="0" applyFont="1" applyFill="1" applyBorder="1" applyAlignment="1">
      <alignment horizontal="center" vertical="center"/>
    </xf>
    <xf numFmtId="180" fontId="50" fillId="4" borderId="32" xfId="0" applyNumberFormat="1" applyFont="1" applyFill="1" applyBorder="1" applyAlignment="1">
      <alignment horizontal="center" vertical="center"/>
    </xf>
    <xf numFmtId="180" fontId="50" fillId="4" borderId="33" xfId="0" applyNumberFormat="1" applyFont="1" applyFill="1" applyBorder="1" applyAlignment="1">
      <alignment horizontal="center" vertical="center"/>
    </xf>
    <xf numFmtId="0" fontId="50" fillId="4" borderId="33" xfId="0" applyFont="1" applyFill="1" applyBorder="1" applyAlignment="1">
      <alignment horizontal="center" vertical="center"/>
    </xf>
    <xf numFmtId="0" fontId="50" fillId="4" borderId="34" xfId="0" applyFont="1" applyFill="1" applyBorder="1" applyAlignment="1">
      <alignment horizontal="center" vertical="center"/>
    </xf>
    <xf numFmtId="180" fontId="50" fillId="4" borderId="94" xfId="0" applyNumberFormat="1" applyFont="1" applyFill="1" applyBorder="1" applyAlignment="1">
      <alignment horizontal="center" vertical="center" wrapText="1"/>
    </xf>
    <xf numFmtId="180" fontId="50" fillId="4" borderId="93" xfId="0" applyNumberFormat="1" applyFont="1" applyFill="1" applyBorder="1" applyAlignment="1">
      <alignment horizontal="center" vertical="center" wrapText="1"/>
    </xf>
    <xf numFmtId="0" fontId="13" fillId="10" borderId="94" xfId="0" applyFont="1" applyFill="1" applyBorder="1" applyAlignment="1" applyProtection="1">
      <alignment horizontal="left" vertical="top" wrapText="1"/>
      <protection locked="0"/>
    </xf>
    <xf numFmtId="0" fontId="13" fillId="10" borderId="96" xfId="0" applyFont="1" applyFill="1" applyBorder="1" applyAlignment="1" applyProtection="1">
      <alignment horizontal="left" vertical="top" wrapText="1"/>
      <protection locked="0"/>
    </xf>
    <xf numFmtId="0" fontId="13" fillId="10" borderId="97" xfId="0" applyFont="1" applyFill="1" applyBorder="1" applyAlignment="1" applyProtection="1">
      <alignment horizontal="left" vertical="top" wrapText="1"/>
      <protection locked="0"/>
    </xf>
    <xf numFmtId="0" fontId="13" fillId="10" borderId="81" xfId="0" applyFont="1" applyFill="1" applyBorder="1" applyAlignment="1" applyProtection="1">
      <alignment horizontal="left" vertical="top" wrapText="1"/>
      <protection locked="0"/>
    </xf>
    <xf numFmtId="0" fontId="13" fillId="10" borderId="0" xfId="0" applyFont="1" applyFill="1" applyAlignment="1" applyProtection="1">
      <alignment horizontal="left" vertical="top" wrapText="1"/>
      <protection locked="0"/>
    </xf>
    <xf numFmtId="0" fontId="13" fillId="10" borderId="98" xfId="0" applyFont="1" applyFill="1" applyBorder="1" applyAlignment="1" applyProtection="1">
      <alignment horizontal="left" vertical="top" wrapText="1"/>
      <protection locked="0"/>
    </xf>
    <xf numFmtId="0" fontId="13" fillId="10" borderId="93" xfId="0" applyFont="1" applyFill="1" applyBorder="1" applyAlignment="1" applyProtection="1">
      <alignment horizontal="left" vertical="top" wrapText="1"/>
      <protection locked="0"/>
    </xf>
    <xf numFmtId="0" fontId="13" fillId="10" borderId="25" xfId="0" applyFont="1" applyFill="1" applyBorder="1" applyAlignment="1" applyProtection="1">
      <alignment horizontal="left" vertical="top" wrapText="1"/>
      <protection locked="0"/>
    </xf>
    <xf numFmtId="0" fontId="13" fillId="10" borderId="99" xfId="0" applyFont="1" applyFill="1" applyBorder="1" applyAlignment="1" applyProtection="1">
      <alignment horizontal="left" vertical="top" wrapText="1"/>
      <protection locked="0"/>
    </xf>
    <xf numFmtId="0" fontId="50" fillId="4" borderId="109" xfId="0" applyFont="1" applyFill="1" applyBorder="1" applyAlignment="1">
      <alignment horizontal="center" vertical="center"/>
    </xf>
    <xf numFmtId="0" fontId="50" fillId="4" borderId="70" xfId="0" applyFont="1" applyFill="1" applyBorder="1" applyAlignment="1">
      <alignment horizontal="center" vertical="center"/>
    </xf>
    <xf numFmtId="0" fontId="50" fillId="4" borderId="32" xfId="0" applyFont="1" applyFill="1" applyBorder="1" applyAlignment="1">
      <alignment horizontal="center" vertical="center" wrapText="1"/>
    </xf>
    <xf numFmtId="0" fontId="50" fillId="4" borderId="20" xfId="0" applyFont="1" applyFill="1" applyBorder="1" applyAlignment="1">
      <alignment horizontal="center" vertical="center" wrapText="1"/>
    </xf>
    <xf numFmtId="0" fontId="50" fillId="4" borderId="62" xfId="0" applyFont="1" applyFill="1" applyBorder="1" applyAlignment="1">
      <alignment horizontal="center" vertical="center"/>
    </xf>
    <xf numFmtId="0" fontId="50" fillId="4" borderId="80" xfId="0" applyFont="1" applyFill="1" applyBorder="1" applyAlignment="1">
      <alignment horizontal="center" vertical="center"/>
    </xf>
    <xf numFmtId="0" fontId="50" fillId="4" borderId="34" xfId="0" applyFont="1" applyFill="1" applyBorder="1" applyAlignment="1">
      <alignment horizontal="center" vertical="center" wrapText="1"/>
    </xf>
    <xf numFmtId="0" fontId="50" fillId="4" borderId="37" xfId="0" applyFont="1" applyFill="1" applyBorder="1" applyAlignment="1">
      <alignment horizontal="center" vertical="center" wrapText="1"/>
    </xf>
    <xf numFmtId="0" fontId="50" fillId="4" borderId="68" xfId="0" applyFont="1" applyFill="1" applyBorder="1" applyAlignment="1">
      <alignment horizontal="center" vertical="center"/>
    </xf>
    <xf numFmtId="0" fontId="50" fillId="4" borderId="77" xfId="0" applyFont="1" applyFill="1" applyBorder="1" applyAlignment="1">
      <alignment horizontal="center" vertical="center"/>
    </xf>
    <xf numFmtId="0" fontId="14" fillId="4" borderId="90"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5" fillId="4" borderId="32"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88" xfId="0" applyFont="1" applyFill="1" applyBorder="1" applyAlignment="1">
      <alignment horizontal="center" vertical="center" wrapText="1"/>
    </xf>
    <xf numFmtId="0" fontId="15" fillId="4" borderId="11" xfId="0" applyFont="1" applyFill="1" applyBorder="1" applyAlignment="1">
      <alignment horizontal="center" vertical="center"/>
    </xf>
    <xf numFmtId="0" fontId="14" fillId="4" borderId="30" xfId="0" applyFont="1" applyFill="1" applyBorder="1" applyAlignment="1">
      <alignment horizontal="center" vertical="center" wrapText="1"/>
    </xf>
    <xf numFmtId="0" fontId="15" fillId="4" borderId="90" xfId="0" applyFont="1" applyFill="1" applyBorder="1" applyAlignment="1">
      <alignment horizontal="center" vertical="center" wrapText="1"/>
    </xf>
    <xf numFmtId="0" fontId="15" fillId="18" borderId="62" xfId="0" applyFont="1" applyFill="1" applyBorder="1" applyAlignment="1">
      <alignment horizontal="center" vertical="center" wrapText="1"/>
    </xf>
    <xf numFmtId="0" fontId="15" fillId="18" borderId="61" xfId="0" applyFont="1" applyFill="1" applyBorder="1" applyAlignment="1">
      <alignment horizontal="center" vertical="center" wrapText="1"/>
    </xf>
    <xf numFmtId="0" fontId="15" fillId="18" borderId="80" xfId="0" applyFont="1" applyFill="1" applyBorder="1" applyAlignment="1">
      <alignment horizontal="center" vertical="center" wrapText="1"/>
    </xf>
    <xf numFmtId="0" fontId="44" fillId="2" borderId="0" xfId="0" applyFont="1" applyFill="1" applyAlignment="1">
      <alignment horizontal="left" vertical="center"/>
    </xf>
    <xf numFmtId="0" fontId="15" fillId="0" borderId="0" xfId="0" applyFont="1" applyAlignment="1">
      <alignment horizontal="left" vertical="center" wrapText="1"/>
    </xf>
    <xf numFmtId="0" fontId="15" fillId="4" borderId="7" xfId="0" applyFont="1" applyFill="1" applyBorder="1" applyAlignment="1">
      <alignment horizontal="center" vertical="center"/>
    </xf>
    <xf numFmtId="0" fontId="15" fillId="4" borderId="13" xfId="0" applyFont="1" applyFill="1" applyBorder="1" applyAlignment="1">
      <alignment horizontal="center" vertical="center"/>
    </xf>
    <xf numFmtId="0" fontId="15" fillId="4" borderId="4" xfId="0" applyFont="1" applyFill="1" applyBorder="1" applyAlignment="1">
      <alignment horizontal="center" vertical="center"/>
    </xf>
    <xf numFmtId="0" fontId="133" fillId="15" borderId="109" xfId="0" applyFont="1" applyFill="1" applyBorder="1" applyAlignment="1">
      <alignment horizontal="left" vertical="center" wrapText="1"/>
    </xf>
    <xf numFmtId="0" fontId="133" fillId="15" borderId="69" xfId="0" applyFont="1" applyFill="1" applyBorder="1" applyAlignment="1">
      <alignment horizontal="left" vertical="center" wrapText="1"/>
    </xf>
    <xf numFmtId="0" fontId="133" fillId="15" borderId="168" xfId="0" applyFont="1" applyFill="1" applyBorder="1" applyAlignment="1">
      <alignment horizontal="left" vertical="center" wrapText="1"/>
    </xf>
    <xf numFmtId="0" fontId="133" fillId="15" borderId="70" xfId="0" applyFont="1" applyFill="1" applyBorder="1" applyAlignment="1">
      <alignment horizontal="left" vertical="center" wrapText="1"/>
    </xf>
    <xf numFmtId="0" fontId="133" fillId="15" borderId="28" xfId="0" applyFont="1" applyFill="1" applyBorder="1" applyAlignment="1">
      <alignment horizontal="center" vertical="center"/>
    </xf>
    <xf numFmtId="0" fontId="133" fillId="15" borderId="38" xfId="0" applyFont="1" applyFill="1" applyBorder="1" applyAlignment="1">
      <alignment horizontal="center" vertical="center"/>
    </xf>
    <xf numFmtId="0" fontId="134" fillId="15" borderId="56" xfId="0" applyFont="1" applyFill="1" applyBorder="1" applyAlignment="1">
      <alignment horizontal="center" vertical="center" wrapText="1"/>
    </xf>
    <xf numFmtId="0" fontId="134" fillId="15" borderId="101" xfId="0" applyFont="1" applyFill="1" applyBorder="1" applyAlignment="1">
      <alignment horizontal="center" vertical="center" wrapText="1"/>
    </xf>
    <xf numFmtId="0" fontId="106" fillId="0" borderId="0" xfId="24" applyFont="1" applyAlignment="1">
      <alignment horizontal="left" vertical="center" wrapText="1"/>
    </xf>
    <xf numFmtId="178" fontId="15" fillId="18" borderId="94" xfId="0" applyNumberFormat="1" applyFont="1" applyFill="1" applyBorder="1" applyAlignment="1">
      <alignment horizontal="center" vertical="center"/>
    </xf>
    <xf numFmtId="178" fontId="15" fillId="18" borderId="81" xfId="0" applyNumberFormat="1" applyFont="1" applyFill="1" applyBorder="1" applyAlignment="1">
      <alignment horizontal="center" vertical="center"/>
    </xf>
    <xf numFmtId="178" fontId="15" fillId="18" borderId="93" xfId="0" applyNumberFormat="1" applyFont="1" applyFill="1" applyBorder="1" applyAlignment="1">
      <alignment horizontal="center" vertical="center"/>
    </xf>
    <xf numFmtId="0" fontId="15" fillId="18" borderId="50" xfId="0" applyFont="1" applyFill="1" applyBorder="1" applyAlignment="1">
      <alignment horizontal="center" vertical="center" wrapText="1"/>
    </xf>
    <xf numFmtId="0" fontId="15" fillId="18" borderId="66" xfId="0" applyFont="1" applyFill="1" applyBorder="1" applyAlignment="1">
      <alignment horizontal="center" vertical="center" wrapText="1"/>
    </xf>
    <xf numFmtId="0" fontId="15" fillId="18" borderId="32" xfId="0" applyFont="1" applyFill="1" applyBorder="1" applyAlignment="1">
      <alignment horizontal="center" vertical="center"/>
    </xf>
    <xf numFmtId="0" fontId="15" fillId="18" borderId="33" xfId="0" applyFont="1" applyFill="1" applyBorder="1" applyAlignment="1">
      <alignment horizontal="center" vertical="center"/>
    </xf>
    <xf numFmtId="0" fontId="15" fillId="18" borderId="34" xfId="0" applyFont="1" applyFill="1" applyBorder="1" applyAlignment="1">
      <alignment horizontal="center" vertical="center"/>
    </xf>
    <xf numFmtId="0" fontId="15" fillId="18" borderId="50" xfId="0" applyFont="1" applyFill="1" applyBorder="1" applyAlignment="1">
      <alignment horizontal="left" vertical="center"/>
    </xf>
    <xf numFmtId="0" fontId="15" fillId="18" borderId="61" xfId="0" applyFont="1" applyFill="1" applyBorder="1" applyAlignment="1">
      <alignment horizontal="left" vertical="center"/>
    </xf>
    <xf numFmtId="0" fontId="15" fillId="18" borderId="66" xfId="0" applyFont="1" applyFill="1" applyBorder="1" applyAlignment="1">
      <alignment horizontal="left" vertical="center"/>
    </xf>
    <xf numFmtId="0" fontId="15" fillId="18" borderId="2" xfId="0" applyFont="1" applyFill="1" applyBorder="1" applyAlignment="1">
      <alignment horizontal="center" vertical="center"/>
    </xf>
    <xf numFmtId="0" fontId="15" fillId="18" borderId="35" xfId="0" applyFont="1" applyFill="1" applyBorder="1" applyAlignment="1">
      <alignment horizontal="center" vertical="center"/>
    </xf>
    <xf numFmtId="0" fontId="15" fillId="18" borderId="53" xfId="0" applyFont="1" applyFill="1" applyBorder="1" applyAlignment="1">
      <alignment horizontal="center" vertical="center"/>
    </xf>
    <xf numFmtId="0" fontId="15" fillId="18" borderId="4" xfId="0" applyFont="1" applyFill="1" applyBorder="1" applyAlignment="1">
      <alignment horizontal="center" vertical="center"/>
    </xf>
    <xf numFmtId="0" fontId="15" fillId="18" borderId="7" xfId="0" applyFont="1" applyFill="1" applyBorder="1" applyAlignment="1">
      <alignment horizontal="center" vertical="center"/>
    </xf>
    <xf numFmtId="0" fontId="15" fillId="18" borderId="13" xfId="0" applyFont="1" applyFill="1" applyBorder="1" applyAlignment="1">
      <alignment horizontal="center" vertical="center"/>
    </xf>
    <xf numFmtId="0" fontId="15" fillId="18" borderId="17" xfId="0" applyFont="1" applyFill="1" applyBorder="1" applyAlignment="1">
      <alignment horizontal="center" vertical="center"/>
    </xf>
    <xf numFmtId="0" fontId="15" fillId="18" borderId="62" xfId="0" applyFont="1" applyFill="1" applyBorder="1" applyAlignment="1">
      <alignment horizontal="center" vertical="center"/>
    </xf>
    <xf numFmtId="0" fontId="15" fillId="18" borderId="61" xfId="0" applyFont="1" applyFill="1" applyBorder="1" applyAlignment="1">
      <alignment horizontal="center" vertical="center"/>
    </xf>
    <xf numFmtId="0" fontId="15" fillId="18" borderId="80" xfId="0" applyFont="1" applyFill="1" applyBorder="1" applyAlignment="1">
      <alignment horizontal="center" vertical="center"/>
    </xf>
    <xf numFmtId="0" fontId="15" fillId="18" borderId="66" xfId="0" applyFont="1" applyFill="1" applyBorder="1" applyAlignment="1">
      <alignment horizontal="center" vertical="center"/>
    </xf>
    <xf numFmtId="0" fontId="15" fillId="18" borderId="29" xfId="0" applyFont="1" applyFill="1" applyBorder="1" applyAlignment="1">
      <alignment horizontal="center" vertical="center" wrapText="1"/>
    </xf>
    <xf numFmtId="0" fontId="15" fillId="18" borderId="101" xfId="0" applyFont="1" applyFill="1" applyBorder="1" applyAlignment="1">
      <alignment horizontal="center" vertical="center" wrapText="1"/>
    </xf>
    <xf numFmtId="0" fontId="15" fillId="18" borderId="30" xfId="0" applyFont="1" applyFill="1" applyBorder="1" applyAlignment="1">
      <alignment horizontal="center" vertical="center" wrapText="1"/>
    </xf>
    <xf numFmtId="0" fontId="15" fillId="18" borderId="83" xfId="0" applyFont="1" applyFill="1" applyBorder="1" applyAlignment="1">
      <alignment horizontal="center" vertical="center" wrapText="1"/>
    </xf>
    <xf numFmtId="0" fontId="15" fillId="18" borderId="33" xfId="0" applyFont="1" applyFill="1" applyBorder="1" applyAlignment="1">
      <alignment horizontal="center" vertical="center" wrapText="1"/>
    </xf>
    <xf numFmtId="0" fontId="15" fillId="18" borderId="36" xfId="0" applyFont="1" applyFill="1" applyBorder="1" applyAlignment="1">
      <alignment horizontal="center" vertical="center" wrapText="1"/>
    </xf>
    <xf numFmtId="0" fontId="133" fillId="16" borderId="21" xfId="0" applyFont="1" applyFill="1" applyBorder="1" applyAlignment="1" applyProtection="1">
      <alignment horizontal="left" vertical="center" wrapText="1"/>
      <protection locked="0"/>
    </xf>
    <xf numFmtId="0" fontId="133" fillId="16" borderId="2" xfId="0" applyFont="1" applyFill="1" applyBorder="1" applyAlignment="1" applyProtection="1">
      <alignment horizontal="left" vertical="center" wrapText="1"/>
      <protection locked="0"/>
    </xf>
    <xf numFmtId="0" fontId="133" fillId="16" borderId="35" xfId="0" applyFont="1" applyFill="1" applyBorder="1" applyAlignment="1" applyProtection="1">
      <alignment horizontal="left" vertical="center" wrapText="1"/>
      <protection locked="0"/>
    </xf>
    <xf numFmtId="0" fontId="17" fillId="0" borderId="0" xfId="0" applyFont="1" applyAlignment="1">
      <alignment horizontal="center" vertical="center"/>
    </xf>
    <xf numFmtId="0" fontId="133" fillId="16" borderId="27" xfId="0" applyFont="1" applyFill="1" applyBorder="1" applyAlignment="1" applyProtection="1">
      <alignment horizontal="left" vertical="center" wrapText="1"/>
      <protection locked="0"/>
    </xf>
    <xf numFmtId="0" fontId="133" fillId="16" borderId="33" xfId="0" applyFont="1" applyFill="1" applyBorder="1" applyAlignment="1" applyProtection="1">
      <alignment horizontal="left" vertical="center" wrapText="1"/>
      <protection locked="0"/>
    </xf>
    <xf numFmtId="0" fontId="133" fillId="16" borderId="34" xfId="0" applyFont="1" applyFill="1" applyBorder="1" applyAlignment="1" applyProtection="1">
      <alignment horizontal="left" vertical="center" wrapText="1"/>
      <protection locked="0"/>
    </xf>
    <xf numFmtId="0" fontId="73" fillId="0" borderId="94" xfId="0" applyFont="1" applyBorder="1" applyAlignment="1">
      <alignment horizontal="center" vertical="center"/>
    </xf>
    <xf numFmtId="0" fontId="74" fillId="0" borderId="96" xfId="0" applyFont="1" applyBorder="1" applyAlignment="1">
      <alignment horizontal="center" vertical="center"/>
    </xf>
    <xf numFmtId="0" fontId="74" fillId="0" borderId="97" xfId="0" applyFont="1" applyBorder="1" applyAlignment="1">
      <alignment horizontal="center" vertical="center"/>
    </xf>
    <xf numFmtId="0" fontId="133" fillId="4" borderId="28" xfId="0" applyFont="1" applyFill="1" applyBorder="1" applyAlignment="1">
      <alignment horizontal="center" vertical="center"/>
    </xf>
    <xf numFmtId="0" fontId="133" fillId="4" borderId="38" xfId="0" applyFont="1" applyFill="1" applyBorder="1" applyAlignment="1">
      <alignment horizontal="center" vertical="center"/>
    </xf>
    <xf numFmtId="0" fontId="133" fillId="4" borderId="86" xfId="0" applyFont="1" applyFill="1" applyBorder="1" applyAlignment="1">
      <alignment horizontal="center" vertical="center"/>
    </xf>
    <xf numFmtId="0" fontId="133" fillId="16" borderId="71" xfId="0" applyFont="1" applyFill="1" applyBorder="1" applyAlignment="1" applyProtection="1">
      <alignment horizontal="left" vertical="center" wrapText="1"/>
      <protection locked="0"/>
    </xf>
    <xf numFmtId="0" fontId="133" fillId="16" borderId="14" xfId="0" applyFont="1" applyFill="1" applyBorder="1" applyAlignment="1" applyProtection="1">
      <alignment horizontal="left" vertical="center" wrapText="1"/>
      <protection locked="0"/>
    </xf>
    <xf numFmtId="0" fontId="133" fillId="16" borderId="72" xfId="0" applyFont="1" applyFill="1" applyBorder="1" applyAlignment="1" applyProtection="1">
      <alignment horizontal="left" vertical="center" wrapText="1"/>
      <protection locked="0"/>
    </xf>
    <xf numFmtId="0" fontId="133" fillId="16" borderId="20" xfId="0" applyFont="1" applyFill="1" applyBorder="1" applyAlignment="1" applyProtection="1">
      <alignment horizontal="left" vertical="center" wrapText="1"/>
      <protection locked="0"/>
    </xf>
    <xf numFmtId="0" fontId="133" fillId="16" borderId="36" xfId="0" applyFont="1" applyFill="1" applyBorder="1" applyAlignment="1" applyProtection="1">
      <alignment horizontal="left" vertical="center" wrapText="1"/>
      <protection locked="0"/>
    </xf>
    <xf numFmtId="0" fontId="133" fillId="16" borderId="37" xfId="0" applyFont="1" applyFill="1" applyBorder="1" applyAlignment="1" applyProtection="1">
      <alignment horizontal="left" vertical="center" wrapText="1"/>
      <protection locked="0"/>
    </xf>
    <xf numFmtId="0" fontId="133" fillId="16" borderId="32" xfId="0" applyFont="1" applyFill="1" applyBorder="1" applyAlignment="1">
      <alignment horizontal="left" vertical="center" wrapText="1"/>
    </xf>
    <xf numFmtId="0" fontId="133" fillId="16" borderId="30" xfId="0" applyFont="1" applyFill="1" applyBorder="1" applyAlignment="1">
      <alignment horizontal="left" vertical="center" wrapText="1"/>
    </xf>
    <xf numFmtId="0" fontId="133" fillId="16" borderId="31" xfId="0" applyFont="1" applyFill="1" applyBorder="1" applyAlignment="1">
      <alignment horizontal="left" vertical="center" wrapText="1"/>
    </xf>
    <xf numFmtId="0" fontId="133" fillId="15" borderId="50" xfId="0" applyFont="1" applyFill="1" applyBorder="1" applyAlignment="1">
      <alignment horizontal="left" vertical="center"/>
    </xf>
    <xf numFmtId="0" fontId="133" fillId="15" borderId="66" xfId="0" applyFont="1" applyFill="1" applyBorder="1" applyAlignment="1">
      <alignment horizontal="left" vertical="center"/>
    </xf>
    <xf numFmtId="0" fontId="133" fillId="0" borderId="52" xfId="0" applyFont="1" applyBorder="1" applyAlignment="1" applyProtection="1">
      <alignment horizontal="left" vertical="center" wrapText="1"/>
      <protection locked="0"/>
    </xf>
    <xf numFmtId="0" fontId="133" fillId="0" borderId="1" xfId="0" applyFont="1" applyBorder="1" applyAlignment="1" applyProtection="1">
      <alignment horizontal="left" vertical="center" wrapText="1"/>
      <protection locked="0"/>
    </xf>
    <xf numFmtId="0" fontId="133" fillId="0" borderId="16" xfId="0" applyFont="1" applyBorder="1" applyAlignment="1" applyProtection="1">
      <alignment horizontal="left" vertical="center" wrapText="1"/>
      <protection locked="0"/>
    </xf>
    <xf numFmtId="0" fontId="15" fillId="16" borderId="81" xfId="0" applyFont="1" applyFill="1" applyBorder="1" applyAlignment="1" applyProtection="1">
      <alignment horizontal="left" vertical="top" wrapText="1"/>
      <protection locked="0"/>
    </xf>
    <xf numFmtId="0" fontId="15" fillId="16" borderId="0" xfId="0" applyFont="1" applyFill="1" applyAlignment="1" applyProtection="1">
      <alignment horizontal="left" vertical="top" wrapText="1"/>
      <protection locked="0"/>
    </xf>
    <xf numFmtId="0" fontId="15" fillId="16" borderId="98" xfId="0" applyFont="1" applyFill="1" applyBorder="1" applyAlignment="1" applyProtection="1">
      <alignment horizontal="left" vertical="top" wrapText="1"/>
      <protection locked="0"/>
    </xf>
    <xf numFmtId="0" fontId="15" fillId="16" borderId="93" xfId="0" applyFont="1" applyFill="1" applyBorder="1" applyAlignment="1" applyProtection="1">
      <alignment horizontal="left" vertical="top" wrapText="1"/>
      <protection locked="0"/>
    </xf>
    <xf numFmtId="0" fontId="15" fillId="16" borderId="25" xfId="0" applyFont="1" applyFill="1" applyBorder="1" applyAlignment="1" applyProtection="1">
      <alignment horizontal="left" vertical="top" wrapText="1"/>
      <protection locked="0"/>
    </xf>
    <xf numFmtId="0" fontId="15" fillId="16" borderId="99" xfId="0" applyFont="1" applyFill="1" applyBorder="1" applyAlignment="1" applyProtection="1">
      <alignment horizontal="left" vertical="top" wrapText="1"/>
      <protection locked="0"/>
    </xf>
    <xf numFmtId="0" fontId="133" fillId="0" borderId="53" xfId="0" applyFont="1" applyBorder="1" applyAlignment="1" applyProtection="1">
      <alignment horizontal="left" vertical="center" wrapText="1"/>
      <protection locked="0"/>
    </xf>
    <xf numFmtId="0" fontId="133" fillId="0" borderId="13" xfId="0" applyFont="1" applyBorder="1" applyAlignment="1" applyProtection="1">
      <alignment horizontal="left" vertical="center" wrapText="1"/>
      <protection locked="0"/>
    </xf>
    <xf numFmtId="0" fontId="133" fillId="0" borderId="17" xfId="0" applyFont="1" applyBorder="1" applyAlignment="1" applyProtection="1">
      <alignment horizontal="left" vertical="center" wrapText="1"/>
      <protection locked="0"/>
    </xf>
    <xf numFmtId="0" fontId="133" fillId="0" borderId="20" xfId="0" applyFont="1" applyBorder="1" applyAlignment="1" applyProtection="1">
      <alignment horizontal="left" vertical="center" wrapText="1"/>
      <protection locked="0"/>
    </xf>
    <xf numFmtId="0" fontId="133" fillId="0" borderId="36" xfId="0" applyFont="1" applyBorder="1" applyAlignment="1" applyProtection="1">
      <alignment horizontal="left" vertical="center" wrapText="1"/>
      <protection locked="0"/>
    </xf>
    <xf numFmtId="0" fontId="133" fillId="0" borderId="37" xfId="0" applyFont="1" applyBorder="1" applyAlignment="1" applyProtection="1">
      <alignment horizontal="left" vertical="center" wrapText="1"/>
      <protection locked="0"/>
    </xf>
    <xf numFmtId="0" fontId="16" fillId="14" borderId="50" xfId="0" applyFont="1" applyFill="1" applyBorder="1" applyAlignment="1">
      <alignment horizontal="left"/>
    </xf>
    <xf numFmtId="0" fontId="16" fillId="14" borderId="61" xfId="0" applyFont="1" applyFill="1" applyBorder="1" applyAlignment="1">
      <alignment horizontal="left"/>
    </xf>
    <xf numFmtId="0" fontId="16" fillId="14" borderId="66" xfId="0" applyFont="1" applyFill="1" applyBorder="1" applyAlignment="1">
      <alignment horizontal="left"/>
    </xf>
    <xf numFmtId="0" fontId="15" fillId="0" borderId="94" xfId="0" applyFont="1" applyBorder="1" applyAlignment="1" applyProtection="1">
      <alignment horizontal="left" vertical="top" wrapText="1"/>
      <protection locked="0"/>
    </xf>
    <xf numFmtId="0" fontId="15" fillId="0" borderId="96" xfId="0" applyFont="1" applyBorder="1" applyAlignment="1" applyProtection="1">
      <alignment horizontal="left" vertical="top" wrapText="1"/>
      <protection locked="0"/>
    </xf>
    <xf numFmtId="0" fontId="15" fillId="0" borderId="97" xfId="0" applyFont="1" applyBorder="1" applyAlignment="1" applyProtection="1">
      <alignment horizontal="left" vertical="top" wrapText="1"/>
      <protection locked="0"/>
    </xf>
    <xf numFmtId="0" fontId="15" fillId="0" borderId="81"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98" xfId="0" applyFont="1" applyBorder="1" applyAlignment="1" applyProtection="1">
      <alignment horizontal="left" vertical="top" wrapText="1"/>
      <protection locked="0"/>
    </xf>
    <xf numFmtId="0" fontId="15" fillId="0" borderId="93" xfId="0" applyFont="1" applyBorder="1" applyAlignment="1" applyProtection="1">
      <alignment horizontal="left" vertical="top" wrapText="1"/>
      <protection locked="0"/>
    </xf>
    <xf numFmtId="0" fontId="15" fillId="0" borderId="25" xfId="0" applyFont="1" applyBorder="1" applyAlignment="1" applyProtection="1">
      <alignment horizontal="left" vertical="top" wrapText="1"/>
      <protection locked="0"/>
    </xf>
    <xf numFmtId="0" fontId="15" fillId="0" borderId="99" xfId="0" applyFont="1" applyBorder="1" applyAlignment="1" applyProtection="1">
      <alignment horizontal="left" vertical="top" wrapText="1"/>
      <protection locked="0"/>
    </xf>
    <xf numFmtId="0" fontId="15" fillId="16" borderId="94" xfId="0" applyFont="1" applyFill="1" applyBorder="1" applyAlignment="1" applyProtection="1">
      <alignment horizontal="left" vertical="top" wrapText="1"/>
      <protection locked="0"/>
    </xf>
    <xf numFmtId="0" fontId="15" fillId="16" borderId="96" xfId="0" applyFont="1" applyFill="1" applyBorder="1" applyAlignment="1" applyProtection="1">
      <alignment horizontal="left" vertical="top" wrapText="1"/>
      <protection locked="0"/>
    </xf>
    <xf numFmtId="0" fontId="15" fillId="16" borderId="97" xfId="0" applyFont="1" applyFill="1" applyBorder="1" applyAlignment="1" applyProtection="1">
      <alignment horizontal="left" vertical="top" wrapText="1"/>
      <protection locked="0"/>
    </xf>
    <xf numFmtId="0" fontId="16" fillId="14" borderId="50" xfId="0" applyFont="1" applyFill="1" applyBorder="1" applyAlignment="1">
      <alignment horizontal="left" wrapText="1"/>
    </xf>
    <xf numFmtId="0" fontId="16" fillId="14" borderId="61" xfId="0" applyFont="1" applyFill="1" applyBorder="1" applyAlignment="1">
      <alignment horizontal="left" wrapText="1"/>
    </xf>
    <xf numFmtId="0" fontId="16" fillId="14" borderId="66" xfId="0" applyFont="1" applyFill="1" applyBorder="1" applyAlignment="1">
      <alignment horizontal="left" wrapText="1"/>
    </xf>
    <xf numFmtId="0" fontId="13" fillId="4" borderId="94" xfId="0" applyFont="1" applyFill="1" applyBorder="1" applyAlignment="1">
      <alignment horizontal="center" vertical="center"/>
    </xf>
    <xf numFmtId="0" fontId="13" fillId="4" borderId="96" xfId="0" applyFont="1" applyFill="1" applyBorder="1" applyAlignment="1">
      <alignment horizontal="center" vertical="center"/>
    </xf>
    <xf numFmtId="0" fontId="13" fillId="4" borderId="81" xfId="0" applyFont="1" applyFill="1" applyBorder="1" applyAlignment="1">
      <alignment horizontal="center" vertical="center"/>
    </xf>
    <xf numFmtId="0" fontId="13" fillId="4" borderId="0" xfId="0" applyFont="1" applyFill="1" applyAlignment="1">
      <alignment horizontal="center" vertical="center"/>
    </xf>
    <xf numFmtId="0" fontId="49" fillId="4" borderId="95" xfId="0" applyFont="1" applyFill="1" applyBorder="1" applyAlignment="1">
      <alignment horizontal="center" vertical="center"/>
    </xf>
    <xf numFmtId="0" fontId="49" fillId="4" borderId="96" xfId="0" applyFont="1" applyFill="1" applyBorder="1" applyAlignment="1">
      <alignment horizontal="center" vertical="center"/>
    </xf>
    <xf numFmtId="0" fontId="49" fillId="4" borderId="10" xfId="0" applyFont="1" applyFill="1" applyBorder="1" applyAlignment="1">
      <alignment horizontal="center" vertical="center"/>
    </xf>
    <xf numFmtId="0" fontId="49" fillId="4" borderId="0" xfId="0" applyFont="1" applyFill="1" applyAlignment="1">
      <alignment horizontal="center" vertical="center"/>
    </xf>
    <xf numFmtId="0" fontId="49" fillId="4" borderId="34" xfId="0" applyFont="1" applyFill="1" applyBorder="1" applyAlignment="1">
      <alignment horizontal="center" vertical="center"/>
    </xf>
    <xf numFmtId="0" fontId="49" fillId="4" borderId="35" xfId="0" applyFont="1" applyFill="1" applyBorder="1" applyAlignment="1">
      <alignment horizontal="center" vertical="center"/>
    </xf>
    <xf numFmtId="0" fontId="49" fillId="4" borderId="72" xfId="0" applyFont="1" applyFill="1" applyBorder="1" applyAlignment="1">
      <alignment horizontal="center" vertical="center"/>
    </xf>
    <xf numFmtId="0" fontId="62" fillId="0" borderId="0" xfId="0" applyFont="1" applyAlignment="1">
      <alignment horizontal="center" vertical="center"/>
    </xf>
    <xf numFmtId="0" fontId="153" fillId="10" borderId="100" xfId="0" applyFont="1" applyFill="1" applyBorder="1" applyAlignment="1">
      <alignment horizontal="center" vertical="center"/>
    </xf>
    <xf numFmtId="0" fontId="153" fillId="10" borderId="91" xfId="0" applyFont="1" applyFill="1" applyBorder="1" applyAlignment="1">
      <alignment horizontal="center" vertical="center"/>
    </xf>
    <xf numFmtId="0" fontId="153" fillId="10" borderId="108" xfId="0" applyFont="1" applyFill="1" applyBorder="1" applyAlignment="1">
      <alignment horizontal="center" vertical="center"/>
    </xf>
    <xf numFmtId="0" fontId="154" fillId="15" borderId="94" xfId="0" applyFont="1" applyFill="1" applyBorder="1" applyAlignment="1">
      <alignment horizontal="center" vertical="center"/>
    </xf>
    <xf numFmtId="0" fontId="154" fillId="15" borderId="96" xfId="0" applyFont="1" applyFill="1" applyBorder="1" applyAlignment="1">
      <alignment horizontal="center" vertical="center"/>
    </xf>
    <xf numFmtId="0" fontId="154" fillId="15" borderId="97" xfId="0" applyFont="1" applyFill="1" applyBorder="1" applyAlignment="1">
      <alignment horizontal="center" vertical="center"/>
    </xf>
    <xf numFmtId="0" fontId="154" fillId="10" borderId="0" xfId="0" applyFont="1" applyFill="1" applyProtection="1">
      <alignment vertical="center"/>
      <protection locked="0"/>
    </xf>
    <xf numFmtId="0" fontId="154" fillId="15" borderId="100" xfId="0" applyFont="1" applyFill="1" applyBorder="1" applyAlignment="1">
      <alignment horizontal="center" vertical="center"/>
    </xf>
    <xf numFmtId="0" fontId="154" fillId="15" borderId="91" xfId="0" applyFont="1" applyFill="1" applyBorder="1" applyAlignment="1">
      <alignment horizontal="center" vertical="center"/>
    </xf>
    <xf numFmtId="0" fontId="154" fillId="15" borderId="108" xfId="0" applyFont="1" applyFill="1" applyBorder="1" applyAlignment="1">
      <alignment horizontal="center" vertical="center"/>
    </xf>
    <xf numFmtId="0" fontId="97" fillId="16" borderId="0" xfId="27" applyFont="1" applyFill="1" applyAlignment="1" applyProtection="1">
      <alignment horizontal="right" vertical="center"/>
      <protection locked="0"/>
    </xf>
    <xf numFmtId="0" fontId="97" fillId="16" borderId="25" xfId="27" applyFont="1" applyFill="1" applyBorder="1" applyAlignment="1">
      <alignment horizontal="left" vertical="center" wrapText="1" shrinkToFit="1"/>
    </xf>
    <xf numFmtId="0" fontId="78" fillId="0" borderId="0" xfId="30" applyFont="1" applyAlignment="1">
      <alignment horizontal="right" vertical="center" wrapText="1"/>
    </xf>
    <xf numFmtId="186" fontId="165" fillId="0" borderId="25" xfId="31" applyNumberFormat="1" applyFont="1" applyBorder="1" applyAlignment="1" applyProtection="1">
      <alignment horizontal="center" vertical="center"/>
      <protection locked="0"/>
    </xf>
    <xf numFmtId="186" fontId="99" fillId="0" borderId="25" xfId="31" applyNumberFormat="1" applyFont="1" applyBorder="1" applyAlignment="1" applyProtection="1">
      <alignment horizontal="center" vertical="center"/>
      <protection locked="0"/>
    </xf>
    <xf numFmtId="0" fontId="78" fillId="0" borderId="0" xfId="29" applyFont="1" applyAlignment="1">
      <alignment horizontal="right" vertical="center" wrapText="1"/>
    </xf>
    <xf numFmtId="0" fontId="78" fillId="0" borderId="0" xfId="29" applyFont="1" applyAlignment="1">
      <alignment horizontal="right" vertical="center"/>
    </xf>
    <xf numFmtId="0" fontId="95" fillId="0" borderId="13" xfId="29" applyFont="1" applyBorder="1" applyAlignment="1" applyProtection="1">
      <alignment vertical="center" shrinkToFit="1"/>
      <protection locked="0"/>
    </xf>
    <xf numFmtId="0" fontId="95" fillId="0" borderId="17" xfId="29" applyFont="1" applyBorder="1" applyAlignment="1" applyProtection="1">
      <alignment vertical="center" shrinkToFit="1"/>
      <protection locked="0"/>
    </xf>
    <xf numFmtId="0" fontId="85" fillId="17" borderId="94" xfId="29" applyFont="1" applyFill="1" applyBorder="1" applyAlignment="1">
      <alignment horizontal="center" vertical="center" wrapText="1"/>
    </xf>
    <xf numFmtId="0" fontId="85" fillId="17" borderId="96" xfId="29" applyFont="1" applyFill="1" applyBorder="1" applyAlignment="1">
      <alignment horizontal="center" vertical="center" wrapText="1"/>
    </xf>
    <xf numFmtId="0" fontId="85" fillId="17" borderId="97" xfId="29" applyFont="1" applyFill="1" applyBorder="1" applyAlignment="1">
      <alignment horizontal="center" vertical="center" wrapText="1"/>
    </xf>
    <xf numFmtId="0" fontId="85" fillId="17" borderId="93" xfId="29" applyFont="1" applyFill="1" applyBorder="1" applyAlignment="1">
      <alignment horizontal="center" vertical="center" wrapText="1"/>
    </xf>
    <xf numFmtId="0" fontId="85" fillId="17" borderId="25" xfId="29" applyFont="1" applyFill="1" applyBorder="1" applyAlignment="1">
      <alignment horizontal="center" vertical="center" wrapText="1"/>
    </xf>
    <xf numFmtId="0" fontId="85" fillId="17" borderId="99" xfId="29" applyFont="1" applyFill="1" applyBorder="1" applyAlignment="1">
      <alignment horizontal="center" vertical="center" wrapText="1"/>
    </xf>
    <xf numFmtId="0" fontId="95" fillId="15" borderId="96" xfId="29" applyFont="1" applyFill="1" applyBorder="1" applyAlignment="1" applyProtection="1">
      <alignment horizontal="left" vertical="center" shrinkToFit="1"/>
      <protection locked="0"/>
    </xf>
    <xf numFmtId="0" fontId="95" fillId="15" borderId="97" xfId="29" applyFont="1" applyFill="1" applyBorder="1" applyAlignment="1" applyProtection="1">
      <alignment horizontal="left" vertical="center" shrinkToFit="1"/>
      <protection locked="0"/>
    </xf>
    <xf numFmtId="0" fontId="95" fillId="0" borderId="13" xfId="30" applyFont="1" applyBorder="1" applyProtection="1">
      <alignment vertical="center"/>
      <protection locked="0"/>
    </xf>
    <xf numFmtId="0" fontId="95" fillId="0" borderId="17" xfId="30" applyFont="1" applyBorder="1" applyProtection="1">
      <alignment vertical="center"/>
      <protection locked="0"/>
    </xf>
    <xf numFmtId="0" fontId="95" fillId="15" borderId="13" xfId="29" applyFont="1" applyFill="1" applyBorder="1" applyAlignment="1" applyProtection="1">
      <alignment vertical="center" shrinkToFit="1"/>
      <protection locked="0"/>
    </xf>
    <xf numFmtId="0" fontId="95" fillId="15" borderId="17" xfId="29" applyFont="1" applyFill="1" applyBorder="1" applyAlignment="1" applyProtection="1">
      <alignment vertical="center" shrinkToFit="1"/>
      <protection locked="0"/>
    </xf>
    <xf numFmtId="0" fontId="95" fillId="0" borderId="7" xfId="29" applyFont="1" applyBorder="1" applyAlignment="1" applyProtection="1">
      <alignment vertical="center" shrinkToFit="1"/>
      <protection locked="0"/>
    </xf>
    <xf numFmtId="0" fontId="95" fillId="0" borderId="15" xfId="29" applyFont="1" applyBorder="1" applyAlignment="1" applyProtection="1">
      <alignment vertical="center" shrinkToFit="1"/>
      <protection locked="0"/>
    </xf>
    <xf numFmtId="0" fontId="95" fillId="0" borderId="19" xfId="29" applyFont="1" applyBorder="1" applyAlignment="1" applyProtection="1">
      <alignment vertical="center" shrinkToFit="1"/>
      <protection locked="0"/>
    </xf>
    <xf numFmtId="0" fontId="80" fillId="0" borderId="0" xfId="29" applyFont="1" applyAlignment="1">
      <alignment horizontal="left" vertical="center"/>
    </xf>
    <xf numFmtId="0" fontId="95" fillId="0" borderId="7" xfId="29" applyFont="1" applyBorder="1" applyAlignment="1" applyProtection="1">
      <alignment horizontal="left" vertical="center" shrinkToFit="1"/>
      <protection locked="0"/>
    </xf>
    <xf numFmtId="0" fontId="95" fillId="0" borderId="17" xfId="29" applyFont="1" applyBorder="1" applyAlignment="1" applyProtection="1">
      <alignment horizontal="left" vertical="center" shrinkToFit="1"/>
      <protection locked="0"/>
    </xf>
    <xf numFmtId="0" fontId="60" fillId="0" borderId="0" xfId="0" applyFont="1" applyAlignment="1">
      <alignment horizontal="left" vertical="center" wrapText="1"/>
    </xf>
    <xf numFmtId="0" fontId="13" fillId="10" borderId="89" xfId="0" applyFont="1" applyFill="1" applyBorder="1" applyAlignment="1" applyProtection="1">
      <alignment horizontal="center" vertical="center" wrapText="1"/>
      <protection locked="0"/>
    </xf>
    <xf numFmtId="0" fontId="13" fillId="10" borderId="9" xfId="0" applyFont="1" applyFill="1" applyBorder="1" applyAlignment="1" applyProtection="1">
      <alignment horizontal="center" vertical="center" wrapText="1"/>
      <protection locked="0"/>
    </xf>
    <xf numFmtId="0" fontId="13" fillId="10" borderId="93" xfId="0" applyFont="1" applyFill="1" applyBorder="1" applyAlignment="1" applyProtection="1">
      <alignment horizontal="center" vertical="center" wrapText="1"/>
      <protection locked="0"/>
    </xf>
    <xf numFmtId="0" fontId="13" fillId="10" borderId="104" xfId="0" applyFont="1" applyFill="1" applyBorder="1" applyAlignment="1" applyProtection="1">
      <alignment horizontal="center" vertical="center" wrapText="1"/>
      <protection locked="0"/>
    </xf>
    <xf numFmtId="0" fontId="13" fillId="10" borderId="8" xfId="0" applyFont="1" applyFill="1" applyBorder="1" applyAlignment="1" applyProtection="1">
      <alignment horizontal="center" vertical="center" wrapText="1"/>
      <protection locked="0"/>
    </xf>
    <xf numFmtId="0" fontId="13" fillId="10" borderId="6" xfId="0" applyFont="1" applyFill="1" applyBorder="1" applyAlignment="1" applyProtection="1">
      <alignment horizontal="center" vertical="center" wrapText="1"/>
      <protection locked="0"/>
    </xf>
    <xf numFmtId="0" fontId="13" fillId="10" borderId="103" xfId="0" applyFont="1" applyFill="1" applyBorder="1" applyAlignment="1" applyProtection="1">
      <alignment horizontal="center" vertical="center" wrapText="1"/>
      <protection locked="0"/>
    </xf>
    <xf numFmtId="0" fontId="13" fillId="10" borderId="25" xfId="0" applyFont="1" applyFill="1" applyBorder="1" applyAlignment="1" applyProtection="1">
      <alignment horizontal="center" vertical="center" wrapText="1"/>
      <protection locked="0"/>
    </xf>
    <xf numFmtId="183" fontId="13" fillId="10" borderId="146" xfId="0" applyNumberFormat="1" applyFont="1" applyFill="1" applyBorder="1" applyAlignment="1" applyProtection="1">
      <alignment horizontal="right" vertical="center" wrapText="1"/>
      <protection locked="0"/>
    </xf>
    <xf numFmtId="183" fontId="13" fillId="10" borderId="147" xfId="0" applyNumberFormat="1" applyFont="1" applyFill="1" applyBorder="1" applyAlignment="1" applyProtection="1">
      <alignment horizontal="right" vertical="center" wrapText="1"/>
      <protection locked="0"/>
    </xf>
    <xf numFmtId="183" fontId="13" fillId="10" borderId="14" xfId="0" applyNumberFormat="1" applyFont="1" applyFill="1" applyBorder="1" applyAlignment="1" applyProtection="1">
      <alignment horizontal="right" vertical="center" wrapText="1"/>
      <protection locked="0"/>
    </xf>
    <xf numFmtId="183" fontId="13" fillId="10" borderId="72" xfId="0" applyNumberFormat="1" applyFont="1" applyFill="1" applyBorder="1" applyAlignment="1" applyProtection="1">
      <alignment horizontal="right" vertical="center" wrapText="1"/>
      <protection locked="0"/>
    </xf>
    <xf numFmtId="183" fontId="13" fillId="11" borderId="148" xfId="0" applyNumberFormat="1" applyFont="1" applyFill="1" applyBorder="1" applyAlignment="1">
      <alignment horizontal="right" vertical="center" wrapText="1"/>
    </xf>
    <xf numFmtId="183" fontId="13" fillId="11" borderId="149" xfId="0" applyNumberFormat="1" applyFont="1" applyFill="1" applyBorder="1" applyAlignment="1">
      <alignment horizontal="right" vertical="center" wrapText="1"/>
    </xf>
    <xf numFmtId="183" fontId="13" fillId="11" borderId="173" xfId="0" applyNumberFormat="1" applyFont="1" applyFill="1" applyBorder="1" applyAlignment="1">
      <alignment horizontal="right" vertical="center" wrapText="1"/>
    </xf>
    <xf numFmtId="183" fontId="13" fillId="11" borderId="174" xfId="0" applyNumberFormat="1" applyFont="1" applyFill="1" applyBorder="1" applyAlignment="1">
      <alignment horizontal="right" vertical="center" wrapText="1"/>
    </xf>
    <xf numFmtId="0" fontId="13" fillId="10" borderId="52" xfId="0" applyFont="1" applyFill="1" applyBorder="1" applyAlignment="1" applyProtection="1">
      <alignment horizontal="center" vertical="center" wrapText="1"/>
      <protection locked="0"/>
    </xf>
    <xf numFmtId="0" fontId="13" fillId="10" borderId="12" xfId="0" applyFont="1" applyFill="1" applyBorder="1" applyAlignment="1" applyProtection="1">
      <alignment horizontal="center" vertical="center" wrapText="1"/>
      <protection locked="0"/>
    </xf>
    <xf numFmtId="0" fontId="13" fillId="10" borderId="10" xfId="0" applyFont="1" applyFill="1" applyBorder="1" applyAlignment="1" applyProtection="1">
      <alignment horizontal="center" vertical="center" wrapText="1"/>
      <protection locked="0"/>
    </xf>
    <xf numFmtId="0" fontId="13" fillId="10" borderId="0" xfId="0" applyFont="1" applyFill="1" applyAlignment="1" applyProtection="1">
      <alignment horizontal="center" vertical="center" wrapText="1"/>
      <protection locked="0"/>
    </xf>
    <xf numFmtId="0" fontId="13" fillId="10" borderId="11" xfId="0" applyFont="1" applyFill="1" applyBorder="1" applyAlignment="1" applyProtection="1">
      <alignment horizontal="center" vertical="center" wrapText="1"/>
      <protection locked="0"/>
    </xf>
    <xf numFmtId="0" fontId="13" fillId="10" borderId="67" xfId="0" applyFont="1" applyFill="1" applyBorder="1" applyAlignment="1" applyProtection="1">
      <alignment horizontal="center" vertical="center" wrapText="1"/>
      <protection locked="0"/>
    </xf>
    <xf numFmtId="183" fontId="13" fillId="11" borderId="105" xfId="0" applyNumberFormat="1" applyFont="1" applyFill="1" applyBorder="1" applyAlignment="1">
      <alignment horizontal="right" vertical="center" wrapText="1"/>
    </xf>
    <xf numFmtId="183" fontId="13" fillId="11" borderId="144" xfId="0" applyNumberFormat="1" applyFont="1" applyFill="1" applyBorder="1" applyAlignment="1">
      <alignment horizontal="right" vertical="center" wrapText="1"/>
    </xf>
    <xf numFmtId="183" fontId="13" fillId="11" borderId="87" xfId="0" applyNumberFormat="1" applyFont="1" applyFill="1" applyBorder="1" applyAlignment="1">
      <alignment horizontal="right" vertical="center" wrapText="1"/>
    </xf>
    <xf numFmtId="183" fontId="13" fillId="11" borderId="170" xfId="0" applyNumberFormat="1" applyFont="1" applyFill="1" applyBorder="1" applyAlignment="1">
      <alignment horizontal="right" vertical="center" wrapText="1"/>
    </xf>
    <xf numFmtId="0" fontId="13" fillId="15" borderId="100" xfId="0" applyFont="1" applyFill="1" applyBorder="1" applyAlignment="1">
      <alignment horizontal="center" vertical="center" wrapText="1"/>
    </xf>
    <xf numFmtId="0" fontId="13" fillId="15" borderId="91" xfId="0" applyFont="1" applyFill="1" applyBorder="1" applyAlignment="1">
      <alignment horizontal="center" vertical="center" wrapText="1"/>
    </xf>
    <xf numFmtId="0" fontId="13" fillId="14" borderId="52" xfId="0" applyFont="1" applyFill="1" applyBorder="1" applyAlignment="1">
      <alignment horizontal="center" vertical="center"/>
    </xf>
    <xf numFmtId="0" fontId="13" fillId="14" borderId="12" xfId="0" applyFont="1" applyFill="1" applyBorder="1" applyAlignment="1">
      <alignment horizontal="center" vertical="center"/>
    </xf>
    <xf numFmtId="0" fontId="13" fillId="14" borderId="67" xfId="0" applyFont="1" applyFill="1" applyBorder="1" applyAlignment="1">
      <alignment horizontal="center" vertical="center"/>
    </xf>
    <xf numFmtId="0" fontId="13" fillId="14" borderId="1" xfId="0" applyFont="1" applyFill="1" applyBorder="1" applyAlignment="1">
      <alignment horizontal="center" vertical="center"/>
    </xf>
    <xf numFmtId="0" fontId="13" fillId="14" borderId="67" xfId="0" applyFont="1" applyFill="1" applyBorder="1" applyAlignment="1">
      <alignment horizontal="center" vertical="center" wrapText="1"/>
    </xf>
    <xf numFmtId="0" fontId="13" fillId="14" borderId="12" xfId="0" applyFont="1" applyFill="1" applyBorder="1" applyAlignment="1">
      <alignment horizontal="center" vertical="center" wrapText="1"/>
    </xf>
    <xf numFmtId="0" fontId="13" fillId="0" borderId="150" xfId="0" applyFont="1" applyBorder="1" applyAlignment="1" applyProtection="1">
      <alignment horizontal="left" vertical="center" indent="1"/>
      <protection locked="0"/>
    </xf>
    <xf numFmtId="0" fontId="13" fillId="0" borderId="145" xfId="0" applyFont="1" applyBorder="1" applyAlignment="1" applyProtection="1">
      <alignment horizontal="left" vertical="center" indent="1"/>
      <protection locked="0"/>
    </xf>
    <xf numFmtId="3" fontId="13" fillId="11" borderId="146" xfId="0" applyNumberFormat="1" applyFont="1" applyFill="1" applyBorder="1" applyAlignment="1">
      <alignment horizontal="right" vertical="center"/>
    </xf>
    <xf numFmtId="3" fontId="13" fillId="11" borderId="147" xfId="0" applyNumberFormat="1" applyFont="1" applyFill="1" applyBorder="1" applyAlignment="1">
      <alignment horizontal="right" vertical="center"/>
    </xf>
    <xf numFmtId="0" fontId="13" fillId="0" borderId="157" xfId="0" applyFont="1" applyBorder="1" applyAlignment="1" applyProtection="1">
      <alignment horizontal="left" vertical="center" indent="1"/>
      <protection locked="0"/>
    </xf>
    <xf numFmtId="0" fontId="13" fillId="0" borderId="158" xfId="0" applyFont="1" applyBorder="1" applyAlignment="1" applyProtection="1">
      <alignment horizontal="left" vertical="center" indent="1"/>
      <protection locked="0"/>
    </xf>
    <xf numFmtId="3" fontId="13" fillId="16" borderId="160" xfId="0" applyNumberFormat="1" applyFont="1" applyFill="1" applyBorder="1" applyAlignment="1">
      <alignment horizontal="right" vertical="center"/>
    </xf>
    <xf numFmtId="3" fontId="13" fillId="16" borderId="159" xfId="0" applyNumberFormat="1" applyFont="1" applyFill="1" applyBorder="1" applyAlignment="1">
      <alignment horizontal="right" vertical="center"/>
    </xf>
    <xf numFmtId="0" fontId="63" fillId="0" borderId="81" xfId="0" applyFont="1" applyBorder="1" applyAlignment="1">
      <alignment horizontal="left" vertical="top" wrapText="1"/>
    </xf>
    <xf numFmtId="0" fontId="63" fillId="0" borderId="0" xfId="0" applyFont="1" applyAlignment="1">
      <alignment horizontal="left" vertical="top" wrapText="1"/>
    </xf>
    <xf numFmtId="0" fontId="13" fillId="0" borderId="161" xfId="0" applyFont="1" applyBorder="1" applyAlignment="1">
      <alignment horizontal="center" vertical="center"/>
    </xf>
    <xf numFmtId="0" fontId="13" fillId="0" borderId="162" xfId="0" applyFont="1" applyBorder="1" applyAlignment="1">
      <alignment horizontal="center" vertical="center"/>
    </xf>
    <xf numFmtId="3" fontId="13" fillId="11" borderId="164" xfId="0" applyNumberFormat="1" applyFont="1" applyFill="1" applyBorder="1" applyAlignment="1">
      <alignment horizontal="right" vertical="center"/>
    </xf>
    <xf numFmtId="3" fontId="13" fillId="11" borderId="163" xfId="0" applyNumberFormat="1" applyFont="1" applyFill="1" applyBorder="1" applyAlignment="1">
      <alignment horizontal="right" vertical="center"/>
    </xf>
    <xf numFmtId="0" fontId="13" fillId="0" borderId="153" xfId="0" applyFont="1" applyBorder="1" applyAlignment="1" applyProtection="1">
      <alignment horizontal="center" vertical="center"/>
      <protection locked="0"/>
    </xf>
    <xf numFmtId="0" fontId="13" fillId="0" borderId="154" xfId="0" applyFont="1" applyBorder="1" applyAlignment="1" applyProtection="1">
      <alignment horizontal="center" vertical="center"/>
      <protection locked="0"/>
    </xf>
    <xf numFmtId="3" fontId="13" fillId="0" borderId="155" xfId="0" applyNumberFormat="1" applyFont="1" applyBorder="1" applyAlignment="1" applyProtection="1">
      <alignment horizontal="right" vertical="center"/>
      <protection locked="0"/>
    </xf>
    <xf numFmtId="3" fontId="13" fillId="0" borderId="151" xfId="0" applyNumberFormat="1" applyFont="1" applyBorder="1" applyAlignment="1" applyProtection="1">
      <alignment horizontal="right" vertical="center"/>
      <protection locked="0"/>
    </xf>
    <xf numFmtId="0" fontId="13" fillId="0" borderId="155" xfId="0" applyFont="1" applyBorder="1" applyAlignment="1" applyProtection="1">
      <alignment horizontal="center" vertical="top" wrapText="1"/>
      <protection locked="0"/>
    </xf>
    <xf numFmtId="0" fontId="13" fillId="0" borderId="154" xfId="0" applyFont="1" applyBorder="1" applyAlignment="1" applyProtection="1">
      <alignment horizontal="center" vertical="top" wrapText="1"/>
      <protection locked="0"/>
    </xf>
    <xf numFmtId="0" fontId="13" fillId="0" borderId="156" xfId="0" applyFont="1" applyBorder="1" applyAlignment="1" applyProtection="1">
      <alignment horizontal="center" vertical="top" wrapText="1"/>
      <protection locked="0"/>
    </xf>
    <xf numFmtId="0" fontId="13" fillId="0" borderId="175" xfId="0" applyFont="1" applyBorder="1" applyAlignment="1" applyProtection="1">
      <alignment horizontal="center" vertical="center"/>
      <protection locked="0"/>
    </xf>
    <xf numFmtId="0" fontId="13" fillId="0" borderId="106" xfId="0" applyFont="1" applyBorder="1" applyAlignment="1" applyProtection="1">
      <alignment horizontal="center" vertical="center"/>
      <protection locked="0"/>
    </xf>
    <xf numFmtId="3" fontId="13" fillId="0" borderId="105" xfId="0" applyNumberFormat="1" applyFont="1" applyBorder="1" applyAlignment="1" applyProtection="1">
      <alignment horizontal="right" vertical="center"/>
      <protection locked="0"/>
    </xf>
    <xf numFmtId="3" fontId="13" fillId="0" borderId="144" xfId="0" applyNumberFormat="1" applyFont="1" applyBorder="1" applyAlignment="1" applyProtection="1">
      <alignment horizontal="right" vertical="center"/>
      <protection locked="0"/>
    </xf>
    <xf numFmtId="0" fontId="13" fillId="0" borderId="105" xfId="0" applyFont="1" applyBorder="1" applyAlignment="1" applyProtection="1">
      <alignment horizontal="center" vertical="top" wrapText="1"/>
      <protection locked="0"/>
    </xf>
    <xf numFmtId="0" fontId="13" fillId="0" borderId="106" xfId="0" applyFont="1" applyBorder="1" applyAlignment="1" applyProtection="1">
      <alignment horizontal="center" vertical="top" wrapText="1"/>
      <protection locked="0"/>
    </xf>
    <xf numFmtId="0" fontId="13" fillId="0" borderId="107" xfId="0" applyFont="1" applyBorder="1" applyAlignment="1" applyProtection="1">
      <alignment horizontal="center" vertical="top" wrapText="1"/>
      <protection locked="0"/>
    </xf>
    <xf numFmtId="0" fontId="76" fillId="0" borderId="153" xfId="0" applyFont="1" applyBorder="1" applyAlignment="1" applyProtection="1">
      <alignment horizontal="center" vertical="center"/>
      <protection locked="0"/>
    </xf>
    <xf numFmtId="0" fontId="76" fillId="0" borderId="154" xfId="0" applyFont="1" applyBorder="1" applyAlignment="1" applyProtection="1">
      <alignment horizontal="center" vertical="center"/>
      <protection locked="0"/>
    </xf>
    <xf numFmtId="3" fontId="76" fillId="0" borderId="155" xfId="0" applyNumberFormat="1" applyFont="1" applyBorder="1" applyAlignment="1" applyProtection="1">
      <alignment horizontal="right" vertical="center"/>
      <protection locked="0"/>
    </xf>
    <xf numFmtId="3" fontId="76" fillId="0" borderId="151" xfId="0" applyNumberFormat="1" applyFont="1" applyBorder="1" applyAlignment="1" applyProtection="1">
      <alignment horizontal="right" vertical="center"/>
      <protection locked="0"/>
    </xf>
    <xf numFmtId="0" fontId="76" fillId="0" borderId="155" xfId="0" applyFont="1" applyBorder="1" applyAlignment="1" applyProtection="1">
      <alignment horizontal="center" vertical="top" wrapText="1"/>
      <protection locked="0"/>
    </xf>
    <xf numFmtId="0" fontId="76" fillId="0" borderId="154" xfId="0" applyFont="1" applyBorder="1" applyAlignment="1" applyProtection="1">
      <alignment horizontal="center" vertical="top" wrapText="1"/>
      <protection locked="0"/>
    </xf>
    <xf numFmtId="0" fontId="76" fillId="0" borderId="156" xfId="0" applyFont="1" applyBorder="1" applyAlignment="1" applyProtection="1">
      <alignment horizontal="center" vertical="top" wrapText="1"/>
      <protection locked="0"/>
    </xf>
    <xf numFmtId="0" fontId="76" fillId="15" borderId="50" xfId="0" applyFont="1" applyFill="1" applyBorder="1" applyAlignment="1">
      <alignment horizontal="center" vertical="center" wrapText="1"/>
    </xf>
    <xf numFmtId="0" fontId="76" fillId="15" borderId="61" xfId="0" applyFont="1" applyFill="1" applyBorder="1" applyAlignment="1">
      <alignment horizontal="center" vertical="center" wrapText="1"/>
    </xf>
    <xf numFmtId="0" fontId="76" fillId="15" borderId="66" xfId="0" applyFont="1" applyFill="1" applyBorder="1" applyAlignment="1">
      <alignment horizontal="center" vertical="center" wrapText="1"/>
    </xf>
    <xf numFmtId="0" fontId="76" fillId="14" borderId="52" xfId="0" applyFont="1" applyFill="1" applyBorder="1" applyAlignment="1">
      <alignment horizontal="center" vertical="center" wrapText="1"/>
    </xf>
    <xf numFmtId="0" fontId="76" fillId="14" borderId="1" xfId="0" applyFont="1" applyFill="1" applyBorder="1" applyAlignment="1">
      <alignment horizontal="center" vertical="center" wrapText="1"/>
    </xf>
    <xf numFmtId="0" fontId="76" fillId="14" borderId="7" xfId="0" applyFont="1" applyFill="1" applyBorder="1" applyAlignment="1">
      <alignment horizontal="center" vertical="center" wrapText="1"/>
    </xf>
    <xf numFmtId="0" fontId="76" fillId="14" borderId="4" xfId="0" applyFont="1" applyFill="1" applyBorder="1" applyAlignment="1">
      <alignment horizontal="center" vertical="center" wrapText="1"/>
    </xf>
    <xf numFmtId="0" fontId="76" fillId="14" borderId="67" xfId="0" applyFont="1" applyFill="1" applyBorder="1" applyAlignment="1">
      <alignment horizontal="center" vertical="center" wrapText="1"/>
    </xf>
    <xf numFmtId="0" fontId="76" fillId="14" borderId="16" xfId="0" applyFont="1" applyFill="1" applyBorder="1" applyAlignment="1">
      <alignment horizontal="center" vertical="center" wrapText="1"/>
    </xf>
    <xf numFmtId="0" fontId="76" fillId="0" borderId="150" xfId="0" applyFont="1" applyBorder="1" applyAlignment="1" applyProtection="1">
      <alignment horizontal="center" vertical="center"/>
      <protection locked="0"/>
    </xf>
    <xf numFmtId="0" fontId="76" fillId="0" borderId="145" xfId="0" applyFont="1" applyBorder="1" applyAlignment="1" applyProtection="1">
      <alignment horizontal="center" vertical="center"/>
      <protection locked="0"/>
    </xf>
    <xf numFmtId="3" fontId="76" fillId="0" borderId="146" xfId="0" applyNumberFormat="1" applyFont="1" applyBorder="1" applyAlignment="1" applyProtection="1">
      <alignment horizontal="right" vertical="center"/>
      <protection locked="0"/>
    </xf>
    <xf numFmtId="3" fontId="76" fillId="0" borderId="147" xfId="0" applyNumberFormat="1" applyFont="1" applyBorder="1" applyAlignment="1" applyProtection="1">
      <alignment horizontal="right" vertical="center"/>
      <protection locked="0"/>
    </xf>
    <xf numFmtId="0" fontId="76" fillId="0" borderId="146" xfId="0" applyFont="1" applyBorder="1" applyAlignment="1" applyProtection="1">
      <alignment horizontal="center" vertical="top" wrapText="1"/>
      <protection locked="0"/>
    </xf>
    <xf numFmtId="0" fontId="76" fillId="0" borderId="145" xfId="0" applyFont="1" applyBorder="1" applyAlignment="1" applyProtection="1">
      <alignment horizontal="center" vertical="top" wrapText="1"/>
      <protection locked="0"/>
    </xf>
    <xf numFmtId="0" fontId="76" fillId="0" borderId="152" xfId="0" applyFont="1" applyBorder="1" applyAlignment="1" applyProtection="1">
      <alignment horizontal="center" vertical="top" wrapText="1"/>
      <protection locked="0"/>
    </xf>
    <xf numFmtId="0" fontId="133" fillId="14" borderId="176" xfId="0" applyFont="1" applyFill="1" applyBorder="1" applyAlignment="1">
      <alignment horizontal="center" vertical="top" wrapText="1"/>
    </xf>
    <xf numFmtId="0" fontId="133" fillId="14" borderId="192" xfId="0" applyFont="1" applyFill="1" applyBorder="1" applyAlignment="1">
      <alignment horizontal="center" vertical="top" wrapText="1"/>
    </xf>
    <xf numFmtId="0" fontId="13" fillId="15" borderId="71" xfId="0" quotePrefix="1" applyFont="1" applyFill="1" applyBorder="1" applyAlignment="1">
      <alignment horizontal="center" vertical="top" wrapText="1"/>
    </xf>
    <xf numFmtId="0" fontId="13" fillId="15" borderId="14" xfId="0" quotePrefix="1" applyFont="1" applyFill="1" applyBorder="1" applyAlignment="1">
      <alignment horizontal="center" vertical="top" wrapText="1"/>
    </xf>
    <xf numFmtId="0" fontId="13" fillId="0" borderId="8" xfId="0" quotePrefix="1" applyFont="1" applyBorder="1" applyAlignment="1">
      <alignment horizontal="center" vertical="top" wrapText="1"/>
    </xf>
    <xf numFmtId="0" fontId="13" fillId="0" borderId="9" xfId="0" quotePrefix="1" applyFont="1" applyBorder="1" applyAlignment="1">
      <alignment horizontal="center" vertical="top" wrapText="1"/>
    </xf>
    <xf numFmtId="0" fontId="13" fillId="0" borderId="10" xfId="0" quotePrefix="1" applyFont="1" applyBorder="1" applyAlignment="1">
      <alignment horizontal="center" vertical="top" wrapText="1"/>
    </xf>
    <xf numFmtId="0" fontId="13" fillId="0" borderId="11" xfId="0" quotePrefix="1" applyFont="1" applyBorder="1" applyAlignment="1">
      <alignment horizontal="center" vertical="top" wrapText="1"/>
    </xf>
    <xf numFmtId="0" fontId="13" fillId="0" borderId="103" xfId="0" quotePrefix="1" applyFont="1" applyBorder="1" applyAlignment="1">
      <alignment horizontal="center" vertical="top" wrapText="1"/>
    </xf>
    <xf numFmtId="0" fontId="13" fillId="0" borderId="104" xfId="0" quotePrefix="1" applyFont="1" applyBorder="1" applyAlignment="1">
      <alignment horizontal="center" vertical="top" wrapText="1"/>
    </xf>
    <xf numFmtId="0" fontId="13" fillId="0" borderId="18" xfId="0" quotePrefix="1" applyFont="1" applyBorder="1" applyAlignment="1">
      <alignment horizontal="center" vertical="top" wrapText="1"/>
    </xf>
    <xf numFmtId="0" fontId="13" fillId="0" borderId="98" xfId="0" quotePrefix="1" applyFont="1" applyBorder="1" applyAlignment="1">
      <alignment horizontal="center" vertical="top" wrapText="1"/>
    </xf>
    <xf numFmtId="0" fontId="13" fillId="0" borderId="99" xfId="0" quotePrefix="1" applyFont="1" applyBorder="1" applyAlignment="1">
      <alignment horizontal="center" vertical="top" wrapText="1"/>
    </xf>
    <xf numFmtId="0" fontId="13" fillId="15" borderId="10" xfId="0" applyFont="1" applyFill="1" applyBorder="1" applyAlignment="1">
      <alignment horizontal="center" vertical="center" wrapText="1"/>
    </xf>
    <xf numFmtId="0" fontId="13" fillId="15" borderId="11" xfId="0" applyFont="1" applyFill="1" applyBorder="1" applyAlignment="1">
      <alignment horizontal="center" vertical="center" wrapText="1"/>
    </xf>
    <xf numFmtId="0" fontId="193" fillId="15" borderId="10" xfId="0" applyFont="1" applyFill="1" applyBorder="1" applyAlignment="1">
      <alignment horizontal="center" vertical="center" wrapText="1"/>
    </xf>
    <xf numFmtId="0" fontId="193" fillId="15" borderId="11" xfId="0" applyFont="1" applyFill="1" applyBorder="1" applyAlignment="1">
      <alignment horizontal="center" vertical="center" wrapText="1"/>
    </xf>
    <xf numFmtId="0" fontId="15" fillId="14" borderId="247" xfId="0" applyFont="1" applyFill="1" applyBorder="1" applyAlignment="1">
      <alignment horizontal="center" vertical="top" wrapText="1"/>
    </xf>
    <xf numFmtId="0" fontId="15" fillId="14" borderId="179" xfId="0" applyFont="1" applyFill="1" applyBorder="1" applyAlignment="1">
      <alignment horizontal="center" vertical="top" wrapText="1"/>
    </xf>
    <xf numFmtId="0" fontId="15" fillId="14" borderId="176" xfId="0" applyFont="1" applyFill="1" applyBorder="1" applyAlignment="1">
      <alignment horizontal="center" vertical="top" wrapText="1"/>
    </xf>
    <xf numFmtId="0" fontId="133" fillId="14" borderId="177" xfId="0" applyFont="1" applyFill="1" applyBorder="1" applyAlignment="1">
      <alignment horizontal="center" vertical="top" wrapText="1"/>
    </xf>
    <xf numFmtId="0" fontId="133" fillId="14" borderId="179" xfId="0" applyFont="1" applyFill="1" applyBorder="1" applyAlignment="1">
      <alignment horizontal="center" vertical="top" wrapText="1"/>
    </xf>
    <xf numFmtId="0" fontId="15" fillId="15" borderId="21" xfId="0" applyFont="1" applyFill="1" applyBorder="1" applyAlignment="1">
      <alignment horizontal="left" vertical="center"/>
    </xf>
    <xf numFmtId="0" fontId="15" fillId="15" borderId="2" xfId="0" applyFont="1" applyFill="1" applyBorder="1" applyAlignment="1">
      <alignment horizontal="left" vertical="center"/>
    </xf>
    <xf numFmtId="0" fontId="72" fillId="0" borderId="0" xfId="0" applyFont="1" applyAlignment="1">
      <alignment horizontal="left" vertical="top" wrapText="1"/>
    </xf>
    <xf numFmtId="0" fontId="15" fillId="15" borderId="20" xfId="0" applyFont="1" applyFill="1" applyBorder="1" applyAlignment="1">
      <alignment horizontal="left" vertical="center"/>
    </xf>
    <xf numFmtId="0" fontId="15" fillId="15" borderId="36" xfId="0" applyFont="1" applyFill="1" applyBorder="1" applyAlignment="1">
      <alignment horizontal="left" vertical="center"/>
    </xf>
    <xf numFmtId="0" fontId="76" fillId="15" borderId="97" xfId="0" applyFont="1" applyFill="1" applyBorder="1" applyAlignment="1">
      <alignment horizontal="center" vertical="center" textRotation="255" wrapText="1"/>
    </xf>
    <xf numFmtId="0" fontId="0" fillId="0" borderId="98" xfId="0" applyBorder="1" applyAlignment="1">
      <alignment horizontal="center" vertical="center" textRotation="255" wrapText="1"/>
    </xf>
    <xf numFmtId="0" fontId="0" fillId="0" borderId="99" xfId="0" applyBorder="1" applyAlignment="1">
      <alignment horizontal="center" vertical="center" textRotation="255" wrapText="1"/>
    </xf>
    <xf numFmtId="0" fontId="76" fillId="15" borderId="88" xfId="0" quotePrefix="1" applyFont="1" applyFill="1" applyBorder="1" applyAlignment="1">
      <alignment horizontal="center" vertical="top" wrapText="1"/>
    </xf>
    <xf numFmtId="0" fontId="76" fillId="15" borderId="30" xfId="0" quotePrefix="1" applyFont="1" applyFill="1" applyBorder="1" applyAlignment="1">
      <alignment horizontal="center" vertical="top" wrapText="1"/>
    </xf>
    <xf numFmtId="0" fontId="76" fillId="15" borderId="31" xfId="0" quotePrefix="1" applyFont="1" applyFill="1" applyBorder="1" applyAlignment="1">
      <alignment horizontal="center" vertical="top" wrapText="1"/>
    </xf>
    <xf numFmtId="0" fontId="76" fillId="15" borderId="0" xfId="0" applyFont="1" applyFill="1" applyAlignment="1">
      <alignment horizontal="center" vertical="center" wrapText="1"/>
    </xf>
    <xf numFmtId="0" fontId="76" fillId="15" borderId="11" xfId="0" applyFont="1" applyFill="1" applyBorder="1" applyAlignment="1">
      <alignment horizontal="center" vertical="center" wrapText="1"/>
    </xf>
    <xf numFmtId="0" fontId="76" fillId="15" borderId="11" xfId="0" quotePrefix="1" applyFont="1" applyFill="1" applyBorder="1" applyAlignment="1">
      <alignment horizontal="center" vertical="top" wrapText="1"/>
    </xf>
    <xf numFmtId="0" fontId="76" fillId="15" borderId="90" xfId="0" quotePrefix="1" applyFont="1" applyFill="1" applyBorder="1" applyAlignment="1">
      <alignment horizontal="center" vertical="top" wrapText="1"/>
    </xf>
    <xf numFmtId="0" fontId="76" fillId="15" borderId="60" xfId="0" quotePrefix="1" applyFont="1" applyFill="1" applyBorder="1" applyAlignment="1">
      <alignment horizontal="center" vertical="top" wrapText="1"/>
    </xf>
    <xf numFmtId="0" fontId="76" fillId="15" borderId="10" xfId="0" applyFont="1" applyFill="1" applyBorder="1" applyAlignment="1">
      <alignment horizontal="center" vertical="center" wrapText="1"/>
    </xf>
    <xf numFmtId="0" fontId="145" fillId="15" borderId="10" xfId="0" applyFont="1" applyFill="1" applyBorder="1" applyAlignment="1">
      <alignment horizontal="center" vertical="center" wrapText="1"/>
    </xf>
    <xf numFmtId="0" fontId="145" fillId="15" borderId="11" xfId="0" applyFont="1" applyFill="1" applyBorder="1" applyAlignment="1">
      <alignment horizontal="center" vertical="center" wrapText="1"/>
    </xf>
    <xf numFmtId="0" fontId="76" fillId="15" borderId="98" xfId="0" applyFont="1" applyFill="1" applyBorder="1" applyAlignment="1">
      <alignment horizontal="center" vertical="center" wrapText="1"/>
    </xf>
    <xf numFmtId="0" fontId="15" fillId="15" borderId="81" xfId="0" applyFont="1" applyFill="1" applyBorder="1" applyAlignment="1">
      <alignment horizontal="center" vertical="center" wrapText="1"/>
    </xf>
    <xf numFmtId="0" fontId="15" fillId="15" borderId="11" xfId="0" applyFont="1" applyFill="1" applyBorder="1" applyAlignment="1">
      <alignment horizontal="center" vertical="center" wrapText="1"/>
    </xf>
    <xf numFmtId="0" fontId="62" fillId="2" borderId="0" xfId="0" applyFont="1" applyFill="1" applyAlignment="1">
      <alignment horizontal="center" vertical="center"/>
    </xf>
    <xf numFmtId="0" fontId="61" fillId="2" borderId="0" xfId="0" applyFont="1" applyFill="1" applyAlignment="1">
      <alignment horizontal="right" vertical="center"/>
    </xf>
    <xf numFmtId="0" fontId="62" fillId="2" borderId="1" xfId="0" applyFont="1" applyFill="1" applyBorder="1" applyAlignment="1">
      <alignment horizontal="left" vertical="center" shrinkToFit="1"/>
    </xf>
    <xf numFmtId="0" fontId="15" fillId="15" borderId="32" xfId="0" applyFont="1" applyFill="1" applyBorder="1" applyAlignment="1">
      <alignment horizontal="left" vertical="center"/>
    </xf>
    <xf numFmtId="0" fontId="15" fillId="15" borderId="33" xfId="0" applyFont="1" applyFill="1" applyBorder="1" applyAlignment="1">
      <alignment horizontal="left" vertical="center"/>
    </xf>
    <xf numFmtId="0" fontId="76" fillId="15" borderId="90" xfId="0" applyFont="1" applyFill="1" applyBorder="1" applyAlignment="1">
      <alignment horizontal="center" vertical="center" wrapText="1"/>
    </xf>
    <xf numFmtId="0" fontId="76" fillId="15" borderId="90" xfId="0" quotePrefix="1" applyFont="1" applyFill="1" applyBorder="1" applyAlignment="1">
      <alignment horizontal="center" vertical="center" wrapText="1" shrinkToFit="1"/>
    </xf>
    <xf numFmtId="0" fontId="76" fillId="15" borderId="90" xfId="0" applyFont="1" applyFill="1" applyBorder="1" applyAlignment="1">
      <alignment horizontal="center" vertical="center" wrapText="1" shrinkToFit="1"/>
    </xf>
    <xf numFmtId="0" fontId="76" fillId="15" borderId="90" xfId="0" quotePrefix="1" applyFont="1" applyFill="1" applyBorder="1" applyAlignment="1">
      <alignment horizontal="center" vertical="center" wrapText="1"/>
    </xf>
    <xf numFmtId="0" fontId="76" fillId="15" borderId="60" xfId="0" applyFont="1" applyFill="1" applyBorder="1" applyAlignment="1">
      <alignment horizontal="center" vertical="center" wrapText="1"/>
    </xf>
    <xf numFmtId="0" fontId="15" fillId="25" borderId="28" xfId="0" applyFont="1" applyFill="1" applyBorder="1" applyAlignment="1">
      <alignment horizontal="center" vertical="center" wrapText="1"/>
    </xf>
    <xf numFmtId="0" fontId="0" fillId="25" borderId="86" xfId="0" applyFill="1" applyBorder="1" applyAlignment="1">
      <alignment horizontal="center" vertical="center" wrapText="1"/>
    </xf>
    <xf numFmtId="0" fontId="47" fillId="0" borderId="86" xfId="0" applyFont="1" applyBorder="1" applyAlignment="1">
      <alignment horizontal="center" vertical="center" wrapText="1"/>
    </xf>
    <xf numFmtId="0" fontId="47" fillId="0" borderId="38" xfId="0" applyFont="1" applyBorder="1" applyAlignment="1">
      <alignment horizontal="center" vertical="center" wrapText="1"/>
    </xf>
    <xf numFmtId="0" fontId="0" fillId="0" borderId="0" xfId="51" applyFont="1" applyAlignment="1">
      <alignment horizontal="left" vertical="center" wrapText="1"/>
    </xf>
    <xf numFmtId="0" fontId="84" fillId="0" borderId="0" xfId="51" applyFont="1" applyAlignment="1">
      <alignment horizontal="left" vertical="center"/>
    </xf>
    <xf numFmtId="0" fontId="0" fillId="0" borderId="0" xfId="51" applyFont="1" applyAlignment="1">
      <alignment horizontal="left" vertical="center"/>
    </xf>
    <xf numFmtId="0" fontId="119" fillId="0" borderId="2" xfId="26" applyFont="1" applyBorder="1" applyAlignment="1" applyProtection="1">
      <alignment horizontal="left" vertical="center" wrapText="1"/>
      <protection locked="0"/>
    </xf>
    <xf numFmtId="0" fontId="65" fillId="0" borderId="0" xfId="26" applyFont="1" applyAlignment="1">
      <alignment horizontal="left" vertical="center" wrapText="1"/>
    </xf>
    <xf numFmtId="194" fontId="109" fillId="0" borderId="14" xfId="26" applyNumberFormat="1" applyFont="1" applyBorder="1" applyAlignment="1" applyProtection="1">
      <alignment horizontal="center" vertical="center"/>
      <protection locked="0"/>
    </xf>
    <xf numFmtId="194" fontId="109" fillId="0" borderId="3" xfId="26" applyNumberFormat="1" applyFont="1" applyBorder="1" applyAlignment="1" applyProtection="1">
      <alignment horizontal="center" vertical="center"/>
      <protection locked="0"/>
    </xf>
    <xf numFmtId="0" fontId="109" fillId="0" borderId="0" xfId="51" applyFont="1" applyAlignment="1">
      <alignment horizontal="center" vertical="center"/>
    </xf>
    <xf numFmtId="0" fontId="84" fillId="0" borderId="2" xfId="26" applyBorder="1" applyAlignment="1" applyProtection="1">
      <alignment horizontal="left" vertical="center" wrapText="1"/>
      <protection locked="0"/>
    </xf>
    <xf numFmtId="0" fontId="59" fillId="0" borderId="2" xfId="51" applyFont="1" applyBorder="1" applyAlignment="1" applyProtection="1">
      <alignment horizontal="left" vertical="center" wrapText="1" shrinkToFit="1"/>
      <protection locked="0"/>
    </xf>
    <xf numFmtId="38" fontId="197" fillId="0" borderId="14" xfId="28" applyFont="1" applyBorder="1" applyAlignment="1" applyProtection="1">
      <alignment horizontal="right" vertical="center" wrapText="1"/>
      <protection locked="0"/>
    </xf>
    <xf numFmtId="38" fontId="197" fillId="0" borderId="3" xfId="28" applyFont="1" applyBorder="1" applyAlignment="1" applyProtection="1">
      <alignment horizontal="right" vertical="center" wrapText="1"/>
      <protection locked="0"/>
    </xf>
    <xf numFmtId="184" fontId="109" fillId="0" borderId="4" xfId="26" applyNumberFormat="1" applyFont="1" applyBorder="1" applyAlignment="1" applyProtection="1">
      <alignment horizontal="center" vertical="center"/>
      <protection locked="0"/>
    </xf>
    <xf numFmtId="38" fontId="197" fillId="0" borderId="7" xfId="28" applyFont="1" applyBorder="1" applyAlignment="1" applyProtection="1">
      <alignment horizontal="right" vertical="center" wrapText="1"/>
      <protection locked="0"/>
    </xf>
    <xf numFmtId="14" fontId="109" fillId="0" borderId="14" xfId="26" applyNumberFormat="1" applyFont="1" applyBorder="1" applyAlignment="1" applyProtection="1">
      <alignment horizontal="center" vertical="center"/>
      <protection locked="0"/>
    </xf>
    <xf numFmtId="0" fontId="109" fillId="0" borderId="3" xfId="26" applyFont="1" applyBorder="1" applyAlignment="1" applyProtection="1">
      <alignment horizontal="center" vertical="center"/>
      <protection locked="0"/>
    </xf>
    <xf numFmtId="0" fontId="84" fillId="0" borderId="14" xfId="26" applyBorder="1" applyAlignment="1" applyProtection="1">
      <alignment horizontal="left" vertical="center" wrapText="1"/>
      <protection locked="0"/>
    </xf>
    <xf numFmtId="0" fontId="84" fillId="0" borderId="3" xfId="26" applyBorder="1" applyAlignment="1" applyProtection="1">
      <alignment horizontal="left" vertical="center" wrapText="1"/>
      <protection locked="0"/>
    </xf>
    <xf numFmtId="0" fontId="59" fillId="0" borderId="14" xfId="51" applyFont="1" applyBorder="1" applyAlignment="1" applyProtection="1">
      <alignment horizontal="left" vertical="center" wrapText="1" shrinkToFit="1"/>
      <protection locked="0"/>
    </xf>
    <xf numFmtId="0" fontId="59" fillId="0" borderId="3" xfId="51" applyFont="1" applyBorder="1" applyAlignment="1" applyProtection="1">
      <alignment horizontal="left" vertical="center" wrapText="1" shrinkToFit="1"/>
      <protection locked="0"/>
    </xf>
    <xf numFmtId="14" fontId="109" fillId="0" borderId="3" xfId="26" applyNumberFormat="1" applyFont="1" applyBorder="1" applyAlignment="1" applyProtection="1">
      <alignment horizontal="center" vertical="center"/>
      <protection locked="0"/>
    </xf>
    <xf numFmtId="14" fontId="109" fillId="0" borderId="4" xfId="26" applyNumberFormat="1" applyFont="1" applyBorder="1" applyAlignment="1" applyProtection="1">
      <alignment horizontal="center" vertical="center"/>
      <protection locked="0"/>
    </xf>
    <xf numFmtId="0" fontId="109" fillId="0" borderId="4" xfId="26" applyFont="1" applyBorder="1" applyAlignment="1" applyProtection="1">
      <alignment horizontal="center" vertical="center"/>
      <protection locked="0"/>
    </xf>
    <xf numFmtId="0" fontId="196" fillId="0" borderId="0" xfId="51" applyFont="1" applyAlignment="1">
      <alignment horizontal="left" vertical="center"/>
    </xf>
    <xf numFmtId="0" fontId="196" fillId="0" borderId="0" xfId="51" applyFont="1" applyAlignment="1">
      <alignment horizontal="left" vertical="center" wrapText="1"/>
    </xf>
    <xf numFmtId="0" fontId="84" fillId="0" borderId="0" xfId="51" applyFont="1" applyAlignment="1">
      <alignment horizontal="center" vertical="center"/>
    </xf>
    <xf numFmtId="0" fontId="59" fillId="14" borderId="2" xfId="51" applyFont="1" applyFill="1" applyBorder="1" applyAlignment="1">
      <alignment horizontal="center" vertical="center" wrapText="1"/>
    </xf>
    <xf numFmtId="0" fontId="59" fillId="14" borderId="7" xfId="51" applyFont="1" applyFill="1" applyBorder="1" applyAlignment="1">
      <alignment horizontal="center" vertical="center" wrapText="1"/>
    </xf>
    <xf numFmtId="14" fontId="59" fillId="14" borderId="4" xfId="51" applyNumberFormat="1" applyFont="1" applyFill="1" applyBorder="1" applyAlignment="1">
      <alignment horizontal="center" vertical="center" wrapText="1"/>
    </xf>
    <xf numFmtId="0" fontId="107" fillId="0" borderId="0" xfId="32" applyFont="1" applyAlignment="1">
      <alignment horizontal="left" vertical="center" wrapText="1"/>
    </xf>
    <xf numFmtId="0" fontId="108" fillId="0" borderId="30" xfId="32" applyFont="1" applyBorder="1" applyAlignment="1">
      <alignment horizontal="center" vertical="center" wrapText="1"/>
    </xf>
    <xf numFmtId="0" fontId="108" fillId="0" borderId="90" xfId="32" applyFont="1" applyBorder="1" applyAlignment="1">
      <alignment horizontal="center" vertical="center" wrapText="1"/>
    </xf>
    <xf numFmtId="0" fontId="108" fillId="0" borderId="83" xfId="32" applyFont="1" applyBorder="1" applyAlignment="1">
      <alignment horizontal="center" vertical="center" wrapText="1"/>
    </xf>
    <xf numFmtId="0" fontId="101" fillId="0" borderId="0" xfId="32" applyFont="1" applyAlignment="1">
      <alignment horizontal="left" vertical="center" wrapText="1"/>
    </xf>
    <xf numFmtId="0" fontId="81" fillId="14" borderId="14" xfId="33" applyNumberFormat="1" applyFont="1" applyFill="1" applyBorder="1" applyAlignment="1" applyProtection="1">
      <alignment horizontal="center" vertical="center" wrapText="1" shrinkToFit="1"/>
    </xf>
    <xf numFmtId="0" fontId="81" fillId="14" borderId="3" xfId="33" applyNumberFormat="1" applyFont="1" applyFill="1" applyBorder="1" applyAlignment="1" applyProtection="1">
      <alignment horizontal="center" vertical="center" wrapText="1" shrinkToFit="1"/>
    </xf>
    <xf numFmtId="0" fontId="81" fillId="14" borderId="14" xfId="33" applyNumberFormat="1" applyFont="1" applyFill="1" applyBorder="1" applyAlignment="1" applyProtection="1">
      <alignment horizontal="center" vertical="center" shrinkToFit="1"/>
    </xf>
    <xf numFmtId="0" fontId="81" fillId="14" borderId="3" xfId="33" applyNumberFormat="1" applyFont="1" applyFill="1" applyBorder="1" applyAlignment="1" applyProtection="1">
      <alignment horizontal="center" vertical="center" shrinkToFit="1"/>
    </xf>
    <xf numFmtId="0" fontId="106" fillId="0" borderId="2" xfId="32" applyFont="1" applyBorder="1" applyAlignment="1">
      <alignment horizontal="center" vertical="center" wrapText="1"/>
    </xf>
    <xf numFmtId="0" fontId="106" fillId="0" borderId="2" xfId="32" applyFont="1" applyBorder="1" applyAlignment="1">
      <alignment horizontal="center" vertical="center"/>
    </xf>
    <xf numFmtId="0" fontId="80" fillId="14" borderId="14" xfId="32" applyFont="1" applyFill="1" applyBorder="1" applyAlignment="1">
      <alignment horizontal="center" vertical="center"/>
    </xf>
    <xf numFmtId="0" fontId="80" fillId="14" borderId="90" xfId="32" applyFont="1" applyFill="1" applyBorder="1" applyAlignment="1">
      <alignment horizontal="center" vertical="center"/>
    </xf>
    <xf numFmtId="0" fontId="80" fillId="14" borderId="3" xfId="32" applyFont="1" applyFill="1" applyBorder="1" applyAlignment="1">
      <alignment horizontal="center" vertical="center"/>
    </xf>
    <xf numFmtId="0" fontId="80" fillId="14" borderId="7" xfId="32" applyFont="1" applyFill="1" applyBorder="1" applyAlignment="1">
      <alignment horizontal="center" vertical="center"/>
    </xf>
    <xf numFmtId="0" fontId="80" fillId="14" borderId="13" xfId="32" applyFont="1" applyFill="1" applyBorder="1" applyAlignment="1">
      <alignment horizontal="center" vertical="center"/>
    </xf>
    <xf numFmtId="0" fontId="80" fillId="14" borderId="4" xfId="32" applyFont="1" applyFill="1" applyBorder="1" applyAlignment="1">
      <alignment horizontal="center" vertical="center"/>
    </xf>
    <xf numFmtId="0" fontId="80" fillId="14" borderId="7" xfId="33" applyNumberFormat="1" applyFont="1" applyFill="1" applyBorder="1" applyAlignment="1" applyProtection="1">
      <alignment horizontal="center" vertical="center" shrinkToFit="1"/>
    </xf>
    <xf numFmtId="0" fontId="80" fillId="14" borderId="13" xfId="33" applyNumberFormat="1" applyFont="1" applyFill="1" applyBorder="1" applyAlignment="1" applyProtection="1">
      <alignment horizontal="center" vertical="center" shrinkToFit="1"/>
    </xf>
    <xf numFmtId="0" fontId="80" fillId="14" borderId="4" xfId="33" applyNumberFormat="1" applyFont="1" applyFill="1" applyBorder="1" applyAlignment="1" applyProtection="1">
      <alignment horizontal="center" vertical="center" shrinkToFit="1"/>
    </xf>
    <xf numFmtId="0" fontId="81" fillId="14" borderId="90" xfId="33" applyNumberFormat="1" applyFont="1" applyFill="1" applyBorder="1" applyAlignment="1" applyProtection="1">
      <alignment horizontal="center" vertical="center" wrapText="1" shrinkToFit="1"/>
    </xf>
    <xf numFmtId="0" fontId="81" fillId="14" borderId="14" xfId="32" applyFont="1" applyFill="1" applyBorder="1" applyAlignment="1">
      <alignment horizontal="center" vertical="center" wrapText="1"/>
    </xf>
    <xf numFmtId="0" fontId="81" fillId="14" borderId="3" xfId="32" applyFont="1" applyFill="1" applyBorder="1" applyAlignment="1">
      <alignment horizontal="center" vertical="center" wrapText="1"/>
    </xf>
    <xf numFmtId="0" fontId="81" fillId="14" borderId="3" xfId="32" applyFont="1" applyFill="1" applyBorder="1" applyAlignment="1">
      <alignment horizontal="center" vertical="center"/>
    </xf>
    <xf numFmtId="0" fontId="77" fillId="0" borderId="0" xfId="32" applyFont="1" applyAlignment="1">
      <alignment horizontal="left" vertical="center"/>
    </xf>
    <xf numFmtId="0" fontId="104" fillId="16" borderId="25" xfId="34" applyFont="1" applyFill="1" applyBorder="1" applyAlignment="1">
      <alignment horizontal="left" vertical="center" shrinkToFit="1"/>
    </xf>
    <xf numFmtId="0" fontId="78" fillId="14" borderId="14" xfId="33" applyNumberFormat="1" applyFont="1" applyFill="1" applyBorder="1" applyAlignment="1" applyProtection="1">
      <alignment horizontal="center" vertical="center" wrapText="1" shrinkToFit="1"/>
    </xf>
    <xf numFmtId="0" fontId="78" fillId="14" borderId="90"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3" applyNumberFormat="1" applyFont="1" applyFill="1" applyBorder="1" applyAlignment="1" applyProtection="1">
      <alignment horizontal="center" vertical="center" wrapText="1"/>
    </xf>
    <xf numFmtId="0" fontId="78" fillId="14" borderId="90"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81" fillId="14" borderId="14" xfId="33" applyNumberFormat="1" applyFont="1" applyFill="1" applyBorder="1" applyAlignment="1" applyProtection="1">
      <alignment horizontal="center" vertical="center" wrapText="1"/>
    </xf>
    <xf numFmtId="0" fontId="81" fillId="14" borderId="3" xfId="33" applyNumberFormat="1" applyFont="1" applyFill="1" applyBorder="1" applyAlignment="1" applyProtection="1">
      <alignment horizontal="center" vertical="center" wrapText="1"/>
    </xf>
    <xf numFmtId="0" fontId="82" fillId="14" borderId="14" xfId="32" applyFont="1" applyFill="1" applyBorder="1" applyAlignment="1">
      <alignment horizontal="center" vertical="center" wrapText="1"/>
    </xf>
    <xf numFmtId="0" fontId="82" fillId="14" borderId="3" xfId="32" applyFont="1" applyFill="1" applyBorder="1" applyAlignment="1">
      <alignment horizontal="center" vertical="center" wrapText="1"/>
    </xf>
    <xf numFmtId="196" fontId="15" fillId="14" borderId="94" xfId="52" applyNumberFormat="1" applyFont="1" applyFill="1" applyBorder="1" applyAlignment="1">
      <alignment horizontal="center" vertical="center" wrapText="1"/>
    </xf>
    <xf numFmtId="196" fontId="82" fillId="14" borderId="96" xfId="52" applyNumberFormat="1" applyFont="1" applyFill="1" applyBorder="1" applyAlignment="1">
      <alignment horizontal="center" vertical="center" wrapText="1"/>
    </xf>
    <xf numFmtId="196" fontId="82" fillId="14" borderId="97" xfId="52" applyNumberFormat="1" applyFont="1" applyFill="1" applyBorder="1" applyAlignment="1">
      <alignment horizontal="center" vertical="center" wrapText="1"/>
    </xf>
    <xf numFmtId="196" fontId="0" fillId="14" borderId="81" xfId="52" applyNumberFormat="1" applyFont="1" applyFill="1" applyBorder="1" applyAlignment="1">
      <alignment horizontal="center" vertical="center"/>
    </xf>
    <xf numFmtId="196" fontId="84" fillId="14" borderId="0" xfId="52" applyNumberFormat="1" applyFont="1" applyFill="1" applyAlignment="1">
      <alignment horizontal="center" vertical="center"/>
    </xf>
    <xf numFmtId="196" fontId="84" fillId="14" borderId="98" xfId="52" applyNumberFormat="1" applyFont="1" applyFill="1" applyBorder="1" applyAlignment="1">
      <alignment horizontal="center" vertical="center"/>
    </xf>
    <xf numFmtId="196" fontId="0" fillId="14" borderId="52" xfId="52" applyNumberFormat="1" applyFont="1" applyFill="1" applyBorder="1" applyAlignment="1">
      <alignment horizontal="center" vertical="center"/>
    </xf>
    <xf numFmtId="196" fontId="84" fillId="14" borderId="1" xfId="52" applyNumberFormat="1" applyFont="1" applyFill="1" applyBorder="1" applyAlignment="1">
      <alignment horizontal="center" vertical="center"/>
    </xf>
    <xf numFmtId="196" fontId="84" fillId="14" borderId="16" xfId="52" applyNumberFormat="1" applyFont="1" applyFill="1" applyBorder="1" applyAlignment="1">
      <alignment horizontal="center" vertical="center"/>
    </xf>
    <xf numFmtId="193" fontId="84" fillId="0" borderId="260" xfId="55" applyNumberFormat="1" applyFont="1" applyBorder="1" applyAlignment="1">
      <alignment horizontal="center" vertical="center"/>
    </xf>
    <xf numFmtId="193" fontId="84" fillId="0" borderId="261" xfId="55" applyNumberFormat="1" applyFont="1" applyBorder="1" applyAlignment="1">
      <alignment horizontal="center" vertical="center"/>
    </xf>
    <xf numFmtId="193" fontId="84" fillId="0" borderId="262" xfId="55" applyNumberFormat="1" applyFont="1" applyBorder="1" applyAlignment="1">
      <alignment horizontal="center" vertical="center"/>
    </xf>
    <xf numFmtId="0" fontId="65" fillId="0" borderId="0" xfId="52" applyFont="1" applyAlignment="1">
      <alignment horizontal="left" vertical="center" wrapText="1"/>
    </xf>
    <xf numFmtId="193" fontId="84" fillId="0" borderId="263" xfId="55" applyNumberFormat="1" applyFont="1" applyBorder="1" applyAlignment="1">
      <alignment horizontal="center" vertical="center"/>
    </xf>
    <xf numFmtId="193" fontId="84" fillId="0" borderId="257" xfId="55" applyNumberFormat="1" applyFont="1" applyBorder="1" applyAlignment="1">
      <alignment horizontal="center" vertical="center"/>
    </xf>
    <xf numFmtId="193" fontId="84" fillId="0" borderId="258" xfId="55" applyNumberFormat="1" applyFont="1" applyBorder="1" applyAlignment="1">
      <alignment horizontal="center" vertical="center"/>
    </xf>
    <xf numFmtId="196" fontId="77" fillId="0" borderId="100" xfId="55" applyNumberFormat="1" applyFont="1" applyBorder="1" applyAlignment="1">
      <alignment horizontal="center" vertical="center"/>
    </xf>
    <xf numFmtId="196" fontId="77" fillId="0" borderId="91" xfId="55" applyNumberFormat="1" applyFont="1" applyBorder="1" applyAlignment="1">
      <alignment horizontal="center" vertical="center"/>
    </xf>
    <xf numFmtId="196" fontId="77" fillId="0" borderId="108" xfId="55" applyNumberFormat="1" applyFont="1" applyBorder="1" applyAlignment="1">
      <alignment horizontal="center" vertical="center"/>
    </xf>
    <xf numFmtId="193" fontId="84" fillId="19" borderId="253" xfId="55" applyNumberFormat="1" applyFont="1" applyFill="1" applyBorder="1" applyAlignment="1">
      <alignment horizontal="center" vertical="center"/>
    </xf>
    <xf numFmtId="193" fontId="84" fillId="19" borderId="254" xfId="55" applyNumberFormat="1" applyFont="1" applyFill="1" applyBorder="1" applyAlignment="1">
      <alignment horizontal="center" vertical="center"/>
    </xf>
    <xf numFmtId="193" fontId="84" fillId="19" borderId="255" xfId="55" applyNumberFormat="1" applyFont="1" applyFill="1" applyBorder="1" applyAlignment="1">
      <alignment horizontal="center" vertical="center"/>
    </xf>
    <xf numFmtId="193" fontId="84" fillId="19" borderId="256" xfId="55" applyNumberFormat="1" applyFont="1" applyFill="1" applyBorder="1" applyAlignment="1">
      <alignment horizontal="center" vertical="center"/>
    </xf>
    <xf numFmtId="193" fontId="84" fillId="19" borderId="257" xfId="55" applyNumberFormat="1" applyFont="1" applyFill="1" applyBorder="1" applyAlignment="1">
      <alignment horizontal="center" vertical="center"/>
    </xf>
    <xf numFmtId="193" fontId="84" fillId="19" borderId="258" xfId="55" applyNumberFormat="1" applyFont="1" applyFill="1" applyBorder="1" applyAlignment="1">
      <alignment horizontal="center" vertical="center"/>
    </xf>
    <xf numFmtId="193" fontId="84" fillId="19" borderId="259" xfId="55" applyNumberFormat="1" applyFont="1" applyFill="1" applyBorder="1" applyAlignment="1">
      <alignment horizontal="center" vertical="center"/>
    </xf>
    <xf numFmtId="49" fontId="0" fillId="19" borderId="94" xfId="52" applyNumberFormat="1" applyFont="1" applyFill="1" applyBorder="1" applyAlignment="1">
      <alignment horizontal="center" vertical="center"/>
    </xf>
    <xf numFmtId="49" fontId="84" fillId="19" borderId="96" xfId="52" applyNumberFormat="1" applyFont="1" applyFill="1" applyBorder="1" applyAlignment="1">
      <alignment horizontal="center" vertical="center"/>
    </xf>
    <xf numFmtId="49" fontId="84" fillId="19" borderId="88" xfId="52" applyNumberFormat="1" applyFont="1" applyFill="1" applyBorder="1" applyAlignment="1">
      <alignment horizontal="center" vertical="center"/>
    </xf>
    <xf numFmtId="49" fontId="84" fillId="19" borderId="93" xfId="52" applyNumberFormat="1" applyFont="1" applyFill="1" applyBorder="1" applyAlignment="1">
      <alignment horizontal="center" vertical="center"/>
    </xf>
    <xf numFmtId="49" fontId="84" fillId="19" borderId="25" xfId="52" applyNumberFormat="1" applyFont="1" applyFill="1" applyBorder="1" applyAlignment="1">
      <alignment horizontal="center" vertical="center"/>
    </xf>
    <xf numFmtId="49" fontId="84" fillId="19" borderId="104" xfId="52" applyNumberFormat="1" applyFont="1" applyFill="1" applyBorder="1" applyAlignment="1">
      <alignment horizontal="center" vertical="center"/>
    </xf>
    <xf numFmtId="186" fontId="84" fillId="19" borderId="96" xfId="52" applyNumberFormat="1" applyFont="1" applyFill="1" applyBorder="1" applyAlignment="1">
      <alignment horizontal="center" vertical="center"/>
    </xf>
    <xf numFmtId="186" fontId="84" fillId="19" borderId="88" xfId="52" applyNumberFormat="1" applyFont="1" applyFill="1" applyBorder="1" applyAlignment="1">
      <alignment horizontal="center" vertical="center"/>
    </xf>
    <xf numFmtId="186" fontId="84" fillId="19" borderId="25" xfId="52" applyNumberFormat="1" applyFont="1" applyFill="1" applyBorder="1" applyAlignment="1">
      <alignment horizontal="center" vertical="center"/>
    </xf>
    <xf numFmtId="186" fontId="84" fillId="19" borderId="104" xfId="52" applyNumberFormat="1" applyFont="1" applyFill="1" applyBorder="1" applyAlignment="1">
      <alignment horizontal="center" vertical="center"/>
    </xf>
    <xf numFmtId="193" fontId="84" fillId="19" borderId="250" xfId="55" applyNumberFormat="1" applyFont="1" applyFill="1" applyBorder="1" applyAlignment="1">
      <alignment horizontal="center" vertical="center"/>
    </xf>
    <xf numFmtId="193" fontId="84" fillId="19" borderId="251" xfId="55" applyNumberFormat="1" applyFont="1" applyFill="1" applyBorder="1" applyAlignment="1">
      <alignment horizontal="center" vertical="center"/>
    </xf>
    <xf numFmtId="193" fontId="84" fillId="19" borderId="252" xfId="55" applyNumberFormat="1" applyFont="1" applyFill="1" applyBorder="1" applyAlignment="1">
      <alignment horizontal="center" vertical="center"/>
    </xf>
    <xf numFmtId="0" fontId="84" fillId="14" borderId="27" xfId="52" applyFont="1" applyFill="1" applyBorder="1" applyAlignment="1">
      <alignment horizontal="center" vertical="center"/>
    </xf>
    <xf numFmtId="0" fontId="84" fillId="14" borderId="20" xfId="52" applyFont="1" applyFill="1" applyBorder="1" applyAlignment="1">
      <alignment horizontal="center" vertical="center"/>
    </xf>
    <xf numFmtId="0" fontId="84" fillId="19" borderId="3" xfId="52" applyFont="1" applyFill="1" applyBorder="1" applyAlignment="1">
      <alignment horizontal="left" vertical="center" wrapText="1"/>
    </xf>
    <xf numFmtId="0" fontId="84" fillId="19" borderId="67" xfId="52" applyFont="1" applyFill="1" applyBorder="1" applyAlignment="1">
      <alignment horizontal="left" vertical="center" wrapText="1"/>
    </xf>
    <xf numFmtId="0" fontId="84" fillId="19" borderId="36" xfId="52" applyFont="1" applyFill="1" applyBorder="1" applyAlignment="1">
      <alignment horizontal="left" vertical="center" wrapText="1"/>
    </xf>
    <xf numFmtId="0" fontId="84" fillId="19" borderId="15" xfId="52" applyFont="1" applyFill="1" applyBorder="1" applyAlignment="1">
      <alignment horizontal="left" vertical="center" wrapText="1"/>
    </xf>
    <xf numFmtId="0" fontId="84" fillId="19" borderId="27" xfId="52" applyFont="1" applyFill="1" applyBorder="1" applyAlignment="1">
      <alignment horizontal="left" vertical="center" wrapText="1"/>
    </xf>
    <xf numFmtId="0" fontId="84" fillId="19" borderId="54" xfId="52" applyFont="1" applyFill="1" applyBorder="1" applyAlignment="1">
      <alignment horizontal="left" vertical="center" wrapText="1"/>
    </xf>
    <xf numFmtId="0" fontId="84" fillId="19" borderId="20" xfId="52" applyFont="1" applyFill="1" applyBorder="1" applyAlignment="1">
      <alignment horizontal="left" vertical="center" wrapText="1"/>
    </xf>
    <xf numFmtId="0" fontId="84" fillId="19" borderId="37" xfId="52" applyFont="1" applyFill="1" applyBorder="1" applyAlignment="1">
      <alignment horizontal="left" vertical="center" wrapText="1"/>
    </xf>
    <xf numFmtId="49" fontId="84" fillId="19" borderId="81" xfId="52" applyNumberFormat="1" applyFont="1" applyFill="1" applyBorder="1" applyAlignment="1">
      <alignment horizontal="center" vertical="center"/>
    </xf>
    <xf numFmtId="49" fontId="84" fillId="19" borderId="0" xfId="52" applyNumberFormat="1" applyFont="1" applyFill="1" applyAlignment="1">
      <alignment horizontal="center" vertical="center"/>
    </xf>
    <xf numFmtId="49" fontId="84" fillId="19" borderId="11" xfId="52" applyNumberFormat="1" applyFont="1" applyFill="1" applyBorder="1" applyAlignment="1">
      <alignment horizontal="center" vertical="center"/>
    </xf>
    <xf numFmtId="186" fontId="0" fillId="19" borderId="96" xfId="52" applyNumberFormat="1" applyFont="1" applyFill="1" applyBorder="1" applyAlignment="1">
      <alignment horizontal="center" vertical="center"/>
    </xf>
    <xf numFmtId="193" fontId="84" fillId="0" borderId="253" xfId="55" applyNumberFormat="1" applyFont="1" applyBorder="1" applyAlignment="1">
      <alignment horizontal="center" vertical="center"/>
    </xf>
    <xf numFmtId="193" fontId="84" fillId="0" borderId="254" xfId="55" applyNumberFormat="1" applyFont="1" applyBorder="1" applyAlignment="1">
      <alignment horizontal="center" vertical="center"/>
    </xf>
    <xf numFmtId="193" fontId="84" fillId="0" borderId="255" xfId="55" applyNumberFormat="1" applyFont="1" applyBorder="1" applyAlignment="1">
      <alignment horizontal="center" vertical="center"/>
    </xf>
    <xf numFmtId="193" fontId="84" fillId="0" borderId="256" xfId="55" applyNumberFormat="1" applyFont="1" applyBorder="1" applyAlignment="1">
      <alignment horizontal="center" vertical="center"/>
    </xf>
    <xf numFmtId="193" fontId="84" fillId="0" borderId="259" xfId="55" applyNumberFormat="1" applyFont="1" applyBorder="1" applyAlignment="1">
      <alignment horizontal="center" vertical="center"/>
    </xf>
    <xf numFmtId="49" fontId="0" fillId="0" borderId="94" xfId="52" applyNumberFormat="1" applyFont="1" applyBorder="1" applyAlignment="1">
      <alignment horizontal="center" vertical="center"/>
    </xf>
    <xf numFmtId="49" fontId="84" fillId="0" borderId="96" xfId="52" applyNumberFormat="1" applyFont="1" applyBorder="1" applyAlignment="1">
      <alignment horizontal="center" vertical="center"/>
    </xf>
    <xf numFmtId="49" fontId="84" fillId="0" borderId="88" xfId="52" applyNumberFormat="1" applyFont="1" applyBorder="1" applyAlignment="1">
      <alignment horizontal="center" vertical="center"/>
    </xf>
    <xf numFmtId="49" fontId="84" fillId="0" borderId="93" xfId="52" applyNumberFormat="1" applyFont="1" applyBorder="1" applyAlignment="1">
      <alignment horizontal="center" vertical="center"/>
    </xf>
    <xf numFmtId="49" fontId="84" fillId="0" borderId="25" xfId="52" applyNumberFormat="1" applyFont="1" applyBorder="1" applyAlignment="1">
      <alignment horizontal="center" vertical="center"/>
    </xf>
    <xf numFmtId="49" fontId="84" fillId="0" borderId="104" xfId="52" applyNumberFormat="1" applyFont="1" applyBorder="1" applyAlignment="1">
      <alignment horizontal="center" vertical="center"/>
    </xf>
    <xf numFmtId="186" fontId="84" fillId="0" borderId="96" xfId="52" applyNumberFormat="1" applyFont="1" applyBorder="1" applyAlignment="1">
      <alignment horizontal="center" vertical="center"/>
    </xf>
    <xf numFmtId="186" fontId="84" fillId="0" borderId="88" xfId="52" applyNumberFormat="1" applyFont="1" applyBorder="1" applyAlignment="1">
      <alignment horizontal="center" vertical="center"/>
    </xf>
    <xf numFmtId="186" fontId="84" fillId="0" borderId="25" xfId="52" applyNumberFormat="1" applyFont="1" applyBorder="1" applyAlignment="1">
      <alignment horizontal="center" vertical="center"/>
    </xf>
    <xf numFmtId="186" fontId="84" fillId="0" borderId="104" xfId="52" applyNumberFormat="1" applyFont="1" applyBorder="1" applyAlignment="1">
      <alignment horizontal="center" vertical="center"/>
    </xf>
    <xf numFmtId="193" fontId="84" fillId="0" borderId="250" xfId="55" applyNumberFormat="1" applyFont="1" applyBorder="1" applyAlignment="1">
      <alignment horizontal="center" vertical="center"/>
    </xf>
    <xf numFmtId="193" fontId="84" fillId="0" borderId="251" xfId="55" applyNumberFormat="1" applyFont="1" applyBorder="1" applyAlignment="1">
      <alignment horizontal="center" vertical="center"/>
    </xf>
    <xf numFmtId="193" fontId="84" fillId="0" borderId="252" xfId="55" applyNumberFormat="1" applyFont="1" applyBorder="1" applyAlignment="1">
      <alignment horizontal="center" vertical="center"/>
    </xf>
    <xf numFmtId="0" fontId="84" fillId="14" borderId="32" xfId="52" applyFont="1" applyFill="1" applyBorder="1" applyAlignment="1">
      <alignment horizontal="center" vertical="center"/>
    </xf>
    <xf numFmtId="0" fontId="0" fillId="0" borderId="33" xfId="52" applyFont="1" applyBorder="1" applyAlignment="1">
      <alignment horizontal="left" vertical="center" wrapText="1"/>
    </xf>
    <xf numFmtId="0" fontId="84" fillId="0" borderId="33" xfId="52" applyFont="1" applyBorder="1" applyAlignment="1">
      <alignment horizontal="left" vertical="center" wrapText="1"/>
    </xf>
    <xf numFmtId="0" fontId="84" fillId="0" borderId="62" xfId="52" applyFont="1" applyBorder="1" applyAlignment="1">
      <alignment horizontal="left" vertical="center" wrapText="1"/>
    </xf>
    <xf numFmtId="0" fontId="84" fillId="0" borderId="36" xfId="52" applyFont="1" applyBorder="1" applyAlignment="1">
      <alignment horizontal="left" vertical="center" wrapText="1"/>
    </xf>
    <xf numFmtId="0" fontId="84" fillId="0" borderId="15" xfId="52" applyFont="1" applyBorder="1" applyAlignment="1">
      <alignment horizontal="left" vertical="center" wrapText="1"/>
    </xf>
    <xf numFmtId="0" fontId="84" fillId="0" borderId="32" xfId="52" applyFont="1" applyBorder="1" applyAlignment="1">
      <alignment horizontal="left" vertical="center" wrapText="1"/>
    </xf>
    <xf numFmtId="0" fontId="84" fillId="0" borderId="34" xfId="52" applyFont="1" applyBorder="1" applyAlignment="1">
      <alignment horizontal="left" vertical="center" wrapText="1"/>
    </xf>
    <xf numFmtId="0" fontId="84" fillId="0" borderId="20" xfId="52" applyFont="1" applyBorder="1" applyAlignment="1">
      <alignment horizontal="left" vertical="center" wrapText="1"/>
    </xf>
    <xf numFmtId="0" fontId="84" fillId="0" borderId="37" xfId="52" applyFont="1" applyBorder="1" applyAlignment="1">
      <alignment horizontal="left" vertical="center" wrapText="1"/>
    </xf>
    <xf numFmtId="49" fontId="84" fillId="0" borderId="94" xfId="52" applyNumberFormat="1" applyFont="1" applyBorder="1" applyAlignment="1">
      <alignment horizontal="center" vertical="center"/>
    </xf>
    <xf numFmtId="186" fontId="0" fillId="0" borderId="96" xfId="52" applyNumberFormat="1" applyFont="1" applyBorder="1" applyAlignment="1">
      <alignment horizontal="center" vertical="center"/>
    </xf>
    <xf numFmtId="0" fontId="84" fillId="14" borderId="71" xfId="52" applyFont="1" applyFill="1" applyBorder="1" applyAlignment="1">
      <alignment horizontal="center" vertical="center"/>
    </xf>
    <xf numFmtId="0" fontId="84" fillId="19" borderId="14" xfId="52" applyFont="1" applyFill="1" applyBorder="1" applyAlignment="1">
      <alignment horizontal="left" vertical="center" wrapText="1"/>
    </xf>
    <xf numFmtId="0" fontId="84" fillId="19" borderId="8" xfId="52" applyFont="1" applyFill="1" applyBorder="1" applyAlignment="1">
      <alignment horizontal="left" vertical="center" wrapText="1"/>
    </xf>
    <xf numFmtId="0" fontId="84" fillId="19" borderId="71" xfId="52" applyFont="1" applyFill="1" applyBorder="1" applyAlignment="1">
      <alignment horizontal="left" vertical="center" wrapText="1"/>
    </xf>
    <xf numFmtId="0" fontId="84" fillId="19" borderId="72" xfId="52" applyFont="1" applyFill="1" applyBorder="1" applyAlignment="1">
      <alignment horizontal="left" vertical="center" wrapText="1"/>
    </xf>
    <xf numFmtId="0" fontId="0" fillId="19" borderId="3" xfId="52" applyFont="1" applyFill="1" applyBorder="1" applyAlignment="1">
      <alignment horizontal="left" vertical="center" wrapText="1"/>
    </xf>
    <xf numFmtId="0" fontId="0" fillId="14" borderId="86" xfId="52" applyFont="1" applyFill="1" applyBorder="1" applyAlignment="1">
      <alignment horizontal="center" vertical="center" wrapText="1"/>
    </xf>
    <xf numFmtId="0" fontId="84" fillId="14" borderId="86" xfId="52" applyFont="1" applyFill="1" applyBorder="1" applyAlignment="1">
      <alignment horizontal="center" vertical="center"/>
    </xf>
    <xf numFmtId="0" fontId="84" fillId="14" borderId="38" xfId="52" applyFont="1" applyFill="1" applyBorder="1" applyAlignment="1">
      <alignment horizontal="center" vertical="center"/>
    </xf>
    <xf numFmtId="0" fontId="84" fillId="14" borderId="100" xfId="52" applyFont="1" applyFill="1" applyBorder="1" applyAlignment="1">
      <alignment horizontal="center" vertical="center" wrapText="1"/>
    </xf>
    <xf numFmtId="0" fontId="84" fillId="14" borderId="91" xfId="52" applyFont="1" applyFill="1" applyBorder="1" applyAlignment="1">
      <alignment horizontal="center" vertical="center" wrapText="1"/>
    </xf>
    <xf numFmtId="0" fontId="84" fillId="14" borderId="85" xfId="52" applyFont="1" applyFill="1" applyBorder="1" applyAlignment="1">
      <alignment horizontal="center" vertical="center" wrapText="1"/>
    </xf>
    <xf numFmtId="0" fontId="0" fillId="14" borderId="91" xfId="52" applyFont="1" applyFill="1" applyBorder="1" applyAlignment="1">
      <alignment horizontal="center" vertical="center" wrapText="1"/>
    </xf>
    <xf numFmtId="0" fontId="110" fillId="0" borderId="1" xfId="54" applyFont="1" applyBorder="1" applyAlignment="1" applyProtection="1">
      <alignment horizontal="left" vertical="center" wrapText="1"/>
      <protection locked="0"/>
    </xf>
    <xf numFmtId="0" fontId="0" fillId="14" borderId="86" xfId="52" applyFont="1" applyFill="1" applyBorder="1" applyAlignment="1">
      <alignment horizontal="center" vertical="center"/>
    </xf>
    <xf numFmtId="0" fontId="84" fillId="14" borderId="92" xfId="52" applyFont="1" applyFill="1" applyBorder="1" applyAlignment="1">
      <alignment horizontal="center" vertical="center"/>
    </xf>
    <xf numFmtId="0" fontId="84" fillId="14" borderId="28" xfId="52" applyFont="1" applyFill="1" applyBorder="1" applyAlignment="1">
      <alignment horizontal="center" vertical="center" wrapText="1"/>
    </xf>
    <xf numFmtId="0" fontId="84" fillId="14" borderId="86" xfId="52" applyFont="1" applyFill="1" applyBorder="1" applyAlignment="1">
      <alignment horizontal="center" vertical="center" wrapText="1"/>
    </xf>
    <xf numFmtId="0" fontId="84" fillId="14" borderId="38" xfId="52" applyFont="1" applyFill="1" applyBorder="1" applyAlignment="1">
      <alignment horizontal="center" vertical="center" wrapText="1"/>
    </xf>
    <xf numFmtId="0" fontId="0" fillId="14" borderId="249" xfId="52" applyFont="1" applyFill="1" applyBorder="1" applyAlignment="1">
      <alignment horizontal="center" vertical="center" wrapText="1"/>
    </xf>
    <xf numFmtId="0" fontId="14" fillId="0" borderId="32" xfId="52" applyFont="1" applyBorder="1" applyAlignment="1">
      <alignment horizontal="left" vertical="center" wrapText="1"/>
    </xf>
    <xf numFmtId="0" fontId="119" fillId="0" borderId="33" xfId="52" applyFont="1" applyBorder="1" applyAlignment="1">
      <alignment horizontal="left" vertical="center" wrapText="1"/>
    </xf>
    <xf numFmtId="0" fontId="119" fillId="0" borderId="34" xfId="52" applyFont="1" applyBorder="1" applyAlignment="1">
      <alignment horizontal="left" vertical="center" wrapText="1"/>
    </xf>
    <xf numFmtId="0" fontId="119" fillId="0" borderId="20" xfId="52" applyFont="1" applyBorder="1" applyAlignment="1">
      <alignment horizontal="left" vertical="center" wrapText="1"/>
    </xf>
    <xf numFmtId="0" fontId="119" fillId="0" borderId="36" xfId="52" applyFont="1" applyBorder="1" applyAlignment="1">
      <alignment horizontal="left" vertical="center" wrapText="1"/>
    </xf>
    <xf numFmtId="0" fontId="119" fillId="0" borderId="37" xfId="52" applyFont="1" applyBorder="1" applyAlignment="1">
      <alignment horizontal="left" vertical="center" wrapText="1"/>
    </xf>
    <xf numFmtId="186" fontId="13" fillId="16" borderId="96" xfId="52" applyNumberFormat="1" applyFont="1" applyFill="1" applyBorder="1" applyAlignment="1">
      <alignment horizontal="center" vertical="center"/>
    </xf>
    <xf numFmtId="186" fontId="84" fillId="16" borderId="96" xfId="52" applyNumberFormat="1" applyFont="1" applyFill="1" applyBorder="1" applyAlignment="1">
      <alignment horizontal="center" vertical="center"/>
    </xf>
    <xf numFmtId="186" fontId="84" fillId="16" borderId="88" xfId="52" applyNumberFormat="1" applyFont="1" applyFill="1" applyBorder="1" applyAlignment="1">
      <alignment horizontal="center" vertical="center"/>
    </xf>
    <xf numFmtId="186" fontId="84" fillId="16" borderId="25" xfId="52" applyNumberFormat="1" applyFont="1" applyFill="1" applyBorder="1" applyAlignment="1">
      <alignment horizontal="center" vertical="center"/>
    </xf>
    <xf numFmtId="186" fontId="84" fillId="16" borderId="104" xfId="52" applyNumberFormat="1" applyFont="1" applyFill="1" applyBorder="1" applyAlignment="1">
      <alignment horizontal="center" vertical="center"/>
    </xf>
    <xf numFmtId="0" fontId="116" fillId="0" borderId="0" xfId="35" applyFont="1">
      <alignment vertical="center"/>
    </xf>
    <xf numFmtId="0" fontId="117" fillId="0" borderId="0" xfId="35" applyFont="1">
      <alignment vertical="center"/>
    </xf>
    <xf numFmtId="0" fontId="89" fillId="16" borderId="25" xfId="27" applyFont="1" applyFill="1" applyBorder="1" applyAlignment="1">
      <alignment horizontal="left" vertical="center" shrinkToFit="1"/>
    </xf>
    <xf numFmtId="0" fontId="89" fillId="14" borderId="2" xfId="26" applyFont="1" applyFill="1" applyBorder="1" applyAlignment="1">
      <alignment horizontal="center" vertical="center" wrapText="1"/>
    </xf>
    <xf numFmtId="38" fontId="90" fillId="16" borderId="2" xfId="28" quotePrefix="1" applyFont="1" applyFill="1" applyBorder="1" applyAlignment="1" applyProtection="1">
      <alignment horizontal="right" vertical="center" wrapText="1"/>
      <protection locked="0"/>
    </xf>
    <xf numFmtId="0" fontId="89" fillId="20" borderId="0" xfId="26" applyFont="1" applyFill="1" applyAlignment="1">
      <alignment horizontal="left" vertical="center" wrapText="1"/>
    </xf>
    <xf numFmtId="0" fontId="89" fillId="16" borderId="2" xfId="27" quotePrefix="1" applyFont="1" applyFill="1" applyBorder="1" applyAlignment="1" applyProtection="1">
      <alignment horizontal="center" vertical="center" wrapText="1"/>
      <protection locked="0"/>
    </xf>
    <xf numFmtId="0" fontId="89" fillId="14" borderId="2" xfId="26" applyFont="1" applyFill="1" applyBorder="1" applyAlignment="1">
      <alignment horizontal="left" vertical="center" wrapText="1"/>
    </xf>
    <xf numFmtId="0" fontId="89" fillId="14" borderId="2" xfId="26" applyFont="1" applyFill="1" applyBorder="1" applyAlignment="1">
      <alignment horizontal="center" vertical="center"/>
    </xf>
    <xf numFmtId="0" fontId="89" fillId="16" borderId="2" xfId="27" quotePrefix="1" applyFont="1" applyFill="1" applyBorder="1" applyAlignment="1" applyProtection="1">
      <alignment horizontal="left" vertical="center" wrapText="1"/>
      <protection locked="0"/>
    </xf>
    <xf numFmtId="0" fontId="89" fillId="20" borderId="2" xfId="26" applyFont="1" applyFill="1" applyBorder="1" applyAlignment="1" applyProtection="1">
      <alignment horizontal="left" vertical="center" wrapText="1"/>
      <protection locked="0"/>
    </xf>
    <xf numFmtId="0" fontId="152" fillId="0" borderId="0" xfId="35" applyFont="1" applyAlignment="1">
      <alignment horizontal="center" vertical="center"/>
    </xf>
    <xf numFmtId="0" fontId="89" fillId="16" borderId="193" xfId="27" quotePrefix="1" applyFont="1" applyFill="1" applyBorder="1" applyAlignment="1">
      <alignment horizontal="left" vertical="center" wrapText="1"/>
    </xf>
    <xf numFmtId="0" fontId="89" fillId="20" borderId="1" xfId="26" applyFont="1" applyFill="1" applyBorder="1" applyAlignment="1">
      <alignment horizontal="left" vertical="center" wrapText="1"/>
    </xf>
    <xf numFmtId="0" fontId="89" fillId="14" borderId="14" xfId="26" applyFont="1" applyFill="1" applyBorder="1" applyAlignment="1">
      <alignment horizontal="center" vertical="center" wrapText="1"/>
    </xf>
    <xf numFmtId="0" fontId="89" fillId="14" borderId="3" xfId="26" applyFont="1" applyFill="1" applyBorder="1" applyAlignment="1">
      <alignment horizontal="center" vertical="center" wrapText="1"/>
    </xf>
    <xf numFmtId="0" fontId="89" fillId="14" borderId="7" xfId="26" applyFont="1" applyFill="1" applyBorder="1" applyAlignment="1">
      <alignment horizontal="center" vertical="center" wrapText="1"/>
    </xf>
    <xf numFmtId="0" fontId="89" fillId="14" borderId="13" xfId="26" applyFont="1" applyFill="1" applyBorder="1" applyAlignment="1">
      <alignment horizontal="center" vertical="center" wrapText="1"/>
    </xf>
    <xf numFmtId="0" fontId="89" fillId="14" borderId="4" xfId="26" applyFont="1" applyFill="1" applyBorder="1" applyAlignment="1">
      <alignment horizontal="center" vertical="center" wrapText="1"/>
    </xf>
    <xf numFmtId="38" fontId="90" fillId="16" borderId="2" xfId="28" quotePrefix="1" applyFont="1" applyFill="1" applyBorder="1" applyAlignment="1" applyProtection="1">
      <alignment horizontal="right" vertical="center" wrapText="1"/>
    </xf>
    <xf numFmtId="38" fontId="90" fillId="20" borderId="2" xfId="28" applyFont="1" applyFill="1" applyBorder="1" applyAlignment="1" applyProtection="1">
      <alignment horizontal="right" vertical="center"/>
    </xf>
    <xf numFmtId="0" fontId="124" fillId="0" borderId="8" xfId="38" applyFont="1" applyBorder="1" applyAlignment="1" applyProtection="1">
      <alignment horizontal="left" vertical="center" wrapText="1"/>
      <protection locked="0"/>
    </xf>
    <xf numFmtId="0" fontId="124" fillId="0" borderId="6" xfId="38" applyFont="1" applyBorder="1" applyAlignment="1" applyProtection="1">
      <alignment horizontal="left" vertical="center" wrapText="1"/>
      <protection locked="0"/>
    </xf>
    <xf numFmtId="0" fontId="124" fillId="0" borderId="9" xfId="38" applyFont="1" applyBorder="1" applyAlignment="1" applyProtection="1">
      <alignment horizontal="left" vertical="center" wrapText="1"/>
      <protection locked="0"/>
    </xf>
    <xf numFmtId="0" fontId="124" fillId="0" borderId="10" xfId="38" applyFont="1" applyBorder="1" applyAlignment="1" applyProtection="1">
      <alignment horizontal="left" vertical="center" wrapText="1"/>
      <protection locked="0"/>
    </xf>
    <xf numFmtId="0" fontId="124" fillId="0" borderId="0" xfId="38" applyFont="1" applyAlignment="1" applyProtection="1">
      <alignment horizontal="left" vertical="center" wrapText="1"/>
      <protection locked="0"/>
    </xf>
    <xf numFmtId="0" fontId="124" fillId="0" borderId="11" xfId="38" applyFont="1" applyBorder="1" applyAlignment="1" applyProtection="1">
      <alignment horizontal="left" vertical="center" wrapText="1"/>
      <protection locked="0"/>
    </xf>
    <xf numFmtId="0" fontId="124" fillId="0" borderId="67" xfId="38" applyFont="1" applyBorder="1" applyAlignment="1" applyProtection="1">
      <alignment horizontal="left" vertical="center" wrapText="1"/>
      <protection locked="0"/>
    </xf>
    <xf numFmtId="0" fontId="124" fillId="0" borderId="1" xfId="38" applyFont="1" applyBorder="1" applyAlignment="1" applyProtection="1">
      <alignment horizontal="left" vertical="center" wrapText="1"/>
      <protection locked="0"/>
    </xf>
    <xf numFmtId="0" fontId="124" fillId="0" borderId="12" xfId="38" applyFont="1" applyBorder="1" applyAlignment="1" applyProtection="1">
      <alignment horizontal="left" vertical="center" wrapText="1"/>
      <protection locked="0"/>
    </xf>
    <xf numFmtId="38" fontId="65" fillId="0" borderId="0" xfId="28" applyFont="1" applyAlignment="1" applyProtection="1">
      <alignment horizontal="left" vertical="center" wrapText="1"/>
    </xf>
    <xf numFmtId="0" fontId="77" fillId="0" borderId="0" xfId="36" applyFont="1">
      <alignment vertical="center"/>
    </xf>
    <xf numFmtId="0" fontId="93" fillId="0" borderId="0" xfId="36" applyFont="1" applyAlignment="1">
      <alignment horizontal="left" vertical="center" wrapText="1"/>
    </xf>
    <xf numFmtId="0" fontId="99" fillId="16" borderId="25" xfId="27" applyFont="1" applyFill="1" applyBorder="1" applyAlignment="1">
      <alignment horizontal="left" vertical="center" shrinkToFit="1"/>
    </xf>
    <xf numFmtId="38" fontId="90" fillId="0" borderId="7" xfId="33" applyFont="1" applyFill="1" applyBorder="1" applyAlignment="1" applyProtection="1">
      <alignment horizontal="right" vertical="center"/>
    </xf>
    <xf numFmtId="38" fontId="90" fillId="0" borderId="4" xfId="33" applyFont="1" applyFill="1" applyBorder="1" applyAlignment="1" applyProtection="1">
      <alignment horizontal="right" vertical="center"/>
    </xf>
    <xf numFmtId="38" fontId="90" fillId="0" borderId="7" xfId="33" applyFont="1" applyFill="1" applyBorder="1" applyAlignment="1" applyProtection="1">
      <alignment horizontal="right" vertical="center"/>
      <protection locked="0"/>
    </xf>
    <xf numFmtId="38" fontId="90" fillId="0" borderId="4" xfId="33" applyFont="1" applyFill="1" applyBorder="1" applyAlignment="1" applyProtection="1">
      <alignment horizontal="right" vertical="center"/>
      <protection locked="0"/>
    </xf>
    <xf numFmtId="187" fontId="90" fillId="0" borderId="7" xfId="33" applyNumberFormat="1" applyFont="1" applyFill="1" applyBorder="1" applyAlignment="1" applyProtection="1">
      <alignment horizontal="right" vertical="center"/>
    </xf>
    <xf numFmtId="187" fontId="90" fillId="0" borderId="4" xfId="33" applyNumberFormat="1" applyFont="1" applyFill="1" applyBorder="1" applyAlignment="1" applyProtection="1">
      <alignment horizontal="right" vertical="center"/>
    </xf>
    <xf numFmtId="187" fontId="90" fillId="0" borderId="7" xfId="33" applyNumberFormat="1" applyFont="1" applyFill="1" applyBorder="1" applyAlignment="1" applyProtection="1">
      <alignment horizontal="right" vertical="center"/>
      <protection locked="0"/>
    </xf>
    <xf numFmtId="187" fontId="90" fillId="0" borderId="4" xfId="33" applyNumberFormat="1" applyFont="1" applyFill="1" applyBorder="1" applyAlignment="1" applyProtection="1">
      <alignment horizontal="right" vertical="center"/>
      <protection locked="0"/>
    </xf>
    <xf numFmtId="38" fontId="129" fillId="0" borderId="7" xfId="39" applyFont="1" applyBorder="1" applyAlignment="1">
      <alignment horizontal="right" vertical="center"/>
    </xf>
    <xf numFmtId="38" fontId="129" fillId="0" borderId="4" xfId="39" applyFont="1" applyBorder="1" applyAlignment="1">
      <alignment horizontal="right" vertical="center"/>
    </xf>
    <xf numFmtId="0" fontId="99" fillId="0" borderId="2" xfId="27" applyFont="1" applyBorder="1" applyAlignment="1">
      <alignment vertical="center" wrapText="1"/>
    </xf>
    <xf numFmtId="0" fontId="127" fillId="16" borderId="0" xfId="27" applyFont="1" applyFill="1" applyAlignment="1">
      <alignment horizontal="left" vertical="center" wrapText="1"/>
    </xf>
    <xf numFmtId="0" fontId="89" fillId="16" borderId="0" xfId="27" applyFont="1" applyFill="1" applyAlignment="1">
      <alignment horizontal="right" vertical="center"/>
    </xf>
    <xf numFmtId="0" fontId="89" fillId="16" borderId="0" xfId="27" applyFont="1" applyFill="1" applyAlignment="1">
      <alignment horizontal="right" vertical="center" indent="3"/>
    </xf>
    <xf numFmtId="0" fontId="95" fillId="16" borderId="25" xfId="27" applyFont="1" applyFill="1" applyBorder="1" applyAlignment="1">
      <alignment horizontal="center" vertical="center"/>
    </xf>
    <xf numFmtId="0" fontId="99" fillId="0" borderId="2" xfId="27" applyFont="1" applyBorder="1" applyAlignment="1">
      <alignment horizontal="left" vertical="center" wrapText="1"/>
    </xf>
    <xf numFmtId="0" fontId="85" fillId="16" borderId="25" xfId="27" applyFont="1" applyFill="1" applyBorder="1" applyAlignment="1" applyProtection="1">
      <alignment horizontal="center" vertical="center"/>
      <protection locked="0"/>
    </xf>
    <xf numFmtId="0" fontId="113" fillId="0" borderId="0" xfId="27" applyFont="1" applyAlignment="1">
      <alignment horizontal="left" vertical="center" wrapText="1"/>
    </xf>
    <xf numFmtId="0" fontId="113" fillId="0" borderId="0" xfId="27" applyFont="1" applyAlignment="1">
      <alignment horizontal="left" vertical="center"/>
    </xf>
    <xf numFmtId="0" fontId="85" fillId="16" borderId="0" xfId="27" applyFont="1" applyFill="1" applyAlignment="1">
      <alignment horizontal="center" vertical="center"/>
    </xf>
    <xf numFmtId="0" fontId="157" fillId="0" borderId="14" xfId="0" applyFont="1" applyBorder="1" applyAlignment="1">
      <alignment horizontal="left" vertical="center"/>
    </xf>
    <xf numFmtId="0" fontId="157" fillId="0" borderId="90" xfId="0" applyFont="1" applyBorder="1" applyAlignment="1">
      <alignment horizontal="left" vertical="center"/>
    </xf>
    <xf numFmtId="0" fontId="157" fillId="0" borderId="3" xfId="0" applyFont="1" applyBorder="1" applyAlignment="1">
      <alignment horizontal="left" vertical="center"/>
    </xf>
    <xf numFmtId="0" fontId="157" fillId="0" borderId="7" xfId="0" applyFont="1" applyBorder="1" applyAlignment="1">
      <alignment horizontal="center" vertical="center"/>
    </xf>
    <xf numFmtId="0" fontId="157" fillId="0" borderId="4" xfId="0" applyFont="1" applyBorder="1" applyAlignment="1">
      <alignment horizontal="center" vertical="center"/>
    </xf>
    <xf numFmtId="0" fontId="157" fillId="0" borderId="2" xfId="0" applyFont="1" applyBorder="1" applyAlignment="1">
      <alignment horizontal="center" vertical="center"/>
    </xf>
    <xf numFmtId="0" fontId="157" fillId="0" borderId="14" xfId="0" applyFont="1" applyBorder="1" applyAlignment="1">
      <alignment horizontal="left" vertical="center" wrapText="1"/>
    </xf>
    <xf numFmtId="0" fontId="157" fillId="0" borderId="90" xfId="0" applyFont="1" applyBorder="1" applyAlignment="1">
      <alignment horizontal="left" vertical="center" wrapText="1"/>
    </xf>
    <xf numFmtId="0" fontId="157" fillId="0" borderId="3" xfId="0" applyFont="1" applyBorder="1" applyAlignment="1">
      <alignment horizontal="left" vertical="center" wrapText="1"/>
    </xf>
    <xf numFmtId="0" fontId="15" fillId="0" borderId="2" xfId="0" applyFont="1" applyBorder="1" applyAlignment="1">
      <alignment horizontal="center" vertical="center"/>
    </xf>
    <xf numFmtId="0" fontId="15" fillId="0" borderId="7" xfId="0" applyFont="1" applyBorder="1" applyAlignment="1">
      <alignment horizontal="center" vertical="center"/>
    </xf>
    <xf numFmtId="0" fontId="15" fillId="0" borderId="4" xfId="0" applyFont="1" applyBorder="1" applyAlignment="1">
      <alignment horizontal="center" vertical="center"/>
    </xf>
    <xf numFmtId="0" fontId="15" fillId="6" borderId="2" xfId="0" applyFont="1" applyFill="1" applyBorder="1" applyAlignment="1">
      <alignment horizontal="center" vertical="center" textRotation="255"/>
    </xf>
    <xf numFmtId="0" fontId="15" fillId="2" borderId="7" xfId="0" applyFont="1" applyFill="1" applyBorder="1" applyAlignment="1">
      <alignment horizontal="left" vertical="center"/>
    </xf>
    <xf numFmtId="0" fontId="15" fillId="2" borderId="4" xfId="0" applyFont="1" applyFill="1" applyBorder="1" applyAlignment="1">
      <alignment horizontal="left" vertical="center"/>
    </xf>
    <xf numFmtId="0" fontId="15" fillId="3" borderId="7" xfId="0" applyFont="1" applyFill="1" applyBorder="1" applyAlignment="1">
      <alignment horizontal="center" vertical="center"/>
    </xf>
    <xf numFmtId="0" fontId="15" fillId="3" borderId="4" xfId="0" applyFont="1" applyFill="1" applyBorder="1" applyAlignment="1">
      <alignment horizontal="center" vertical="center"/>
    </xf>
  </cellXfs>
  <cellStyles count="56">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桁区切り 5 2" xfId="55" xr:uid="{C31DD5F2-68EE-476D-874A-C322D392E238}"/>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3 4 2" xfId="46" xr:uid="{4A539E3C-D7DF-45BB-BC6C-319DB171AD3E}"/>
    <cellStyle name="標準 3 2 4" xfId="30" xr:uid="{44B54ED4-F627-4490-B9A7-B22ED4DBE085}"/>
    <cellStyle name="標準 3 2 4 2" xfId="53" xr:uid="{CB38B2EE-533F-440E-9E50-7ED8356352E9}"/>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4 3" xfId="51" xr:uid="{B3952A05-3B9A-4602-A70E-8498DB3F375D}"/>
    <cellStyle name="標準 5" xfId="18" xr:uid="{00000000-0005-0000-0000-000016000000}"/>
    <cellStyle name="標準 5 2 2" xfId="15" xr:uid="{00000000-0005-0000-0000-000017000000}"/>
    <cellStyle name="標準 5 2 2 2" xfId="43" xr:uid="{0D2D49B5-78D9-4919-9282-108712AC112F}"/>
    <cellStyle name="標準 5 2 2 2 2" xfId="47" xr:uid="{F2319739-FA30-4AC1-B8E1-AFB3083B14C1}"/>
    <cellStyle name="標準 5 2 2 3" xfId="50" xr:uid="{2ADB0CA7-5A27-4D0C-92ED-7C0F358BBA4A}"/>
    <cellStyle name="標準 5 3" xfId="10" xr:uid="{00000000-0005-0000-0000-000018000000}"/>
    <cellStyle name="標準 5 3 2" xfId="41" xr:uid="{53FD8065-C3A1-4B3F-8310-BB129FC644B6}"/>
    <cellStyle name="標準 5 3 2 2" xfId="45" xr:uid="{66B27D85-0211-41EB-A500-99FE13A0785C}"/>
    <cellStyle name="標準 5 3 2 2 2" xfId="49" xr:uid="{702883F1-408B-4F48-BB9E-AA82065F1A95}"/>
    <cellStyle name="標準 5 3 2 3" xfId="54" xr:uid="{068B0226-816E-41E3-982E-4D4742ACC6F3}"/>
    <cellStyle name="標準 5 3 3" xfId="44" xr:uid="{C8C9526B-80FC-4F33-A6F1-1087580E4F18}"/>
    <cellStyle name="標準 5 3 3 2" xfId="48" xr:uid="{B5CA2B38-9BF6-4761-BD71-6D23B3F9B553}"/>
    <cellStyle name="標準 77" xfId="9" xr:uid="{00000000-0005-0000-0000-000019000000}"/>
    <cellStyle name="標準 8" xfId="52" xr:uid="{F426F33B-E986-4B62-A1BA-7697FE93FBA2}"/>
  </cellStyles>
  <dxfs count="320">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rgb="FFFFFF00"/>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theme="6" tint="0.59996337778862885"/>
        </patternFill>
      </fill>
    </dxf>
    <dxf>
      <fill>
        <patternFill>
          <bgColor rgb="FFFFFFCC"/>
        </patternFill>
      </fill>
    </dxf>
    <dxf>
      <fill>
        <patternFill patternType="none">
          <bgColor auto="1"/>
        </patternFill>
      </fill>
    </dxf>
    <dxf>
      <fill>
        <patternFill>
          <bgColor theme="0"/>
        </patternFill>
      </fill>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patternType="none">
          <bgColor indexed="65"/>
        </patternFill>
      </fill>
    </dxf>
    <dxf>
      <fill>
        <patternFill>
          <bgColor rgb="FFD2E6B4"/>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3" tint="0.79998168889431442"/>
        </patternFill>
      </fill>
    </dxf>
    <dxf>
      <fill>
        <patternFill>
          <bgColor rgb="FFFFFFCC"/>
        </patternFill>
      </fill>
    </dxf>
    <dxf>
      <fill>
        <patternFill>
          <bgColor rgb="FFFFFFCC"/>
        </patternFill>
      </fill>
    </dxf>
    <dxf>
      <fill>
        <patternFill patternType="none">
          <bgColor indexed="65"/>
        </patternFill>
      </fill>
    </dxf>
    <dxf>
      <fill>
        <patternFill patternType="none">
          <bgColor indexed="65"/>
        </patternFill>
      </fill>
    </dxf>
    <dxf>
      <fill>
        <patternFill>
          <bgColor theme="4" tint="0.79998168889431442"/>
        </patternFill>
      </fill>
    </dxf>
    <dxf>
      <fill>
        <patternFill>
          <bgColor rgb="FFFFFFCC"/>
        </patternFill>
      </fill>
    </dxf>
    <dxf>
      <fill>
        <patternFill>
          <bgColor theme="3" tint="0.79998168889431442"/>
        </patternFill>
      </fill>
    </dxf>
    <dxf>
      <fill>
        <patternFill>
          <bgColor theme="4" tint="0.79998168889431442"/>
        </patternFill>
      </fill>
    </dxf>
    <dxf>
      <fill>
        <patternFill patternType="none">
          <bgColor indexed="65"/>
        </patternFill>
      </fill>
    </dxf>
    <dxf>
      <fill>
        <patternFill patternType="none">
          <bgColor auto="1"/>
        </patternFill>
      </fill>
    </dxf>
    <dxf>
      <fill>
        <patternFill patternType="none">
          <bgColor auto="1"/>
        </patternFill>
      </fill>
    </dxf>
    <dxf>
      <fill>
        <patternFill>
          <bgColor theme="3" tint="0.79998168889431442"/>
        </patternFill>
      </fill>
    </dxf>
    <dxf>
      <fill>
        <patternFill>
          <bgColor rgb="FFFFFFCC"/>
        </patternFill>
      </fill>
    </dxf>
    <dxf>
      <fill>
        <patternFill>
          <bgColor rgb="FFFFFFCC"/>
        </patternFill>
      </fill>
    </dxf>
    <dxf>
      <fill>
        <patternFill>
          <bgColor theme="5"/>
        </patternFill>
      </fill>
    </dxf>
    <dxf>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5"/>
        </patternFill>
      </fill>
    </dxf>
    <dxf>
      <fill>
        <patternFill>
          <bgColor theme="5"/>
        </patternFill>
      </fill>
    </dxf>
    <dxf>
      <fill>
        <patternFill>
          <bgColor rgb="FFFFFFCC"/>
        </patternFill>
      </fill>
    </dxf>
    <dxf>
      <fill>
        <patternFill>
          <bgColor rgb="FFFFFFCC"/>
        </patternFill>
      </fill>
    </dxf>
    <dxf>
      <fill>
        <patternFill>
          <bgColor theme="5"/>
        </patternFill>
      </fill>
    </dxf>
    <dxf>
      <fill>
        <patternFill>
          <bgColor theme="5"/>
        </patternFill>
      </fill>
    </dxf>
    <dxf>
      <fill>
        <patternFill>
          <bgColor rgb="FFFFFFCC"/>
        </patternFill>
      </fill>
    </dxf>
  </dxfs>
  <tableStyles count="0" defaultTableStyle="TableStyleMedium9" defaultPivotStyle="PivotStyleLight16"/>
  <colors>
    <mruColors>
      <color rgb="FFFFFFCC"/>
      <color rgb="FFD2E6B4"/>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50" Type="http://schemas.openxmlformats.org/officeDocument/2006/relationships/externalLink" Target="externalLinks/externalLink11.xml"/><Relationship Id="rId55"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theme" Target="theme/theme1.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L$61" lockText="1"/>
</file>

<file path=xl/ctrlProps/ctrlProp11.xml><?xml version="1.0" encoding="utf-8"?>
<formControlPr xmlns="http://schemas.microsoft.com/office/spreadsheetml/2009/9/main" objectType="CheckBox" fmlaLink="$L$62" lockText="1"/>
</file>

<file path=xl/ctrlProps/ctrlProp12.xml><?xml version="1.0" encoding="utf-8"?>
<formControlPr xmlns="http://schemas.microsoft.com/office/spreadsheetml/2009/9/main" objectType="CheckBox" fmlaLink="$L$63" lockText="1"/>
</file>

<file path=xl/ctrlProps/ctrlProp13.xml><?xml version="1.0" encoding="utf-8"?>
<formControlPr xmlns="http://schemas.microsoft.com/office/spreadsheetml/2009/9/main" objectType="CheckBox" fmlaLink="$L$64" lockText="1"/>
</file>

<file path=xl/ctrlProps/ctrlProp14.xml><?xml version="1.0" encoding="utf-8"?>
<formControlPr xmlns="http://schemas.microsoft.com/office/spreadsheetml/2009/9/main" objectType="CheckBox" fmlaLink="$L$14" lockText="1"/>
</file>

<file path=xl/ctrlProps/ctrlProp15.xml><?xml version="1.0" encoding="utf-8"?>
<formControlPr xmlns="http://schemas.microsoft.com/office/spreadsheetml/2009/9/main" objectType="CheckBox" fmlaLink="$M$14" lockText="1"/>
</file>

<file path=xl/ctrlProps/ctrlProp16.xml><?xml version="1.0" encoding="utf-8"?>
<formControlPr xmlns="http://schemas.microsoft.com/office/spreadsheetml/2009/9/main" objectType="CheckBox" fmlaLink="CE5" lockText="1"/>
</file>

<file path=xl/ctrlProps/ctrlProp17.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M$57" lockText="1"/>
</file>

<file path=xl/ctrlProps/ctrlProp3.xml><?xml version="1.0" encoding="utf-8"?>
<formControlPr xmlns="http://schemas.microsoft.com/office/spreadsheetml/2009/9/main" objectType="CheckBox" fmlaLink="$L$57" lockText="1"/>
</file>

<file path=xl/ctrlProps/ctrlProp4.xml><?xml version="1.0" encoding="utf-8"?>
<formControlPr xmlns="http://schemas.microsoft.com/office/spreadsheetml/2009/9/main" objectType="CheckBox" fmlaLink="$L$59" lockText="1"/>
</file>

<file path=xl/ctrlProps/ctrlProp5.xml><?xml version="1.0" encoding="utf-8"?>
<formControlPr xmlns="http://schemas.microsoft.com/office/spreadsheetml/2009/9/main" objectType="CheckBox" fmlaLink="$M$59" lockText="1"/>
</file>

<file path=xl/ctrlProps/ctrlProp6.xml><?xml version="1.0" encoding="utf-8"?>
<formControlPr xmlns="http://schemas.microsoft.com/office/spreadsheetml/2009/9/main" objectType="CheckBox" fmlaLink="$L$60" lockText="1"/>
</file>

<file path=xl/ctrlProps/ctrlProp7.xml><?xml version="1.0" encoding="utf-8"?>
<formControlPr xmlns="http://schemas.microsoft.com/office/spreadsheetml/2009/9/main" objectType="CheckBox" fmlaLink="$M$60" lockText="1"/>
</file>

<file path=xl/ctrlProps/ctrlProp8.xml><?xml version="1.0" encoding="utf-8"?>
<formControlPr xmlns="http://schemas.microsoft.com/office/spreadsheetml/2009/9/main" objectType="CheckBox" fmlaLink="$L$65" lockText="1"/>
</file>

<file path=xl/ctrlProps/ctrlProp9.xml><?xml version="1.0" encoding="utf-8"?>
<formControlPr xmlns="http://schemas.microsoft.com/office/spreadsheetml/2009/9/main" objectType="CheckBox" fmlaLink="$L$66"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38945" name="Group Box 1" hidden="1">
              <a:extLst>
                <a:ext uri="{63B3BB69-23CF-44E3-9099-C40C66FF867C}">
                  <a14:compatExt spid="_x0000_s338945"/>
                </a:ext>
                <a:ext uri="{FF2B5EF4-FFF2-40B4-BE49-F238E27FC236}">
                  <a16:creationId xmlns:a16="http://schemas.microsoft.com/office/drawing/2014/main" id="{00000000-0008-0000-0200-0000012C05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38946" name="Check Box 2" hidden="1">
              <a:extLst>
                <a:ext uri="{63B3BB69-23CF-44E3-9099-C40C66FF867C}">
                  <a14:compatExt spid="_x0000_s338946"/>
                </a:ext>
                <a:ext uri="{FF2B5EF4-FFF2-40B4-BE49-F238E27FC236}">
                  <a16:creationId xmlns:a16="http://schemas.microsoft.com/office/drawing/2014/main" id="{00000000-0008-0000-0200-000002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38947" name="Check Box 3" hidden="1">
              <a:extLst>
                <a:ext uri="{63B3BB69-23CF-44E3-9099-C40C66FF867C}">
                  <a14:compatExt spid="_x0000_s338947"/>
                </a:ext>
                <a:ext uri="{FF2B5EF4-FFF2-40B4-BE49-F238E27FC236}">
                  <a16:creationId xmlns:a16="http://schemas.microsoft.com/office/drawing/2014/main" id="{00000000-0008-0000-0200-000003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38948" name="Check Box 4" hidden="1">
                <a:extLst>
                  <a:ext uri="{63B3BB69-23CF-44E3-9099-C40C66FF867C}">
                    <a14:compatExt spid="_x0000_s338948"/>
                  </a:ext>
                  <a:ext uri="{FF2B5EF4-FFF2-40B4-BE49-F238E27FC236}">
                    <a16:creationId xmlns:a16="http://schemas.microsoft.com/office/drawing/2014/main" id="{00000000-0008-0000-0200-0000042C05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38949" name="Check Box 5" hidden="1">
                <a:extLst>
                  <a:ext uri="{63B3BB69-23CF-44E3-9099-C40C66FF867C}">
                    <a14:compatExt spid="_x0000_s338949"/>
                  </a:ext>
                  <a:ext uri="{FF2B5EF4-FFF2-40B4-BE49-F238E27FC236}">
                    <a16:creationId xmlns:a16="http://schemas.microsoft.com/office/drawing/2014/main" id="{00000000-0008-0000-0200-0000052C05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38950" name="Check Box 6" hidden="1">
              <a:extLst>
                <a:ext uri="{63B3BB69-23CF-44E3-9099-C40C66FF867C}">
                  <a14:compatExt spid="_x0000_s338950"/>
                </a:ext>
                <a:ext uri="{FF2B5EF4-FFF2-40B4-BE49-F238E27FC236}">
                  <a16:creationId xmlns:a16="http://schemas.microsoft.com/office/drawing/2014/main" id="{00000000-0008-0000-0200-000006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38951" name="Check Box 7" hidden="1">
              <a:extLst>
                <a:ext uri="{63B3BB69-23CF-44E3-9099-C40C66FF867C}">
                  <a14:compatExt spid="_x0000_s338951"/>
                </a:ext>
                <a:ext uri="{FF2B5EF4-FFF2-40B4-BE49-F238E27FC236}">
                  <a16:creationId xmlns:a16="http://schemas.microsoft.com/office/drawing/2014/main" id="{00000000-0008-0000-0200-000007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64</xdr:row>
          <xdr:rowOff>85725</xdr:rowOff>
        </xdr:from>
        <xdr:to>
          <xdr:col>5</xdr:col>
          <xdr:colOff>1266825</xdr:colOff>
          <xdr:row>64</xdr:row>
          <xdr:rowOff>314325</xdr:rowOff>
        </xdr:to>
        <xdr:sp macro="" textlink="">
          <xdr:nvSpPr>
            <xdr:cNvPr id="338952" name="Check Box 8" hidden="1">
              <a:extLst>
                <a:ext uri="{63B3BB69-23CF-44E3-9099-C40C66FF867C}">
                  <a14:compatExt spid="_x0000_s338952"/>
                </a:ext>
                <a:ext uri="{FF2B5EF4-FFF2-40B4-BE49-F238E27FC236}">
                  <a16:creationId xmlns:a16="http://schemas.microsoft.com/office/drawing/2014/main" id="{00000000-0008-0000-0200-000008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228600</xdr:colOff>
          <xdr:row>65</xdr:row>
          <xdr:rowOff>66675</xdr:rowOff>
        </xdr:from>
        <xdr:to>
          <xdr:col>5</xdr:col>
          <xdr:colOff>866775</xdr:colOff>
          <xdr:row>65</xdr:row>
          <xdr:rowOff>266700</xdr:rowOff>
        </xdr:to>
        <xdr:sp macro="" textlink="">
          <xdr:nvSpPr>
            <xdr:cNvPr id="338953" name="Check Box 9" hidden="1">
              <a:extLst>
                <a:ext uri="{63B3BB69-23CF-44E3-9099-C40C66FF867C}">
                  <a14:compatExt spid="_x0000_s338953"/>
                </a:ext>
                <a:ext uri="{FF2B5EF4-FFF2-40B4-BE49-F238E27FC236}">
                  <a16:creationId xmlns:a16="http://schemas.microsoft.com/office/drawing/2014/main" id="{00000000-0008-0000-0200-000009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60</xdr:row>
          <xdr:rowOff>76200</xdr:rowOff>
        </xdr:from>
        <xdr:to>
          <xdr:col>5</xdr:col>
          <xdr:colOff>571500</xdr:colOff>
          <xdr:row>60</xdr:row>
          <xdr:rowOff>295275</xdr:rowOff>
        </xdr:to>
        <xdr:sp macro="" textlink="">
          <xdr:nvSpPr>
            <xdr:cNvPr id="338954" name="Check Box 10" hidden="1">
              <a:extLst>
                <a:ext uri="{63B3BB69-23CF-44E3-9099-C40C66FF867C}">
                  <a14:compatExt spid="_x0000_s338954"/>
                </a:ext>
                <a:ext uri="{FF2B5EF4-FFF2-40B4-BE49-F238E27FC236}">
                  <a16:creationId xmlns:a16="http://schemas.microsoft.com/office/drawing/2014/main" id="{00000000-0008-0000-0200-00000A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61</xdr:row>
          <xdr:rowOff>76200</xdr:rowOff>
        </xdr:from>
        <xdr:to>
          <xdr:col>5</xdr:col>
          <xdr:colOff>561975</xdr:colOff>
          <xdr:row>61</xdr:row>
          <xdr:rowOff>276225</xdr:rowOff>
        </xdr:to>
        <xdr:sp macro="" textlink="">
          <xdr:nvSpPr>
            <xdr:cNvPr id="338955" name="Check Box 11" hidden="1">
              <a:extLst>
                <a:ext uri="{63B3BB69-23CF-44E3-9099-C40C66FF867C}">
                  <a14:compatExt spid="_x0000_s338955"/>
                </a:ext>
                <a:ext uri="{FF2B5EF4-FFF2-40B4-BE49-F238E27FC236}">
                  <a16:creationId xmlns:a16="http://schemas.microsoft.com/office/drawing/2014/main" id="{00000000-0008-0000-0200-00000B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62</xdr:row>
          <xdr:rowOff>57150</xdr:rowOff>
        </xdr:from>
        <xdr:to>
          <xdr:col>5</xdr:col>
          <xdr:colOff>561975</xdr:colOff>
          <xdr:row>62</xdr:row>
          <xdr:rowOff>219075</xdr:rowOff>
        </xdr:to>
        <xdr:sp macro="" textlink="">
          <xdr:nvSpPr>
            <xdr:cNvPr id="338956" name="Check Box 12" hidden="1">
              <a:extLst>
                <a:ext uri="{63B3BB69-23CF-44E3-9099-C40C66FF867C}">
                  <a14:compatExt spid="_x0000_s338956"/>
                </a:ext>
                <a:ext uri="{FF2B5EF4-FFF2-40B4-BE49-F238E27FC236}">
                  <a16:creationId xmlns:a16="http://schemas.microsoft.com/office/drawing/2014/main" id="{00000000-0008-0000-0200-00000C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447675</xdr:colOff>
          <xdr:row>63</xdr:row>
          <xdr:rowOff>19050</xdr:rowOff>
        </xdr:from>
        <xdr:to>
          <xdr:col>5</xdr:col>
          <xdr:colOff>561975</xdr:colOff>
          <xdr:row>63</xdr:row>
          <xdr:rowOff>200025</xdr:rowOff>
        </xdr:to>
        <xdr:sp macro="" textlink="">
          <xdr:nvSpPr>
            <xdr:cNvPr id="338957" name="Check Box 13" hidden="1">
              <a:extLst>
                <a:ext uri="{63B3BB69-23CF-44E3-9099-C40C66FF867C}">
                  <a14:compatExt spid="_x0000_s338957"/>
                </a:ext>
                <a:ext uri="{FF2B5EF4-FFF2-40B4-BE49-F238E27FC236}">
                  <a16:creationId xmlns:a16="http://schemas.microsoft.com/office/drawing/2014/main" id="{00000000-0008-0000-0200-00000D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12</xdr:row>
          <xdr:rowOff>219075</xdr:rowOff>
        </xdr:from>
        <xdr:to>
          <xdr:col>5</xdr:col>
          <xdr:colOff>295275</xdr:colOff>
          <xdr:row>14</xdr:row>
          <xdr:rowOff>9525</xdr:rowOff>
        </xdr:to>
        <xdr:sp macro="" textlink="">
          <xdr:nvSpPr>
            <xdr:cNvPr id="338958" name="Check Box 14" hidden="1">
              <a:extLst>
                <a:ext uri="{63B3BB69-23CF-44E3-9099-C40C66FF867C}">
                  <a14:compatExt spid="_x0000_s338958"/>
                </a:ext>
                <a:ext uri="{FF2B5EF4-FFF2-40B4-BE49-F238E27FC236}">
                  <a16:creationId xmlns:a16="http://schemas.microsoft.com/office/drawing/2014/main" id="{00000000-0008-0000-0200-00000E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381000</xdr:colOff>
          <xdr:row>12</xdr:row>
          <xdr:rowOff>209550</xdr:rowOff>
        </xdr:from>
        <xdr:to>
          <xdr:col>7</xdr:col>
          <xdr:colOff>85725</xdr:colOff>
          <xdr:row>14</xdr:row>
          <xdr:rowOff>0</xdr:rowOff>
        </xdr:to>
        <xdr:sp macro="" textlink="">
          <xdr:nvSpPr>
            <xdr:cNvPr id="338959" name="Check Box 15" hidden="1">
              <a:extLst>
                <a:ext uri="{63B3BB69-23CF-44E3-9099-C40C66FF867C}">
                  <a14:compatExt spid="_x0000_s338959"/>
                </a:ext>
                <a:ext uri="{FF2B5EF4-FFF2-40B4-BE49-F238E27FC236}">
                  <a16:creationId xmlns:a16="http://schemas.microsoft.com/office/drawing/2014/main" id="{00000000-0008-0000-0200-00000F2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436225" name="Check Box 1" hidden="1">
              <a:extLst>
                <a:ext uri="{63B3BB69-23CF-44E3-9099-C40C66FF867C}">
                  <a14:compatExt spid="_x0000_s436225"/>
                </a:ext>
                <a:ext uri="{FF2B5EF4-FFF2-40B4-BE49-F238E27FC236}">
                  <a16:creationId xmlns:a16="http://schemas.microsoft.com/office/drawing/2014/main" id="{00000000-0008-0000-1600-000001A806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437249" name="Check Box 1" hidden="1">
              <a:extLst>
                <a:ext uri="{63B3BB69-23CF-44E3-9099-C40C66FF867C}">
                  <a14:compatExt spid="_x0000_s437249"/>
                </a:ext>
                <a:ext uri="{FF2B5EF4-FFF2-40B4-BE49-F238E27FC236}">
                  <a16:creationId xmlns:a16="http://schemas.microsoft.com/office/drawing/2014/main" id="{00000000-0008-0000-1700-000001AC06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250743"/>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19.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9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2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2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2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5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R4&#24180;&#24230;&#35036;&#27491;&#35036;&#21161;&#20107;&#26989;&#65288;&#12464;&#12522;&#12540;&#12531;&#12522;&#12459;&#12496;&#12522;&#12540;&#65289;/&#20132;&#20184;&#35215;&#31243;/&#27096;&#24335;&#31532;&#65297;&#12304;&#35373;&#20633;&#23566;&#20837;&#1230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10-1.&#23436;&#20102;&#23455;&#32318;&#22577;&#21578;&#26360;_&#23566;&#20837;&#20107;&#26989;(1&#27425;&#12539;2&#27425;)/&#23436;&#20102;&#23455;&#32318;&#22577;&#21578;&#26360;_&#65297;&#27425;/&#23566;&#20837;1-003_&#19977;&#33777;&#65320;&#65315;&#12461;&#12515;&#12500;&#12479;&#12523;&#26666;&#24335;&#20250;&#31038;/20230220&#21463;&#38936;&#36039;&#26009;/&#20132;&#20184;&#35215;&#31243;&#12288;GR&#23455;&#26045;&#35336;&#30011;&#26360;&#27096;&#24335;&#31532;11&#12304;&#35373;&#20633;&#23566;&#20837;&#123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9733;&#20013;&#23567;&#20225;&#26989;&#20107;&#26989;_&#27096;&#24335;&#31532;11&#38306;&#36899;&#23436;&#20102;&#23455;&#32318;&#22577;&#21578;&#26360;&#27096;&#2433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sasaki\Desktop\&#65288;&#26368;&#26032;&#65289;&#12304;&#21336;&#24180;&#24230;&#29992;&#12305;R5&#35036;_&#20013;&#23567;&#20225;&#26989;&#20107;&#26989;_&#24540;&#21215;&#30003;&#35531;&#27096;&#24335;_r2&#1228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row>
      </sheetData>
      <sheetData sheetId="10"/>
      <sheetData sheetId="11">
        <row r="8">
          <cell r="G8" t="str">
            <v/>
          </cell>
        </row>
      </sheetData>
      <sheetData sheetId="12"/>
      <sheetData sheetId="13"/>
      <sheetData sheetId="14"/>
      <sheetData sheetId="15"/>
      <sheetData sheetId="16">
        <row r="8">
          <cell r="C8" t="str">
            <v>01 農業</v>
          </cell>
        </row>
      </sheetData>
      <sheetData sheetId="17">
        <row r="10">
          <cell r="D10" t="str">
            <v>（選択してください）</v>
          </cell>
        </row>
        <row r="11">
          <cell r="Q11" t="str">
            <v>系統電力</v>
          </cell>
          <cell r="R11">
            <v>9.7599999999999996E-3</v>
          </cell>
          <cell r="S11" t="str">
            <v>GJ/kWh</v>
          </cell>
        </row>
        <row r="12">
          <cell r="Q12" t="str">
            <v>産業用蒸気</v>
          </cell>
          <cell r="R12">
            <v>1.02</v>
          </cell>
          <cell r="S12" t="str">
            <v>GJ</v>
          </cell>
        </row>
        <row r="13">
          <cell r="Q13" t="str">
            <v>温水</v>
          </cell>
          <cell r="R13">
            <v>1.36</v>
          </cell>
          <cell r="S13" t="str">
            <v>GJ</v>
          </cell>
        </row>
        <row r="14">
          <cell r="Q14" t="str">
            <v>冷水</v>
          </cell>
          <cell r="R14">
            <v>1.36</v>
          </cell>
          <cell r="S14" t="str">
            <v>GJ</v>
          </cell>
        </row>
        <row r="15">
          <cell r="Q15" t="str">
            <v>蒸気（産業用以外）</v>
          </cell>
          <cell r="R15">
            <v>1.36</v>
          </cell>
          <cell r="S15" t="str">
            <v>GJ</v>
          </cell>
        </row>
      </sheetData>
      <sheetData sheetId="18">
        <row r="8">
          <cell r="C8" t="str">
            <v>ﾕｰﾃｨﾘﾃｨ</v>
          </cell>
        </row>
      </sheetData>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第１１"/>
      <sheetName val="別紙1"/>
      <sheetName val="別添１"/>
      <sheetName val="別添２(寺岡)"/>
      <sheetName val="別添２(三菱HC)"/>
      <sheetName val="別添3"/>
      <sheetName val="別添4"/>
      <sheetName val="別添5"/>
      <sheetName val="別添6_個票1"/>
      <sheetName val="別添7"/>
      <sheetName val="別添8"/>
      <sheetName val="別紙2"/>
      <sheetName val="様式第10　取得財産管理台帳 (提出)"/>
      <sheetName val="別添9 "/>
      <sheetName val="支払集計表"/>
      <sheetName val="別添12"/>
      <sheetName val="別添14"/>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D10">
            <v>2.1000000000000001E-2</v>
          </cell>
          <cell r="E10" t="str">
            <v>千円/kWh</v>
          </cell>
        </row>
        <row r="11">
          <cell r="B11" t="str">
            <v>A重油</v>
          </cell>
          <cell r="C11" t="str">
            <v>kl</v>
          </cell>
          <cell r="D11">
            <v>72</v>
          </cell>
          <cell r="E11" t="str">
            <v>千円/kl</v>
          </cell>
        </row>
        <row r="12">
          <cell r="B12" t="str">
            <v>LPG</v>
          </cell>
          <cell r="C12" t="str">
            <v>t</v>
          </cell>
          <cell r="D12">
            <v>100.79</v>
          </cell>
          <cell r="E12" t="str">
            <v>千円/t</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10"/>
      <sheetData sheetId="11"/>
      <sheetData sheetId="12"/>
      <sheetData sheetId="13"/>
      <sheetData sheetId="14"/>
      <sheetData sheetId="15"/>
      <sheetData sheetId="16"/>
      <sheetData sheetId="17">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8"/>
      <sheetData sheetId="1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0">
        <row r="8">
          <cell r="E8" t="str">
            <v>①空調システム</v>
          </cell>
          <cell r="H8" t="str">
            <v>高効率化</v>
          </cell>
          <cell r="J8"/>
          <cell r="N8" t="str">
            <v>（選択）</v>
          </cell>
          <cell r="P8" t="str">
            <v>補助対象設備（LED照明設備・再生可能エネルギー設備を除く）</v>
          </cell>
          <cell r="V8" t="str">
            <v>ア　民間企業</v>
          </cell>
        </row>
        <row r="9">
          <cell r="E9" t="str">
            <v>②蒸気システム</v>
          </cell>
          <cell r="H9" t="str">
            <v>燃料転換</v>
          </cell>
          <cell r="J9"/>
          <cell r="N9" t="str">
            <v>北海道</v>
          </cell>
          <cell r="P9" t="str">
            <v>LED照明設備・再生可能エネルギー設備</v>
          </cell>
          <cell r="V9" t="str">
            <v>イ　独立行政法人</v>
          </cell>
        </row>
        <row r="10">
          <cell r="E10" t="str">
            <v>③冷却水システム</v>
          </cell>
          <cell r="H10" t="str">
            <v>電化</v>
          </cell>
          <cell r="J10"/>
          <cell r="N10" t="str">
            <v>青森県</v>
          </cell>
          <cell r="V10" t="str">
            <v>ウ　地方独立行政法人</v>
          </cell>
        </row>
        <row r="11">
          <cell r="E11" t="str">
            <v>④圧空システム</v>
          </cell>
          <cell r="H11" t="str">
            <v>再エネ導入</v>
          </cell>
          <cell r="J11"/>
          <cell r="N11" t="str">
            <v>岩手県</v>
          </cell>
          <cell r="V11" t="str">
            <v>エ　国立大学法人、公立大学法人及び学校法人</v>
          </cell>
        </row>
        <row r="12">
          <cell r="E12" t="str">
            <v>⑤照明設備</v>
          </cell>
          <cell r="J12"/>
          <cell r="N12" t="str">
            <v>宮城県</v>
          </cell>
          <cell r="V12" t="str">
            <v>オ　社会福祉法人</v>
          </cell>
        </row>
        <row r="13">
          <cell r="E13" t="str">
            <v>⑥受変電・配電設備</v>
          </cell>
          <cell r="J13"/>
          <cell r="N13" t="str">
            <v>秋田県</v>
          </cell>
          <cell r="V13" t="str">
            <v>カ　医療法人</v>
          </cell>
        </row>
        <row r="14">
          <cell r="E14" t="str">
            <v>⑦電動機・ポンプ・ファン</v>
          </cell>
          <cell r="J14"/>
          <cell r="N14" t="str">
            <v>山形県</v>
          </cell>
          <cell r="V14" t="str">
            <v>キ　特別法の規定に基づき設立された協同組合等</v>
          </cell>
        </row>
        <row r="15">
          <cell r="E15" t="str">
            <v>⑧工業炉</v>
          </cell>
          <cell r="J15"/>
          <cell r="N15" t="str">
            <v>福島県</v>
          </cell>
          <cell r="V15" t="str">
            <v>ク　一般社団法人、一般財団法人、公益社団法人、公益財団法人</v>
          </cell>
        </row>
        <row r="16">
          <cell r="E16" t="str">
            <v>⑨冷凍・冷蔵設備</v>
          </cell>
          <cell r="J16"/>
          <cell r="N16" t="str">
            <v>茨城県</v>
          </cell>
          <cell r="V16" t="str">
            <v>ケ　その他、環境大臣の承認を得て執行団体が適当と認める者</v>
          </cell>
        </row>
        <row r="17">
          <cell r="E17" t="str">
            <v>⑩排水処理設備</v>
          </cell>
          <cell r="J17"/>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様式第１１"/>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紙2"/>
      <sheetName val="別添４_スケジュール"/>
      <sheetName val="様式第10　取得財産管理台帳 (提出)"/>
      <sheetName val="別添５_経費内訳表"/>
      <sheetName val="支払集計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27">
          <cell r="K27" t="str">
            <v/>
          </cell>
        </row>
      </sheetData>
      <sheetData sheetId="10"/>
      <sheetData sheetId="11"/>
      <sheetData sheetId="12"/>
      <sheetData sheetId="13"/>
      <sheetData sheetId="14"/>
      <sheetData sheetId="15"/>
      <sheetData sheetId="16"/>
      <sheetData sheetId="17"/>
      <sheetData sheetId="18"/>
      <sheetData sheetId="19"/>
      <sheetData sheetId="20">
        <row r="10">
          <cell r="C10" t="str">
            <v/>
          </cell>
          <cell r="E10" t="str">
            <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1"/>
      <sheetData sheetId="22"/>
      <sheetData sheetId="23"/>
      <sheetData sheetId="24"/>
      <sheetData sheetId="25"/>
      <sheetData sheetId="26"/>
      <sheetData sheetId="27"/>
      <sheetData sheetId="28"/>
      <sheetData sheetId="29"/>
      <sheetData sheetId="30"/>
      <sheetData sheetId="3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2">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CBEAC682-DCE0-440F-A6D5-90161A829F9D}" userId="S::UENO19@moe.go.jp::c8c2580f-e355-425a-ac03-57ba4ea8c01f" providerId="AD"/>
  <person displayName="利光 裕二" id="{C614EFE8-3CC0-400C-9D67-E5CD75E757C8}" userId="S::toshimitsu@eic.or.jp::dd10ed6d-554f-468b-9455-a499eed78755"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61" dT="2024-03-06T06:34:40.96" personId="{CBEAC682-DCE0-440F-A6D5-90161A829F9D}" id="{4ACA97FF-44AB-49A1-B0ED-3FB58BA6A168}">
    <text xml:space="preserve">「自らでの診断」に修正
</text>
  </threadedComment>
  <threadedComment ref="G61" dT="2024-03-07T02:10:40.59" personId="{C614EFE8-3CC0-400C-9D67-E5CD75E757C8}" id="{4CDCE780-03F3-4491-9AB6-1FDD5CAFEE00}" parentId="{4ACA97FF-44AB-49A1-B0ED-3FB58BA6A168}">
    <text>修正しました。</text>
  </threadedComment>
  <threadedComment ref="B74" dT="2024-03-06T14:49:01.26" personId="{CBEAC682-DCE0-440F-A6D5-90161A829F9D}" id="{E28C3186-4BAA-4FB9-AF84-80EE886E7536}">
    <text>令和５年度補正予算、省CO2型設備更新C（中小企業事業）</text>
  </threadedComment>
  <threadedComment ref="B74" dT="2024-03-06T23:44:38.58" personId="{C614EFE8-3CC0-400C-9D67-E5CD75E757C8}" id="{5E35C182-0659-4EFF-B2B1-62E16FF2B3CB}" parentId="{E28C3186-4BAA-4FB9-AF84-80EE886E7536}">
    <text>修正ありがとうございます。</text>
  </threadedComment>
</ThreadedComments>
</file>

<file path=xl/threadedComments/threadedComment2.xml><?xml version="1.0" encoding="utf-8"?>
<ThreadedComments xmlns="http://schemas.microsoft.com/office/spreadsheetml/2018/threadedcomments" xmlns:x="http://schemas.openxmlformats.org/spreadsheetml/2006/main">
  <threadedComment ref="T5" dT="2024-03-06T14:49:49.38" personId="{CBEAC682-DCE0-440F-A6D5-90161A829F9D}" id="{FDE10E85-FD83-45AB-8675-7E1D82DBBA07}">
    <text>令和６年度？</text>
  </threadedComment>
  <threadedComment ref="T5" dT="2024-03-07T02:11:35.12" personId="{C614EFE8-3CC0-400C-9D67-E5CD75E757C8}" id="{35E86983-309B-4AF3-9341-7240C27CC021}" parentId="{FDE10E85-FD83-45AB-8675-7E1D82DBBA07}">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3.bin"/><Relationship Id="rId4" Type="http://schemas.openxmlformats.org/officeDocument/2006/relationships/ctrlProp" Target="../ctrlProps/ctrlProp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4.bin"/><Relationship Id="rId4" Type="http://schemas.openxmlformats.org/officeDocument/2006/relationships/ctrlProp" Target="../ctrlProps/ctrlProp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microsoft.com/office/2017/10/relationships/threadedComment" Target="../threadedComments/threadedComment1.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35.bin"/><Relationship Id="rId4"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69" t="s">
        <v>1771</v>
      </c>
      <c r="D7" s="1370"/>
      <c r="E7" s="1370"/>
      <c r="F7" s="1370"/>
      <c r="G7" s="1370"/>
      <c r="H7" s="1371"/>
    </row>
    <row r="8" spans="3:14" ht="24" customHeight="1" thickBot="1">
      <c r="C8" s="246"/>
      <c r="D8" s="1372" t="s">
        <v>3907</v>
      </c>
      <c r="E8" s="1373"/>
      <c r="F8" s="1373"/>
      <c r="G8" s="1374"/>
      <c r="H8" s="240"/>
      <c r="N8" s="1"/>
    </row>
    <row r="9" spans="3:14" s="7" customFormat="1" ht="15" customHeight="1" thickBot="1">
      <c r="C9" s="247"/>
      <c r="D9" s="241"/>
      <c r="E9" s="241"/>
      <c r="F9" s="241"/>
      <c r="G9" s="241"/>
      <c r="H9" s="242"/>
      <c r="K9" s="1368"/>
      <c r="L9" s="1368"/>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75" t="s">
        <v>1170</v>
      </c>
      <c r="E20" s="1376"/>
      <c r="F20" t="s">
        <v>1127</v>
      </c>
    </row>
    <row r="21" spans="3:6" ht="6.6" customHeight="1"/>
    <row r="22" spans="3:6" ht="14.85" customHeight="1">
      <c r="D22" s="1379" t="s">
        <v>1125</v>
      </c>
      <c r="E22" s="1380"/>
      <c r="F22" t="s">
        <v>1126</v>
      </c>
    </row>
    <row r="23" spans="3:6" ht="6.6" customHeight="1"/>
    <row r="24" spans="3:6">
      <c r="D24" s="1377" t="s">
        <v>1178</v>
      </c>
      <c r="E24" s="1378"/>
      <c r="F24" t="s">
        <v>146</v>
      </c>
    </row>
    <row r="25" spans="3:6" ht="7.5" customHeight="1"/>
    <row r="26" spans="3:6">
      <c r="D26" s="1367"/>
      <c r="E26" s="1367"/>
    </row>
  </sheetData>
  <sheetProtection selectLockedCells="1"/>
  <mergeCells count="7">
    <mergeCell ref="D26:E26"/>
    <mergeCell ref="K9:L9"/>
    <mergeCell ref="C7:H7"/>
    <mergeCell ref="D8:G8"/>
    <mergeCell ref="D20:E20"/>
    <mergeCell ref="D24:E24"/>
    <mergeCell ref="D22:E22"/>
  </mergeCells>
  <phoneticPr fontId="12"/>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711" t="s">
        <v>1090</v>
      </c>
      <c r="C10" s="1730" t="s">
        <v>1054</v>
      </c>
      <c r="D10" s="1707" t="s">
        <v>1055</v>
      </c>
      <c r="E10" s="1708"/>
      <c r="F10" s="1709" t="s">
        <v>1056</v>
      </c>
      <c r="G10" s="1710"/>
      <c r="H10" s="1724" t="s">
        <v>1057</v>
      </c>
      <c r="I10" s="1709" t="s">
        <v>1058</v>
      </c>
      <c r="J10" s="1709"/>
      <c r="K10" s="1710"/>
      <c r="L10" s="1724" t="s">
        <v>1059</v>
      </c>
      <c r="M10" s="1709" t="s">
        <v>1060</v>
      </c>
      <c r="N10" s="1709"/>
      <c r="O10" s="1726" t="s">
        <v>1061</v>
      </c>
      <c r="P10" s="1727"/>
      <c r="Q10" s="1728" t="s">
        <v>1062</v>
      </c>
      <c r="R10" s="1722" t="s">
        <v>1063</v>
      </c>
    </row>
    <row r="11" spans="2:21" ht="14.25" thickBot="1">
      <c r="B11" s="1712"/>
      <c r="C11" s="1731"/>
      <c r="D11" s="96" t="s">
        <v>1064</v>
      </c>
      <c r="E11" s="97" t="s">
        <v>1065</v>
      </c>
      <c r="F11" s="98" t="s">
        <v>1066</v>
      </c>
      <c r="G11" s="99" t="s">
        <v>1067</v>
      </c>
      <c r="H11" s="1725"/>
      <c r="I11" s="100" t="s">
        <v>1068</v>
      </c>
      <c r="J11" s="100" t="s">
        <v>1069</v>
      </c>
      <c r="K11" s="101" t="s">
        <v>1070</v>
      </c>
      <c r="L11" s="1725"/>
      <c r="M11" s="325" t="s">
        <v>1299</v>
      </c>
      <c r="N11" s="97" t="s">
        <v>1049</v>
      </c>
      <c r="O11" s="98" t="s">
        <v>1066</v>
      </c>
      <c r="P11" s="97" t="s">
        <v>1067</v>
      </c>
      <c r="Q11" s="1729"/>
      <c r="R11" s="1723"/>
    </row>
    <row r="12" spans="2:21" ht="19.899999999999999" customHeight="1">
      <c r="B12" s="772"/>
      <c r="C12" s="773"/>
      <c r="D12" s="774"/>
      <c r="E12" s="775"/>
      <c r="F12" s="776"/>
      <c r="G12" s="777"/>
      <c r="H12" s="778"/>
      <c r="I12" s="779"/>
      <c r="J12" s="779"/>
      <c r="K12" s="780" t="str">
        <f>IF(J12="","",I12*J12)</f>
        <v/>
      </c>
      <c r="L12" s="781"/>
      <c r="M12" s="782"/>
      <c r="N12" s="783" t="str">
        <f>IF($L12="","",VLOOKUP($L12,単位と係数,4,FALSE))</f>
        <v/>
      </c>
      <c r="O12" s="784" t="str">
        <f>IF($L12="","",IF($S12=1,VLOOKUP($L12,単位と係数,7,FALSE),VLOOKUP($L12,単位と係数,5,FALSE)*VLOOKUP($L12,単位と係数,7,FALSE)))</f>
        <v/>
      </c>
      <c r="P12" s="783" t="str">
        <f t="shared" ref="P12:P27" si="0">IF($L12="","",VLOOKUP($L12,単位と係数,8,FALSE))</f>
        <v/>
      </c>
      <c r="Q12" s="785" t="str">
        <f>IF(OR(M12="",O12=""),"",M12*O12)</f>
        <v/>
      </c>
      <c r="R12" s="667"/>
      <c r="S12" s="1140" t="str">
        <f>IF($L12="","",VLOOKUP($L12,単位と係数,2,FALSE))</f>
        <v/>
      </c>
    </row>
    <row r="13" spans="2:21" ht="19.899999999999999" customHeight="1">
      <c r="B13" s="786"/>
      <c r="C13" s="787"/>
      <c r="D13" s="788"/>
      <c r="E13" s="789"/>
      <c r="F13" s="790"/>
      <c r="G13" s="791"/>
      <c r="H13" s="792"/>
      <c r="I13" s="793"/>
      <c r="J13" s="793"/>
      <c r="K13" s="794" t="str">
        <f t="shared" ref="K13:K27" si="1">IF(J13="","",I13*J13)</f>
        <v/>
      </c>
      <c r="L13" s="795"/>
      <c r="M13" s="796"/>
      <c r="N13" s="797" t="str">
        <f t="shared" ref="N13:N27" si="2">IF(L13="","",VLOOKUP(L13,単位と係数,4,FALSE))</f>
        <v/>
      </c>
      <c r="O13" s="798" t="str">
        <f>IF($L13="","",IF($S13=1,VLOOKUP($L13,単位と係数,7,FALSE),VLOOKUP($L13,単位と係数,5,FALSE)*VLOOKUP($L13,単位と係数,7,FALSE)))</f>
        <v/>
      </c>
      <c r="P13" s="797" t="str">
        <f t="shared" si="0"/>
        <v/>
      </c>
      <c r="Q13" s="799" t="str">
        <f t="shared" ref="Q13:Q27" si="3">IF(OR(M13="",O13=""),"",M13*O13)</f>
        <v/>
      </c>
      <c r="R13" s="668"/>
      <c r="S13" s="1140" t="str">
        <f t="shared" ref="S13:S27" si="4">IF($L13="","",VLOOKUP($L13,単位と係数,2,FALSE))</f>
        <v/>
      </c>
    </row>
    <row r="14" spans="2:21" ht="19.899999999999999" customHeight="1">
      <c r="B14" s="786"/>
      <c r="C14" s="787"/>
      <c r="D14" s="788"/>
      <c r="E14" s="789"/>
      <c r="F14" s="790"/>
      <c r="G14" s="791"/>
      <c r="H14" s="792"/>
      <c r="I14" s="793"/>
      <c r="J14" s="793"/>
      <c r="K14" s="794" t="str">
        <f t="shared" si="1"/>
        <v/>
      </c>
      <c r="L14" s="795"/>
      <c r="M14" s="796"/>
      <c r="N14" s="797" t="str">
        <f t="shared" si="2"/>
        <v/>
      </c>
      <c r="O14" s="798" t="str">
        <f t="shared" ref="O14:O26" si="5">IF($L14="","",IF($S14=1,VLOOKUP($L14,単位と係数,7,FALSE),VLOOKUP($L14,単位と係数,5,FALSE)*VLOOKUP($L14,単位と係数,7,FALSE)))</f>
        <v/>
      </c>
      <c r="P14" s="797" t="str">
        <f t="shared" si="0"/>
        <v/>
      </c>
      <c r="Q14" s="799" t="str">
        <f t="shared" si="3"/>
        <v/>
      </c>
      <c r="R14" s="668"/>
      <c r="S14" s="1140" t="str">
        <f t="shared" si="4"/>
        <v/>
      </c>
    </row>
    <row r="15" spans="2:21" ht="19.899999999999999" customHeight="1">
      <c r="B15" s="786"/>
      <c r="C15" s="787"/>
      <c r="D15" s="788"/>
      <c r="E15" s="789"/>
      <c r="F15" s="790"/>
      <c r="G15" s="791"/>
      <c r="H15" s="792"/>
      <c r="I15" s="793"/>
      <c r="J15" s="793"/>
      <c r="K15" s="794" t="str">
        <f t="shared" si="1"/>
        <v/>
      </c>
      <c r="L15" s="795"/>
      <c r="M15" s="796"/>
      <c r="N15" s="797" t="str">
        <f t="shared" si="2"/>
        <v/>
      </c>
      <c r="O15" s="798" t="str">
        <f t="shared" si="5"/>
        <v/>
      </c>
      <c r="P15" s="797" t="str">
        <f t="shared" si="0"/>
        <v/>
      </c>
      <c r="Q15" s="799" t="str">
        <f t="shared" si="3"/>
        <v/>
      </c>
      <c r="R15" s="668"/>
      <c r="S15" s="1140" t="str">
        <f t="shared" si="4"/>
        <v/>
      </c>
    </row>
    <row r="16" spans="2:21" ht="19.899999999999999" customHeight="1">
      <c r="B16" s="786"/>
      <c r="C16" s="787"/>
      <c r="D16" s="788"/>
      <c r="E16" s="789"/>
      <c r="F16" s="790"/>
      <c r="G16" s="791"/>
      <c r="H16" s="792"/>
      <c r="I16" s="793"/>
      <c r="J16" s="793"/>
      <c r="K16" s="794" t="str">
        <f t="shared" si="1"/>
        <v/>
      </c>
      <c r="L16" s="795"/>
      <c r="M16" s="796"/>
      <c r="N16" s="797" t="str">
        <f t="shared" si="2"/>
        <v/>
      </c>
      <c r="O16" s="798" t="str">
        <f t="shared" si="5"/>
        <v/>
      </c>
      <c r="P16" s="797" t="str">
        <f t="shared" si="0"/>
        <v/>
      </c>
      <c r="Q16" s="799" t="str">
        <f t="shared" si="3"/>
        <v/>
      </c>
      <c r="R16" s="668"/>
      <c r="S16" s="1140" t="str">
        <f t="shared" si="4"/>
        <v/>
      </c>
    </row>
    <row r="17" spans="2:19" ht="19.899999999999999" customHeight="1">
      <c r="B17" s="786"/>
      <c r="C17" s="787"/>
      <c r="D17" s="788"/>
      <c r="E17" s="789"/>
      <c r="F17" s="790"/>
      <c r="G17" s="791"/>
      <c r="H17" s="792"/>
      <c r="I17" s="793"/>
      <c r="J17" s="793"/>
      <c r="K17" s="794" t="str">
        <f t="shared" si="1"/>
        <v/>
      </c>
      <c r="L17" s="795"/>
      <c r="M17" s="796"/>
      <c r="N17" s="797" t="str">
        <f t="shared" si="2"/>
        <v/>
      </c>
      <c r="O17" s="798" t="str">
        <f t="shared" si="5"/>
        <v/>
      </c>
      <c r="P17" s="797" t="str">
        <f t="shared" si="0"/>
        <v/>
      </c>
      <c r="Q17" s="799" t="str">
        <f t="shared" si="3"/>
        <v/>
      </c>
      <c r="R17" s="668"/>
      <c r="S17" s="1140" t="str">
        <f t="shared" si="4"/>
        <v/>
      </c>
    </row>
    <row r="18" spans="2:19" ht="19.899999999999999" customHeight="1">
      <c r="B18" s="786"/>
      <c r="C18" s="787"/>
      <c r="D18" s="788"/>
      <c r="E18" s="789"/>
      <c r="F18" s="790"/>
      <c r="G18" s="791"/>
      <c r="H18" s="792"/>
      <c r="I18" s="793"/>
      <c r="J18" s="793"/>
      <c r="K18" s="794" t="str">
        <f t="shared" si="1"/>
        <v/>
      </c>
      <c r="L18" s="795"/>
      <c r="M18" s="796"/>
      <c r="N18" s="797" t="str">
        <f t="shared" si="2"/>
        <v/>
      </c>
      <c r="O18" s="798" t="str">
        <f t="shared" si="5"/>
        <v/>
      </c>
      <c r="P18" s="797" t="str">
        <f t="shared" si="0"/>
        <v/>
      </c>
      <c r="Q18" s="799" t="str">
        <f t="shared" si="3"/>
        <v/>
      </c>
      <c r="R18" s="668"/>
      <c r="S18" s="1140" t="str">
        <f t="shared" si="4"/>
        <v/>
      </c>
    </row>
    <row r="19" spans="2:19" ht="19.899999999999999" customHeight="1">
      <c r="B19" s="786"/>
      <c r="C19" s="787"/>
      <c r="D19" s="788"/>
      <c r="E19" s="789"/>
      <c r="F19" s="790"/>
      <c r="G19" s="791"/>
      <c r="H19" s="792"/>
      <c r="I19" s="793"/>
      <c r="J19" s="793"/>
      <c r="K19" s="794" t="str">
        <f t="shared" si="1"/>
        <v/>
      </c>
      <c r="L19" s="795"/>
      <c r="M19" s="796"/>
      <c r="N19" s="797" t="str">
        <f t="shared" si="2"/>
        <v/>
      </c>
      <c r="O19" s="798" t="str">
        <f t="shared" si="5"/>
        <v/>
      </c>
      <c r="P19" s="797" t="str">
        <f t="shared" si="0"/>
        <v/>
      </c>
      <c r="Q19" s="799" t="str">
        <f t="shared" si="3"/>
        <v/>
      </c>
      <c r="R19" s="668"/>
      <c r="S19" s="1140"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0"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0"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0"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0"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0"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0"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0"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0" t="str">
        <f t="shared" si="4"/>
        <v/>
      </c>
    </row>
    <row r="31" spans="2:19" ht="14.25" thickBot="1">
      <c r="B31" s="6" t="s">
        <v>1094</v>
      </c>
    </row>
    <row r="32" spans="2:19">
      <c r="B32" s="1713"/>
      <c r="C32" s="1714"/>
      <c r="D32" s="1714"/>
      <c r="E32" s="1714"/>
      <c r="F32" s="1714"/>
      <c r="G32" s="1714"/>
      <c r="H32" s="1714"/>
      <c r="I32" s="1714"/>
      <c r="J32" s="1714"/>
      <c r="K32" s="1714"/>
      <c r="L32" s="1714"/>
      <c r="M32" s="1714"/>
      <c r="N32" s="1714"/>
      <c r="O32" s="1714"/>
      <c r="P32" s="1714"/>
      <c r="Q32" s="1714"/>
      <c r="R32" s="1715"/>
    </row>
    <row r="33" spans="2:18">
      <c r="B33" s="1716"/>
      <c r="C33" s="1717"/>
      <c r="D33" s="1717"/>
      <c r="E33" s="1717"/>
      <c r="F33" s="1717"/>
      <c r="G33" s="1717"/>
      <c r="H33" s="1717"/>
      <c r="I33" s="1717"/>
      <c r="J33" s="1717"/>
      <c r="K33" s="1717"/>
      <c r="L33" s="1717"/>
      <c r="M33" s="1717"/>
      <c r="N33" s="1717"/>
      <c r="O33" s="1717"/>
      <c r="P33" s="1717"/>
      <c r="Q33" s="1717"/>
      <c r="R33" s="1718"/>
    </row>
    <row r="34" spans="2:18">
      <c r="B34" s="1716"/>
      <c r="C34" s="1717"/>
      <c r="D34" s="1717"/>
      <c r="E34" s="1717"/>
      <c r="F34" s="1717"/>
      <c r="G34" s="1717"/>
      <c r="H34" s="1717"/>
      <c r="I34" s="1717"/>
      <c r="J34" s="1717"/>
      <c r="K34" s="1717"/>
      <c r="L34" s="1717"/>
      <c r="M34" s="1717"/>
      <c r="N34" s="1717"/>
      <c r="O34" s="1717"/>
      <c r="P34" s="1717"/>
      <c r="Q34" s="1717"/>
      <c r="R34" s="1718"/>
    </row>
    <row r="35" spans="2:18">
      <c r="B35" s="1716"/>
      <c r="C35" s="1717"/>
      <c r="D35" s="1717"/>
      <c r="E35" s="1717"/>
      <c r="F35" s="1717"/>
      <c r="G35" s="1717"/>
      <c r="H35" s="1717"/>
      <c r="I35" s="1717"/>
      <c r="J35" s="1717"/>
      <c r="K35" s="1717"/>
      <c r="L35" s="1717"/>
      <c r="M35" s="1717"/>
      <c r="N35" s="1717"/>
      <c r="O35" s="1717"/>
      <c r="P35" s="1717"/>
      <c r="Q35" s="1717"/>
      <c r="R35" s="1718"/>
    </row>
    <row r="36" spans="2:18">
      <c r="B36" s="1716"/>
      <c r="C36" s="1717"/>
      <c r="D36" s="1717"/>
      <c r="E36" s="1717"/>
      <c r="F36" s="1717"/>
      <c r="G36" s="1717"/>
      <c r="H36" s="1717"/>
      <c r="I36" s="1717"/>
      <c r="J36" s="1717"/>
      <c r="K36" s="1717"/>
      <c r="L36" s="1717"/>
      <c r="M36" s="1717"/>
      <c r="N36" s="1717"/>
      <c r="O36" s="1717"/>
      <c r="P36" s="1717"/>
      <c r="Q36" s="1717"/>
      <c r="R36" s="1718"/>
    </row>
    <row r="37" spans="2:18">
      <c r="B37" s="1716"/>
      <c r="C37" s="1717"/>
      <c r="D37" s="1717"/>
      <c r="E37" s="1717"/>
      <c r="F37" s="1717"/>
      <c r="G37" s="1717"/>
      <c r="H37" s="1717"/>
      <c r="I37" s="1717"/>
      <c r="J37" s="1717"/>
      <c r="K37" s="1717"/>
      <c r="L37" s="1717"/>
      <c r="M37" s="1717"/>
      <c r="N37" s="1717"/>
      <c r="O37" s="1717"/>
      <c r="P37" s="1717"/>
      <c r="Q37" s="1717"/>
      <c r="R37" s="1718"/>
    </row>
    <row r="38" spans="2:18">
      <c r="B38" s="1716"/>
      <c r="C38" s="1717"/>
      <c r="D38" s="1717"/>
      <c r="E38" s="1717"/>
      <c r="F38" s="1717"/>
      <c r="G38" s="1717"/>
      <c r="H38" s="1717"/>
      <c r="I38" s="1717"/>
      <c r="J38" s="1717"/>
      <c r="K38" s="1717"/>
      <c r="L38" s="1717"/>
      <c r="M38" s="1717"/>
      <c r="N38" s="1717"/>
      <c r="O38" s="1717"/>
      <c r="P38" s="1717"/>
      <c r="Q38" s="1717"/>
      <c r="R38" s="1718"/>
    </row>
    <row r="39" spans="2:18">
      <c r="B39" s="1716"/>
      <c r="C39" s="1717"/>
      <c r="D39" s="1717"/>
      <c r="E39" s="1717"/>
      <c r="F39" s="1717"/>
      <c r="G39" s="1717"/>
      <c r="H39" s="1717"/>
      <c r="I39" s="1717"/>
      <c r="J39" s="1717"/>
      <c r="K39" s="1717"/>
      <c r="L39" s="1717"/>
      <c r="M39" s="1717"/>
      <c r="N39" s="1717"/>
      <c r="O39" s="1717"/>
      <c r="P39" s="1717"/>
      <c r="Q39" s="1717"/>
      <c r="R39" s="1718"/>
    </row>
    <row r="40" spans="2:18">
      <c r="B40" s="1716"/>
      <c r="C40" s="1717"/>
      <c r="D40" s="1717"/>
      <c r="E40" s="1717"/>
      <c r="F40" s="1717"/>
      <c r="G40" s="1717"/>
      <c r="H40" s="1717"/>
      <c r="I40" s="1717"/>
      <c r="J40" s="1717"/>
      <c r="K40" s="1717"/>
      <c r="L40" s="1717"/>
      <c r="M40" s="1717"/>
      <c r="N40" s="1717"/>
      <c r="O40" s="1717"/>
      <c r="P40" s="1717"/>
      <c r="Q40" s="1717"/>
      <c r="R40" s="1718"/>
    </row>
    <row r="41" spans="2:18">
      <c r="B41" s="1716"/>
      <c r="C41" s="1717"/>
      <c r="D41" s="1717"/>
      <c r="E41" s="1717"/>
      <c r="F41" s="1717"/>
      <c r="G41" s="1717"/>
      <c r="H41" s="1717"/>
      <c r="I41" s="1717"/>
      <c r="J41" s="1717"/>
      <c r="K41" s="1717"/>
      <c r="L41" s="1717"/>
      <c r="M41" s="1717"/>
      <c r="N41" s="1717"/>
      <c r="O41" s="1717"/>
      <c r="P41" s="1717"/>
      <c r="Q41" s="1717"/>
      <c r="R41" s="1718"/>
    </row>
    <row r="42" spans="2:18">
      <c r="B42" s="1716"/>
      <c r="C42" s="1717"/>
      <c r="D42" s="1717"/>
      <c r="E42" s="1717"/>
      <c r="F42" s="1717"/>
      <c r="G42" s="1717"/>
      <c r="H42" s="1717"/>
      <c r="I42" s="1717"/>
      <c r="J42" s="1717"/>
      <c r="K42" s="1717"/>
      <c r="L42" s="1717"/>
      <c r="M42" s="1717"/>
      <c r="N42" s="1717"/>
      <c r="O42" s="1717"/>
      <c r="P42" s="1717"/>
      <c r="Q42" s="1717"/>
      <c r="R42" s="1718"/>
    </row>
    <row r="43" spans="2:18">
      <c r="B43" s="1716"/>
      <c r="C43" s="1717"/>
      <c r="D43" s="1717"/>
      <c r="E43" s="1717"/>
      <c r="F43" s="1717"/>
      <c r="G43" s="1717"/>
      <c r="H43" s="1717"/>
      <c r="I43" s="1717"/>
      <c r="J43" s="1717"/>
      <c r="K43" s="1717"/>
      <c r="L43" s="1717"/>
      <c r="M43" s="1717"/>
      <c r="N43" s="1717"/>
      <c r="O43" s="1717"/>
      <c r="P43" s="1717"/>
      <c r="Q43" s="1717"/>
      <c r="R43" s="1718"/>
    </row>
    <row r="44" spans="2:18">
      <c r="B44" s="1716"/>
      <c r="C44" s="1717"/>
      <c r="D44" s="1717"/>
      <c r="E44" s="1717"/>
      <c r="F44" s="1717"/>
      <c r="G44" s="1717"/>
      <c r="H44" s="1717"/>
      <c r="I44" s="1717"/>
      <c r="J44" s="1717"/>
      <c r="K44" s="1717"/>
      <c r="L44" s="1717"/>
      <c r="M44" s="1717"/>
      <c r="N44" s="1717"/>
      <c r="O44" s="1717"/>
      <c r="P44" s="1717"/>
      <c r="Q44" s="1717"/>
      <c r="R44" s="1718"/>
    </row>
    <row r="45" spans="2:18">
      <c r="B45" s="1716"/>
      <c r="C45" s="1717"/>
      <c r="D45" s="1717"/>
      <c r="E45" s="1717"/>
      <c r="F45" s="1717"/>
      <c r="G45" s="1717"/>
      <c r="H45" s="1717"/>
      <c r="I45" s="1717"/>
      <c r="J45" s="1717"/>
      <c r="K45" s="1717"/>
      <c r="L45" s="1717"/>
      <c r="M45" s="1717"/>
      <c r="N45" s="1717"/>
      <c r="O45" s="1717"/>
      <c r="P45" s="1717"/>
      <c r="Q45" s="1717"/>
      <c r="R45" s="1718"/>
    </row>
    <row r="46" spans="2:18">
      <c r="B46" s="1716"/>
      <c r="C46" s="1717"/>
      <c r="D46" s="1717"/>
      <c r="E46" s="1717"/>
      <c r="F46" s="1717"/>
      <c r="G46" s="1717"/>
      <c r="H46" s="1717"/>
      <c r="I46" s="1717"/>
      <c r="J46" s="1717"/>
      <c r="K46" s="1717"/>
      <c r="L46" s="1717"/>
      <c r="M46" s="1717"/>
      <c r="N46" s="1717"/>
      <c r="O46" s="1717"/>
      <c r="P46" s="1717"/>
      <c r="Q46" s="1717"/>
      <c r="R46" s="1718"/>
    </row>
    <row r="47" spans="2:18">
      <c r="B47" s="1716"/>
      <c r="C47" s="1717"/>
      <c r="D47" s="1717"/>
      <c r="E47" s="1717"/>
      <c r="F47" s="1717"/>
      <c r="G47" s="1717"/>
      <c r="H47" s="1717"/>
      <c r="I47" s="1717"/>
      <c r="J47" s="1717"/>
      <c r="K47" s="1717"/>
      <c r="L47" s="1717"/>
      <c r="M47" s="1717"/>
      <c r="N47" s="1717"/>
      <c r="O47" s="1717"/>
      <c r="P47" s="1717"/>
      <c r="Q47" s="1717"/>
      <c r="R47" s="1718"/>
    </row>
    <row r="48" spans="2:18">
      <c r="B48" s="1716"/>
      <c r="C48" s="1717"/>
      <c r="D48" s="1717"/>
      <c r="E48" s="1717"/>
      <c r="F48" s="1717"/>
      <c r="G48" s="1717"/>
      <c r="H48" s="1717"/>
      <c r="I48" s="1717"/>
      <c r="J48" s="1717"/>
      <c r="K48" s="1717"/>
      <c r="L48" s="1717"/>
      <c r="M48" s="1717"/>
      <c r="N48" s="1717"/>
      <c r="O48" s="1717"/>
      <c r="P48" s="1717"/>
      <c r="Q48" s="1717"/>
      <c r="R48" s="1718"/>
    </row>
    <row r="49" spans="2:18">
      <c r="B49" s="1716"/>
      <c r="C49" s="1717"/>
      <c r="D49" s="1717"/>
      <c r="E49" s="1717"/>
      <c r="F49" s="1717"/>
      <c r="G49" s="1717"/>
      <c r="H49" s="1717"/>
      <c r="I49" s="1717"/>
      <c r="J49" s="1717"/>
      <c r="K49" s="1717"/>
      <c r="L49" s="1717"/>
      <c r="M49" s="1717"/>
      <c r="N49" s="1717"/>
      <c r="O49" s="1717"/>
      <c r="P49" s="1717"/>
      <c r="Q49" s="1717"/>
      <c r="R49" s="1718"/>
    </row>
    <row r="50" spans="2:18">
      <c r="B50" s="1716"/>
      <c r="C50" s="1717"/>
      <c r="D50" s="1717"/>
      <c r="E50" s="1717"/>
      <c r="F50" s="1717"/>
      <c r="G50" s="1717"/>
      <c r="H50" s="1717"/>
      <c r="I50" s="1717"/>
      <c r="J50" s="1717"/>
      <c r="K50" s="1717"/>
      <c r="L50" s="1717"/>
      <c r="M50" s="1717"/>
      <c r="N50" s="1717"/>
      <c r="O50" s="1717"/>
      <c r="P50" s="1717"/>
      <c r="Q50" s="1717"/>
      <c r="R50" s="1718"/>
    </row>
    <row r="51" spans="2:18">
      <c r="B51" s="1716"/>
      <c r="C51" s="1717"/>
      <c r="D51" s="1717"/>
      <c r="E51" s="1717"/>
      <c r="F51" s="1717"/>
      <c r="G51" s="1717"/>
      <c r="H51" s="1717"/>
      <c r="I51" s="1717"/>
      <c r="J51" s="1717"/>
      <c r="K51" s="1717"/>
      <c r="L51" s="1717"/>
      <c r="M51" s="1717"/>
      <c r="N51" s="1717"/>
      <c r="O51" s="1717"/>
      <c r="P51" s="1717"/>
      <c r="Q51" s="1717"/>
      <c r="R51" s="1718"/>
    </row>
    <row r="52" spans="2:18">
      <c r="B52" s="1716"/>
      <c r="C52" s="1717"/>
      <c r="D52" s="1717"/>
      <c r="E52" s="1717"/>
      <c r="F52" s="1717"/>
      <c r="G52" s="1717"/>
      <c r="H52" s="1717"/>
      <c r="I52" s="1717"/>
      <c r="J52" s="1717"/>
      <c r="K52" s="1717"/>
      <c r="L52" s="1717"/>
      <c r="M52" s="1717"/>
      <c r="N52" s="1717"/>
      <c r="O52" s="1717"/>
      <c r="P52" s="1717"/>
      <c r="Q52" s="1717"/>
      <c r="R52" s="1718"/>
    </row>
    <row r="53" spans="2:18">
      <c r="B53" s="1716"/>
      <c r="C53" s="1717"/>
      <c r="D53" s="1717"/>
      <c r="E53" s="1717"/>
      <c r="F53" s="1717"/>
      <c r="G53" s="1717"/>
      <c r="H53" s="1717"/>
      <c r="I53" s="1717"/>
      <c r="J53" s="1717"/>
      <c r="K53" s="1717"/>
      <c r="L53" s="1717"/>
      <c r="M53" s="1717"/>
      <c r="N53" s="1717"/>
      <c r="O53" s="1717"/>
      <c r="P53" s="1717"/>
      <c r="Q53" s="1717"/>
      <c r="R53" s="1718"/>
    </row>
    <row r="54" spans="2:18">
      <c r="B54" s="1716"/>
      <c r="C54" s="1717"/>
      <c r="D54" s="1717"/>
      <c r="E54" s="1717"/>
      <c r="F54" s="1717"/>
      <c r="G54" s="1717"/>
      <c r="H54" s="1717"/>
      <c r="I54" s="1717"/>
      <c r="J54" s="1717"/>
      <c r="K54" s="1717"/>
      <c r="L54" s="1717"/>
      <c r="M54" s="1717"/>
      <c r="N54" s="1717"/>
      <c r="O54" s="1717"/>
      <c r="P54" s="1717"/>
      <c r="Q54" s="1717"/>
      <c r="R54" s="1718"/>
    </row>
    <row r="55" spans="2:18">
      <c r="B55" s="1716"/>
      <c r="C55" s="1717"/>
      <c r="D55" s="1717"/>
      <c r="E55" s="1717"/>
      <c r="F55" s="1717"/>
      <c r="G55" s="1717"/>
      <c r="H55" s="1717"/>
      <c r="I55" s="1717"/>
      <c r="J55" s="1717"/>
      <c r="K55" s="1717"/>
      <c r="L55" s="1717"/>
      <c r="M55" s="1717"/>
      <c r="N55" s="1717"/>
      <c r="O55" s="1717"/>
      <c r="P55" s="1717"/>
      <c r="Q55" s="1717"/>
      <c r="R55" s="1718"/>
    </row>
    <row r="56" spans="2:18">
      <c r="B56" s="1716"/>
      <c r="C56" s="1717"/>
      <c r="D56" s="1717"/>
      <c r="E56" s="1717"/>
      <c r="F56" s="1717"/>
      <c r="G56" s="1717"/>
      <c r="H56" s="1717"/>
      <c r="I56" s="1717"/>
      <c r="J56" s="1717"/>
      <c r="K56" s="1717"/>
      <c r="L56" s="1717"/>
      <c r="M56" s="1717"/>
      <c r="N56" s="1717"/>
      <c r="O56" s="1717"/>
      <c r="P56" s="1717"/>
      <c r="Q56" s="1717"/>
      <c r="R56" s="1718"/>
    </row>
    <row r="57" spans="2:18">
      <c r="B57" s="1716"/>
      <c r="C57" s="1717"/>
      <c r="D57" s="1717"/>
      <c r="E57" s="1717"/>
      <c r="F57" s="1717"/>
      <c r="G57" s="1717"/>
      <c r="H57" s="1717"/>
      <c r="I57" s="1717"/>
      <c r="J57" s="1717"/>
      <c r="K57" s="1717"/>
      <c r="L57" s="1717"/>
      <c r="M57" s="1717"/>
      <c r="N57" s="1717"/>
      <c r="O57" s="1717"/>
      <c r="P57" s="1717"/>
      <c r="Q57" s="1717"/>
      <c r="R57" s="1718"/>
    </row>
    <row r="58" spans="2:18">
      <c r="B58" s="1716"/>
      <c r="C58" s="1717"/>
      <c r="D58" s="1717"/>
      <c r="E58" s="1717"/>
      <c r="F58" s="1717"/>
      <c r="G58" s="1717"/>
      <c r="H58" s="1717"/>
      <c r="I58" s="1717"/>
      <c r="J58" s="1717"/>
      <c r="K58" s="1717"/>
      <c r="L58" s="1717"/>
      <c r="M58" s="1717"/>
      <c r="N58" s="1717"/>
      <c r="O58" s="1717"/>
      <c r="P58" s="1717"/>
      <c r="Q58" s="1717"/>
      <c r="R58" s="1718"/>
    </row>
    <row r="59" spans="2:18">
      <c r="B59" s="1716"/>
      <c r="C59" s="1717"/>
      <c r="D59" s="1717"/>
      <c r="E59" s="1717"/>
      <c r="F59" s="1717"/>
      <c r="G59" s="1717"/>
      <c r="H59" s="1717"/>
      <c r="I59" s="1717"/>
      <c r="J59" s="1717"/>
      <c r="K59" s="1717"/>
      <c r="L59" s="1717"/>
      <c r="M59" s="1717"/>
      <c r="N59" s="1717"/>
      <c r="O59" s="1717"/>
      <c r="P59" s="1717"/>
      <c r="Q59" s="1717"/>
      <c r="R59" s="1718"/>
    </row>
    <row r="60" spans="2:18">
      <c r="B60" s="1716"/>
      <c r="C60" s="1717"/>
      <c r="D60" s="1717"/>
      <c r="E60" s="1717"/>
      <c r="F60" s="1717"/>
      <c r="G60" s="1717"/>
      <c r="H60" s="1717"/>
      <c r="I60" s="1717"/>
      <c r="J60" s="1717"/>
      <c r="K60" s="1717"/>
      <c r="L60" s="1717"/>
      <c r="M60" s="1717"/>
      <c r="N60" s="1717"/>
      <c r="O60" s="1717"/>
      <c r="P60" s="1717"/>
      <c r="Q60" s="1717"/>
      <c r="R60" s="1718"/>
    </row>
    <row r="61" spans="2:18">
      <c r="B61" s="1716"/>
      <c r="C61" s="1717"/>
      <c r="D61" s="1717"/>
      <c r="E61" s="1717"/>
      <c r="F61" s="1717"/>
      <c r="G61" s="1717"/>
      <c r="H61" s="1717"/>
      <c r="I61" s="1717"/>
      <c r="J61" s="1717"/>
      <c r="K61" s="1717"/>
      <c r="L61" s="1717"/>
      <c r="M61" s="1717"/>
      <c r="N61" s="1717"/>
      <c r="O61" s="1717"/>
      <c r="P61" s="1717"/>
      <c r="Q61" s="1717"/>
      <c r="R61" s="1718"/>
    </row>
    <row r="62" spans="2:18">
      <c r="B62" s="1716"/>
      <c r="C62" s="1717"/>
      <c r="D62" s="1717"/>
      <c r="E62" s="1717"/>
      <c r="F62" s="1717"/>
      <c r="G62" s="1717"/>
      <c r="H62" s="1717"/>
      <c r="I62" s="1717"/>
      <c r="J62" s="1717"/>
      <c r="K62" s="1717"/>
      <c r="L62" s="1717"/>
      <c r="M62" s="1717"/>
      <c r="N62" s="1717"/>
      <c r="O62" s="1717"/>
      <c r="P62" s="1717"/>
      <c r="Q62" s="1717"/>
      <c r="R62" s="1718"/>
    </row>
    <row r="63" spans="2:18">
      <c r="B63" s="1716"/>
      <c r="C63" s="1717"/>
      <c r="D63" s="1717"/>
      <c r="E63" s="1717"/>
      <c r="F63" s="1717"/>
      <c r="G63" s="1717"/>
      <c r="H63" s="1717"/>
      <c r="I63" s="1717"/>
      <c r="J63" s="1717"/>
      <c r="K63" s="1717"/>
      <c r="L63" s="1717"/>
      <c r="M63" s="1717"/>
      <c r="N63" s="1717"/>
      <c r="O63" s="1717"/>
      <c r="P63" s="1717"/>
      <c r="Q63" s="1717"/>
      <c r="R63" s="1718"/>
    </row>
    <row r="64" spans="2:18">
      <c r="B64" s="1716"/>
      <c r="C64" s="1717"/>
      <c r="D64" s="1717"/>
      <c r="E64" s="1717"/>
      <c r="F64" s="1717"/>
      <c r="G64" s="1717"/>
      <c r="H64" s="1717"/>
      <c r="I64" s="1717"/>
      <c r="J64" s="1717"/>
      <c r="K64" s="1717"/>
      <c r="L64" s="1717"/>
      <c r="M64" s="1717"/>
      <c r="N64" s="1717"/>
      <c r="O64" s="1717"/>
      <c r="P64" s="1717"/>
      <c r="Q64" s="1717"/>
      <c r="R64" s="1718"/>
    </row>
    <row r="65" spans="2:18">
      <c r="B65" s="1716"/>
      <c r="C65" s="1717"/>
      <c r="D65" s="1717"/>
      <c r="E65" s="1717"/>
      <c r="F65" s="1717"/>
      <c r="G65" s="1717"/>
      <c r="H65" s="1717"/>
      <c r="I65" s="1717"/>
      <c r="J65" s="1717"/>
      <c r="K65" s="1717"/>
      <c r="L65" s="1717"/>
      <c r="M65" s="1717"/>
      <c r="N65" s="1717"/>
      <c r="O65" s="1717"/>
      <c r="P65" s="1717"/>
      <c r="Q65" s="1717"/>
      <c r="R65" s="1718"/>
    </row>
    <row r="66" spans="2:18">
      <c r="B66" s="1716"/>
      <c r="C66" s="1717"/>
      <c r="D66" s="1717"/>
      <c r="E66" s="1717"/>
      <c r="F66" s="1717"/>
      <c r="G66" s="1717"/>
      <c r="H66" s="1717"/>
      <c r="I66" s="1717"/>
      <c r="J66" s="1717"/>
      <c r="K66" s="1717"/>
      <c r="L66" s="1717"/>
      <c r="M66" s="1717"/>
      <c r="N66" s="1717"/>
      <c r="O66" s="1717"/>
      <c r="P66" s="1717"/>
      <c r="Q66" s="1717"/>
      <c r="R66" s="1718"/>
    </row>
    <row r="67" spans="2:18">
      <c r="B67" s="1716"/>
      <c r="C67" s="1717"/>
      <c r="D67" s="1717"/>
      <c r="E67" s="1717"/>
      <c r="F67" s="1717"/>
      <c r="G67" s="1717"/>
      <c r="H67" s="1717"/>
      <c r="I67" s="1717"/>
      <c r="J67" s="1717"/>
      <c r="K67" s="1717"/>
      <c r="L67" s="1717"/>
      <c r="M67" s="1717"/>
      <c r="N67" s="1717"/>
      <c r="O67" s="1717"/>
      <c r="P67" s="1717"/>
      <c r="Q67" s="1717"/>
      <c r="R67" s="1718"/>
    </row>
    <row r="68" spans="2:18">
      <c r="B68" s="1716"/>
      <c r="C68" s="1717"/>
      <c r="D68" s="1717"/>
      <c r="E68" s="1717"/>
      <c r="F68" s="1717"/>
      <c r="G68" s="1717"/>
      <c r="H68" s="1717"/>
      <c r="I68" s="1717"/>
      <c r="J68" s="1717"/>
      <c r="K68" s="1717"/>
      <c r="L68" s="1717"/>
      <c r="M68" s="1717"/>
      <c r="N68" s="1717"/>
      <c r="O68" s="1717"/>
      <c r="P68" s="1717"/>
      <c r="Q68" s="1717"/>
      <c r="R68" s="1718"/>
    </row>
    <row r="69" spans="2:18">
      <c r="B69" s="1716"/>
      <c r="C69" s="1717"/>
      <c r="D69" s="1717"/>
      <c r="E69" s="1717"/>
      <c r="F69" s="1717"/>
      <c r="G69" s="1717"/>
      <c r="H69" s="1717"/>
      <c r="I69" s="1717"/>
      <c r="J69" s="1717"/>
      <c r="K69" s="1717"/>
      <c r="L69" s="1717"/>
      <c r="M69" s="1717"/>
      <c r="N69" s="1717"/>
      <c r="O69" s="1717"/>
      <c r="P69" s="1717"/>
      <c r="Q69" s="1717"/>
      <c r="R69" s="1718"/>
    </row>
    <row r="70" spans="2:18">
      <c r="B70" s="1716"/>
      <c r="C70" s="1717"/>
      <c r="D70" s="1717"/>
      <c r="E70" s="1717"/>
      <c r="F70" s="1717"/>
      <c r="G70" s="1717"/>
      <c r="H70" s="1717"/>
      <c r="I70" s="1717"/>
      <c r="J70" s="1717"/>
      <c r="K70" s="1717"/>
      <c r="L70" s="1717"/>
      <c r="M70" s="1717"/>
      <c r="N70" s="1717"/>
      <c r="O70" s="1717"/>
      <c r="P70" s="1717"/>
      <c r="Q70" s="1717"/>
      <c r="R70" s="1718"/>
    </row>
    <row r="71" spans="2:18">
      <c r="B71" s="1716"/>
      <c r="C71" s="1717"/>
      <c r="D71" s="1717"/>
      <c r="E71" s="1717"/>
      <c r="F71" s="1717"/>
      <c r="G71" s="1717"/>
      <c r="H71" s="1717"/>
      <c r="I71" s="1717"/>
      <c r="J71" s="1717"/>
      <c r="K71" s="1717"/>
      <c r="L71" s="1717"/>
      <c r="M71" s="1717"/>
      <c r="N71" s="1717"/>
      <c r="O71" s="1717"/>
      <c r="P71" s="1717"/>
      <c r="Q71" s="1717"/>
      <c r="R71" s="1718"/>
    </row>
    <row r="72" spans="2:18">
      <c r="B72" s="1716"/>
      <c r="C72" s="1717"/>
      <c r="D72" s="1717"/>
      <c r="E72" s="1717"/>
      <c r="F72" s="1717"/>
      <c r="G72" s="1717"/>
      <c r="H72" s="1717"/>
      <c r="I72" s="1717"/>
      <c r="J72" s="1717"/>
      <c r="K72" s="1717"/>
      <c r="L72" s="1717"/>
      <c r="M72" s="1717"/>
      <c r="N72" s="1717"/>
      <c r="O72" s="1717"/>
      <c r="P72" s="1717"/>
      <c r="Q72" s="1717"/>
      <c r="R72" s="1718"/>
    </row>
    <row r="73" spans="2:18">
      <c r="B73" s="1716"/>
      <c r="C73" s="1717"/>
      <c r="D73" s="1717"/>
      <c r="E73" s="1717"/>
      <c r="F73" s="1717"/>
      <c r="G73" s="1717"/>
      <c r="H73" s="1717"/>
      <c r="I73" s="1717"/>
      <c r="J73" s="1717"/>
      <c r="K73" s="1717"/>
      <c r="L73" s="1717"/>
      <c r="M73" s="1717"/>
      <c r="N73" s="1717"/>
      <c r="O73" s="1717"/>
      <c r="P73" s="1717"/>
      <c r="Q73" s="1717"/>
      <c r="R73" s="1718"/>
    </row>
    <row r="74" spans="2:18">
      <c r="B74" s="1716"/>
      <c r="C74" s="1717"/>
      <c r="D74" s="1717"/>
      <c r="E74" s="1717"/>
      <c r="F74" s="1717"/>
      <c r="G74" s="1717"/>
      <c r="H74" s="1717"/>
      <c r="I74" s="1717"/>
      <c r="J74" s="1717"/>
      <c r="K74" s="1717"/>
      <c r="L74" s="1717"/>
      <c r="M74" s="1717"/>
      <c r="N74" s="1717"/>
      <c r="O74" s="1717"/>
      <c r="P74" s="1717"/>
      <c r="Q74" s="1717"/>
      <c r="R74" s="1718"/>
    </row>
    <row r="75" spans="2:18">
      <c r="B75" s="1716"/>
      <c r="C75" s="1717"/>
      <c r="D75" s="1717"/>
      <c r="E75" s="1717"/>
      <c r="F75" s="1717"/>
      <c r="G75" s="1717"/>
      <c r="H75" s="1717"/>
      <c r="I75" s="1717"/>
      <c r="J75" s="1717"/>
      <c r="K75" s="1717"/>
      <c r="L75" s="1717"/>
      <c r="M75" s="1717"/>
      <c r="N75" s="1717"/>
      <c r="O75" s="1717"/>
      <c r="P75" s="1717"/>
      <c r="Q75" s="1717"/>
      <c r="R75" s="1718"/>
    </row>
    <row r="76" spans="2:18">
      <c r="B76" s="1716"/>
      <c r="C76" s="1717"/>
      <c r="D76" s="1717"/>
      <c r="E76" s="1717"/>
      <c r="F76" s="1717"/>
      <c r="G76" s="1717"/>
      <c r="H76" s="1717"/>
      <c r="I76" s="1717"/>
      <c r="J76" s="1717"/>
      <c r="K76" s="1717"/>
      <c r="L76" s="1717"/>
      <c r="M76" s="1717"/>
      <c r="N76" s="1717"/>
      <c r="O76" s="1717"/>
      <c r="P76" s="1717"/>
      <c r="Q76" s="1717"/>
      <c r="R76" s="1718"/>
    </row>
    <row r="77" spans="2:18">
      <c r="B77" s="1716"/>
      <c r="C77" s="1717"/>
      <c r="D77" s="1717"/>
      <c r="E77" s="1717"/>
      <c r="F77" s="1717"/>
      <c r="G77" s="1717"/>
      <c r="H77" s="1717"/>
      <c r="I77" s="1717"/>
      <c r="J77" s="1717"/>
      <c r="K77" s="1717"/>
      <c r="L77" s="1717"/>
      <c r="M77" s="1717"/>
      <c r="N77" s="1717"/>
      <c r="O77" s="1717"/>
      <c r="P77" s="1717"/>
      <c r="Q77" s="1717"/>
      <c r="R77" s="1718"/>
    </row>
    <row r="78" spans="2:18">
      <c r="B78" s="1716"/>
      <c r="C78" s="1717"/>
      <c r="D78" s="1717"/>
      <c r="E78" s="1717"/>
      <c r="F78" s="1717"/>
      <c r="G78" s="1717"/>
      <c r="H78" s="1717"/>
      <c r="I78" s="1717"/>
      <c r="J78" s="1717"/>
      <c r="K78" s="1717"/>
      <c r="L78" s="1717"/>
      <c r="M78" s="1717"/>
      <c r="N78" s="1717"/>
      <c r="O78" s="1717"/>
      <c r="P78" s="1717"/>
      <c r="Q78" s="1717"/>
      <c r="R78" s="1718"/>
    </row>
    <row r="79" spans="2:18">
      <c r="B79" s="1716"/>
      <c r="C79" s="1717"/>
      <c r="D79" s="1717"/>
      <c r="E79" s="1717"/>
      <c r="F79" s="1717"/>
      <c r="G79" s="1717"/>
      <c r="H79" s="1717"/>
      <c r="I79" s="1717"/>
      <c r="J79" s="1717"/>
      <c r="K79" s="1717"/>
      <c r="L79" s="1717"/>
      <c r="M79" s="1717"/>
      <c r="N79" s="1717"/>
      <c r="O79" s="1717"/>
      <c r="P79" s="1717"/>
      <c r="Q79" s="1717"/>
      <c r="R79" s="1718"/>
    </row>
    <row r="80" spans="2:18">
      <c r="B80" s="1716"/>
      <c r="C80" s="1717"/>
      <c r="D80" s="1717"/>
      <c r="E80" s="1717"/>
      <c r="F80" s="1717"/>
      <c r="G80" s="1717"/>
      <c r="H80" s="1717"/>
      <c r="I80" s="1717"/>
      <c r="J80" s="1717"/>
      <c r="K80" s="1717"/>
      <c r="L80" s="1717"/>
      <c r="M80" s="1717"/>
      <c r="N80" s="1717"/>
      <c r="O80" s="1717"/>
      <c r="P80" s="1717"/>
      <c r="Q80" s="1717"/>
      <c r="R80" s="1718"/>
    </row>
    <row r="81" spans="2:18">
      <c r="B81" s="1716"/>
      <c r="C81" s="1717"/>
      <c r="D81" s="1717"/>
      <c r="E81" s="1717"/>
      <c r="F81" s="1717"/>
      <c r="G81" s="1717"/>
      <c r="H81" s="1717"/>
      <c r="I81" s="1717"/>
      <c r="J81" s="1717"/>
      <c r="K81" s="1717"/>
      <c r="L81" s="1717"/>
      <c r="M81" s="1717"/>
      <c r="N81" s="1717"/>
      <c r="O81" s="1717"/>
      <c r="P81" s="1717"/>
      <c r="Q81" s="1717"/>
      <c r="R81" s="1718"/>
    </row>
    <row r="82" spans="2:18">
      <c r="B82" s="1716"/>
      <c r="C82" s="1717"/>
      <c r="D82" s="1717"/>
      <c r="E82" s="1717"/>
      <c r="F82" s="1717"/>
      <c r="G82" s="1717"/>
      <c r="H82" s="1717"/>
      <c r="I82" s="1717"/>
      <c r="J82" s="1717"/>
      <c r="K82" s="1717"/>
      <c r="L82" s="1717"/>
      <c r="M82" s="1717"/>
      <c r="N82" s="1717"/>
      <c r="O82" s="1717"/>
      <c r="P82" s="1717"/>
      <c r="Q82" s="1717"/>
      <c r="R82" s="1718"/>
    </row>
    <row r="83" spans="2:18">
      <c r="B83" s="1716"/>
      <c r="C83" s="1717"/>
      <c r="D83" s="1717"/>
      <c r="E83" s="1717"/>
      <c r="F83" s="1717"/>
      <c r="G83" s="1717"/>
      <c r="H83" s="1717"/>
      <c r="I83" s="1717"/>
      <c r="J83" s="1717"/>
      <c r="K83" s="1717"/>
      <c r="L83" s="1717"/>
      <c r="M83" s="1717"/>
      <c r="N83" s="1717"/>
      <c r="O83" s="1717"/>
      <c r="P83" s="1717"/>
      <c r="Q83" s="1717"/>
      <c r="R83" s="1718"/>
    </row>
    <row r="84" spans="2:18">
      <c r="B84" s="1716"/>
      <c r="C84" s="1717"/>
      <c r="D84" s="1717"/>
      <c r="E84" s="1717"/>
      <c r="F84" s="1717"/>
      <c r="G84" s="1717"/>
      <c r="H84" s="1717"/>
      <c r="I84" s="1717"/>
      <c r="J84" s="1717"/>
      <c r="K84" s="1717"/>
      <c r="L84" s="1717"/>
      <c r="M84" s="1717"/>
      <c r="N84" s="1717"/>
      <c r="O84" s="1717"/>
      <c r="P84" s="1717"/>
      <c r="Q84" s="1717"/>
      <c r="R84" s="1718"/>
    </row>
    <row r="85" spans="2:18">
      <c r="B85" s="1716"/>
      <c r="C85" s="1717"/>
      <c r="D85" s="1717"/>
      <c r="E85" s="1717"/>
      <c r="F85" s="1717"/>
      <c r="G85" s="1717"/>
      <c r="H85" s="1717"/>
      <c r="I85" s="1717"/>
      <c r="J85" s="1717"/>
      <c r="K85" s="1717"/>
      <c r="L85" s="1717"/>
      <c r="M85" s="1717"/>
      <c r="N85" s="1717"/>
      <c r="O85" s="1717"/>
      <c r="P85" s="1717"/>
      <c r="Q85" s="1717"/>
      <c r="R85" s="1718"/>
    </row>
    <row r="86" spans="2:18">
      <c r="B86" s="1716"/>
      <c r="C86" s="1717"/>
      <c r="D86" s="1717"/>
      <c r="E86" s="1717"/>
      <c r="F86" s="1717"/>
      <c r="G86" s="1717"/>
      <c r="H86" s="1717"/>
      <c r="I86" s="1717"/>
      <c r="J86" s="1717"/>
      <c r="K86" s="1717"/>
      <c r="L86" s="1717"/>
      <c r="M86" s="1717"/>
      <c r="N86" s="1717"/>
      <c r="O86" s="1717"/>
      <c r="P86" s="1717"/>
      <c r="Q86" s="1717"/>
      <c r="R86" s="1718"/>
    </row>
    <row r="87" spans="2:18">
      <c r="B87" s="1716"/>
      <c r="C87" s="1717"/>
      <c r="D87" s="1717"/>
      <c r="E87" s="1717"/>
      <c r="F87" s="1717"/>
      <c r="G87" s="1717"/>
      <c r="H87" s="1717"/>
      <c r="I87" s="1717"/>
      <c r="J87" s="1717"/>
      <c r="K87" s="1717"/>
      <c r="L87" s="1717"/>
      <c r="M87" s="1717"/>
      <c r="N87" s="1717"/>
      <c r="O87" s="1717"/>
      <c r="P87" s="1717"/>
      <c r="Q87" s="1717"/>
      <c r="R87" s="1718"/>
    </row>
    <row r="88" spans="2:18">
      <c r="B88" s="1716"/>
      <c r="C88" s="1717"/>
      <c r="D88" s="1717"/>
      <c r="E88" s="1717"/>
      <c r="F88" s="1717"/>
      <c r="G88" s="1717"/>
      <c r="H88" s="1717"/>
      <c r="I88" s="1717"/>
      <c r="J88" s="1717"/>
      <c r="K88" s="1717"/>
      <c r="L88" s="1717"/>
      <c r="M88" s="1717"/>
      <c r="N88" s="1717"/>
      <c r="O88" s="1717"/>
      <c r="P88" s="1717"/>
      <c r="Q88" s="1717"/>
      <c r="R88" s="1718"/>
    </row>
    <row r="89" spans="2:18">
      <c r="B89" s="1716"/>
      <c r="C89" s="1717"/>
      <c r="D89" s="1717"/>
      <c r="E89" s="1717"/>
      <c r="F89" s="1717"/>
      <c r="G89" s="1717"/>
      <c r="H89" s="1717"/>
      <c r="I89" s="1717"/>
      <c r="J89" s="1717"/>
      <c r="K89" s="1717"/>
      <c r="L89" s="1717"/>
      <c r="M89" s="1717"/>
      <c r="N89" s="1717"/>
      <c r="O89" s="1717"/>
      <c r="P89" s="1717"/>
      <c r="Q89" s="1717"/>
      <c r="R89" s="1718"/>
    </row>
    <row r="90" spans="2:18">
      <c r="B90" s="1716"/>
      <c r="C90" s="1717"/>
      <c r="D90" s="1717"/>
      <c r="E90" s="1717"/>
      <c r="F90" s="1717"/>
      <c r="G90" s="1717"/>
      <c r="H90" s="1717"/>
      <c r="I90" s="1717"/>
      <c r="J90" s="1717"/>
      <c r="K90" s="1717"/>
      <c r="L90" s="1717"/>
      <c r="M90" s="1717"/>
      <c r="N90" s="1717"/>
      <c r="O90" s="1717"/>
      <c r="P90" s="1717"/>
      <c r="Q90" s="1717"/>
      <c r="R90" s="1718"/>
    </row>
    <row r="91" spans="2:18">
      <c r="B91" s="1716"/>
      <c r="C91" s="1717"/>
      <c r="D91" s="1717"/>
      <c r="E91" s="1717"/>
      <c r="F91" s="1717"/>
      <c r="G91" s="1717"/>
      <c r="H91" s="1717"/>
      <c r="I91" s="1717"/>
      <c r="J91" s="1717"/>
      <c r="K91" s="1717"/>
      <c r="L91" s="1717"/>
      <c r="M91" s="1717"/>
      <c r="N91" s="1717"/>
      <c r="O91" s="1717"/>
      <c r="P91" s="1717"/>
      <c r="Q91" s="1717"/>
      <c r="R91" s="1718"/>
    </row>
    <row r="92" spans="2:18">
      <c r="B92" s="1716"/>
      <c r="C92" s="1717"/>
      <c r="D92" s="1717"/>
      <c r="E92" s="1717"/>
      <c r="F92" s="1717"/>
      <c r="G92" s="1717"/>
      <c r="H92" s="1717"/>
      <c r="I92" s="1717"/>
      <c r="J92" s="1717"/>
      <c r="K92" s="1717"/>
      <c r="L92" s="1717"/>
      <c r="M92" s="1717"/>
      <c r="N92" s="1717"/>
      <c r="O92" s="1717"/>
      <c r="P92" s="1717"/>
      <c r="Q92" s="1717"/>
      <c r="R92" s="1718"/>
    </row>
    <row r="93" spans="2:18">
      <c r="B93" s="1716"/>
      <c r="C93" s="1717"/>
      <c r="D93" s="1717"/>
      <c r="E93" s="1717"/>
      <c r="F93" s="1717"/>
      <c r="G93" s="1717"/>
      <c r="H93" s="1717"/>
      <c r="I93" s="1717"/>
      <c r="J93" s="1717"/>
      <c r="K93" s="1717"/>
      <c r="L93" s="1717"/>
      <c r="M93" s="1717"/>
      <c r="N93" s="1717"/>
      <c r="O93" s="1717"/>
      <c r="P93" s="1717"/>
      <c r="Q93" s="1717"/>
      <c r="R93" s="1718"/>
    </row>
    <row r="94" spans="2:18">
      <c r="B94" s="1716"/>
      <c r="C94" s="1717"/>
      <c r="D94" s="1717"/>
      <c r="E94" s="1717"/>
      <c r="F94" s="1717"/>
      <c r="G94" s="1717"/>
      <c r="H94" s="1717"/>
      <c r="I94" s="1717"/>
      <c r="J94" s="1717"/>
      <c r="K94" s="1717"/>
      <c r="L94" s="1717"/>
      <c r="M94" s="1717"/>
      <c r="N94" s="1717"/>
      <c r="O94" s="1717"/>
      <c r="P94" s="1717"/>
      <c r="Q94" s="1717"/>
      <c r="R94" s="1718"/>
    </row>
    <row r="95" spans="2:18">
      <c r="B95" s="1716"/>
      <c r="C95" s="1717"/>
      <c r="D95" s="1717"/>
      <c r="E95" s="1717"/>
      <c r="F95" s="1717"/>
      <c r="G95" s="1717"/>
      <c r="H95" s="1717"/>
      <c r="I95" s="1717"/>
      <c r="J95" s="1717"/>
      <c r="K95" s="1717"/>
      <c r="L95" s="1717"/>
      <c r="M95" s="1717"/>
      <c r="N95" s="1717"/>
      <c r="O95" s="1717"/>
      <c r="P95" s="1717"/>
      <c r="Q95" s="1717"/>
      <c r="R95" s="1718"/>
    </row>
    <row r="96" spans="2:18">
      <c r="B96" s="1716"/>
      <c r="C96" s="1717"/>
      <c r="D96" s="1717"/>
      <c r="E96" s="1717"/>
      <c r="F96" s="1717"/>
      <c r="G96" s="1717"/>
      <c r="H96" s="1717"/>
      <c r="I96" s="1717"/>
      <c r="J96" s="1717"/>
      <c r="K96" s="1717"/>
      <c r="L96" s="1717"/>
      <c r="M96" s="1717"/>
      <c r="N96" s="1717"/>
      <c r="O96" s="1717"/>
      <c r="P96" s="1717"/>
      <c r="Q96" s="1717"/>
      <c r="R96" s="1718"/>
    </row>
    <row r="97" spans="2:18">
      <c r="B97" s="1716"/>
      <c r="C97" s="1717"/>
      <c r="D97" s="1717"/>
      <c r="E97" s="1717"/>
      <c r="F97" s="1717"/>
      <c r="G97" s="1717"/>
      <c r="H97" s="1717"/>
      <c r="I97" s="1717"/>
      <c r="J97" s="1717"/>
      <c r="K97" s="1717"/>
      <c r="L97" s="1717"/>
      <c r="M97" s="1717"/>
      <c r="N97" s="1717"/>
      <c r="O97" s="1717"/>
      <c r="P97" s="1717"/>
      <c r="Q97" s="1717"/>
      <c r="R97" s="1718"/>
    </row>
    <row r="98" spans="2:18">
      <c r="B98" s="1716"/>
      <c r="C98" s="1717"/>
      <c r="D98" s="1717"/>
      <c r="E98" s="1717"/>
      <c r="F98" s="1717"/>
      <c r="G98" s="1717"/>
      <c r="H98" s="1717"/>
      <c r="I98" s="1717"/>
      <c r="J98" s="1717"/>
      <c r="K98" s="1717"/>
      <c r="L98" s="1717"/>
      <c r="M98" s="1717"/>
      <c r="N98" s="1717"/>
      <c r="O98" s="1717"/>
      <c r="P98" s="1717"/>
      <c r="Q98" s="1717"/>
      <c r="R98" s="1718"/>
    </row>
    <row r="99" spans="2:18">
      <c r="B99" s="1716"/>
      <c r="C99" s="1717"/>
      <c r="D99" s="1717"/>
      <c r="E99" s="1717"/>
      <c r="F99" s="1717"/>
      <c r="G99" s="1717"/>
      <c r="H99" s="1717"/>
      <c r="I99" s="1717"/>
      <c r="J99" s="1717"/>
      <c r="K99" s="1717"/>
      <c r="L99" s="1717"/>
      <c r="M99" s="1717"/>
      <c r="N99" s="1717"/>
      <c r="O99" s="1717"/>
      <c r="P99" s="1717"/>
      <c r="Q99" s="1717"/>
      <c r="R99" s="1718"/>
    </row>
    <row r="100" spans="2:18">
      <c r="B100" s="1716"/>
      <c r="C100" s="1717"/>
      <c r="D100" s="1717"/>
      <c r="E100" s="1717"/>
      <c r="F100" s="1717"/>
      <c r="G100" s="1717"/>
      <c r="H100" s="1717"/>
      <c r="I100" s="1717"/>
      <c r="J100" s="1717"/>
      <c r="K100" s="1717"/>
      <c r="L100" s="1717"/>
      <c r="M100" s="1717"/>
      <c r="N100" s="1717"/>
      <c r="O100" s="1717"/>
      <c r="P100" s="1717"/>
      <c r="Q100" s="1717"/>
      <c r="R100" s="1718"/>
    </row>
    <row r="101" spans="2:18">
      <c r="B101" s="1716"/>
      <c r="C101" s="1717"/>
      <c r="D101" s="1717"/>
      <c r="E101" s="1717"/>
      <c r="F101" s="1717"/>
      <c r="G101" s="1717"/>
      <c r="H101" s="1717"/>
      <c r="I101" s="1717"/>
      <c r="J101" s="1717"/>
      <c r="K101" s="1717"/>
      <c r="L101" s="1717"/>
      <c r="M101" s="1717"/>
      <c r="N101" s="1717"/>
      <c r="O101" s="1717"/>
      <c r="P101" s="1717"/>
      <c r="Q101" s="1717"/>
      <c r="R101" s="1718"/>
    </row>
    <row r="102" spans="2:18">
      <c r="B102" s="1716"/>
      <c r="C102" s="1717"/>
      <c r="D102" s="1717"/>
      <c r="E102" s="1717"/>
      <c r="F102" s="1717"/>
      <c r="G102" s="1717"/>
      <c r="H102" s="1717"/>
      <c r="I102" s="1717"/>
      <c r="J102" s="1717"/>
      <c r="K102" s="1717"/>
      <c r="L102" s="1717"/>
      <c r="M102" s="1717"/>
      <c r="N102" s="1717"/>
      <c r="O102" s="1717"/>
      <c r="P102" s="1717"/>
      <c r="Q102" s="1717"/>
      <c r="R102" s="1718"/>
    </row>
    <row r="103" spans="2:18">
      <c r="B103" s="1716"/>
      <c r="C103" s="1717"/>
      <c r="D103" s="1717"/>
      <c r="E103" s="1717"/>
      <c r="F103" s="1717"/>
      <c r="G103" s="1717"/>
      <c r="H103" s="1717"/>
      <c r="I103" s="1717"/>
      <c r="J103" s="1717"/>
      <c r="K103" s="1717"/>
      <c r="L103" s="1717"/>
      <c r="M103" s="1717"/>
      <c r="N103" s="1717"/>
      <c r="O103" s="1717"/>
      <c r="P103" s="1717"/>
      <c r="Q103" s="1717"/>
      <c r="R103" s="1718"/>
    </row>
    <row r="104" spans="2:18">
      <c r="B104" s="1716"/>
      <c r="C104" s="1717"/>
      <c r="D104" s="1717"/>
      <c r="E104" s="1717"/>
      <c r="F104" s="1717"/>
      <c r="G104" s="1717"/>
      <c r="H104" s="1717"/>
      <c r="I104" s="1717"/>
      <c r="J104" s="1717"/>
      <c r="K104" s="1717"/>
      <c r="L104" s="1717"/>
      <c r="M104" s="1717"/>
      <c r="N104" s="1717"/>
      <c r="O104" s="1717"/>
      <c r="P104" s="1717"/>
      <c r="Q104" s="1717"/>
      <c r="R104" s="1718"/>
    </row>
    <row r="105" spans="2:18">
      <c r="B105" s="1716"/>
      <c r="C105" s="1717"/>
      <c r="D105" s="1717"/>
      <c r="E105" s="1717"/>
      <c r="F105" s="1717"/>
      <c r="G105" s="1717"/>
      <c r="H105" s="1717"/>
      <c r="I105" s="1717"/>
      <c r="J105" s="1717"/>
      <c r="K105" s="1717"/>
      <c r="L105" s="1717"/>
      <c r="M105" s="1717"/>
      <c r="N105" s="1717"/>
      <c r="O105" s="1717"/>
      <c r="P105" s="1717"/>
      <c r="Q105" s="1717"/>
      <c r="R105" s="1718"/>
    </row>
    <row r="106" spans="2:18">
      <c r="B106" s="1716"/>
      <c r="C106" s="1717"/>
      <c r="D106" s="1717"/>
      <c r="E106" s="1717"/>
      <c r="F106" s="1717"/>
      <c r="G106" s="1717"/>
      <c r="H106" s="1717"/>
      <c r="I106" s="1717"/>
      <c r="J106" s="1717"/>
      <c r="K106" s="1717"/>
      <c r="L106" s="1717"/>
      <c r="M106" s="1717"/>
      <c r="N106" s="1717"/>
      <c r="O106" s="1717"/>
      <c r="P106" s="1717"/>
      <c r="Q106" s="1717"/>
      <c r="R106" s="1718"/>
    </row>
    <row r="107" spans="2:18">
      <c r="B107" s="1716"/>
      <c r="C107" s="1717"/>
      <c r="D107" s="1717"/>
      <c r="E107" s="1717"/>
      <c r="F107" s="1717"/>
      <c r="G107" s="1717"/>
      <c r="H107" s="1717"/>
      <c r="I107" s="1717"/>
      <c r="J107" s="1717"/>
      <c r="K107" s="1717"/>
      <c r="L107" s="1717"/>
      <c r="M107" s="1717"/>
      <c r="N107" s="1717"/>
      <c r="O107" s="1717"/>
      <c r="P107" s="1717"/>
      <c r="Q107" s="1717"/>
      <c r="R107" s="1718"/>
    </row>
    <row r="108" spans="2:18">
      <c r="B108" s="1716"/>
      <c r="C108" s="1717"/>
      <c r="D108" s="1717"/>
      <c r="E108" s="1717"/>
      <c r="F108" s="1717"/>
      <c r="G108" s="1717"/>
      <c r="H108" s="1717"/>
      <c r="I108" s="1717"/>
      <c r="J108" s="1717"/>
      <c r="K108" s="1717"/>
      <c r="L108" s="1717"/>
      <c r="M108" s="1717"/>
      <c r="N108" s="1717"/>
      <c r="O108" s="1717"/>
      <c r="P108" s="1717"/>
      <c r="Q108" s="1717"/>
      <c r="R108" s="1718"/>
    </row>
    <row r="109" spans="2:18">
      <c r="B109" s="1716"/>
      <c r="C109" s="1717"/>
      <c r="D109" s="1717"/>
      <c r="E109" s="1717"/>
      <c r="F109" s="1717"/>
      <c r="G109" s="1717"/>
      <c r="H109" s="1717"/>
      <c r="I109" s="1717"/>
      <c r="J109" s="1717"/>
      <c r="K109" s="1717"/>
      <c r="L109" s="1717"/>
      <c r="M109" s="1717"/>
      <c r="N109" s="1717"/>
      <c r="O109" s="1717"/>
      <c r="P109" s="1717"/>
      <c r="Q109" s="1717"/>
      <c r="R109" s="1718"/>
    </row>
    <row r="110" spans="2:18">
      <c r="B110" s="1716"/>
      <c r="C110" s="1717"/>
      <c r="D110" s="1717"/>
      <c r="E110" s="1717"/>
      <c r="F110" s="1717"/>
      <c r="G110" s="1717"/>
      <c r="H110" s="1717"/>
      <c r="I110" s="1717"/>
      <c r="J110" s="1717"/>
      <c r="K110" s="1717"/>
      <c r="L110" s="1717"/>
      <c r="M110" s="1717"/>
      <c r="N110" s="1717"/>
      <c r="O110" s="1717"/>
      <c r="P110" s="1717"/>
      <c r="Q110" s="1717"/>
      <c r="R110" s="1718"/>
    </row>
    <row r="111" spans="2:18">
      <c r="B111" s="1716"/>
      <c r="C111" s="1717"/>
      <c r="D111" s="1717"/>
      <c r="E111" s="1717"/>
      <c r="F111" s="1717"/>
      <c r="G111" s="1717"/>
      <c r="H111" s="1717"/>
      <c r="I111" s="1717"/>
      <c r="J111" s="1717"/>
      <c r="K111" s="1717"/>
      <c r="L111" s="1717"/>
      <c r="M111" s="1717"/>
      <c r="N111" s="1717"/>
      <c r="O111" s="1717"/>
      <c r="P111" s="1717"/>
      <c r="Q111" s="1717"/>
      <c r="R111" s="1718"/>
    </row>
    <row r="112" spans="2:18">
      <c r="B112" s="1716"/>
      <c r="C112" s="1717"/>
      <c r="D112" s="1717"/>
      <c r="E112" s="1717"/>
      <c r="F112" s="1717"/>
      <c r="G112" s="1717"/>
      <c r="H112" s="1717"/>
      <c r="I112" s="1717"/>
      <c r="J112" s="1717"/>
      <c r="K112" s="1717"/>
      <c r="L112" s="1717"/>
      <c r="M112" s="1717"/>
      <c r="N112" s="1717"/>
      <c r="O112" s="1717"/>
      <c r="P112" s="1717"/>
      <c r="Q112" s="1717"/>
      <c r="R112" s="1718"/>
    </row>
    <row r="113" spans="2:18">
      <c r="B113" s="1716"/>
      <c r="C113" s="1717"/>
      <c r="D113" s="1717"/>
      <c r="E113" s="1717"/>
      <c r="F113" s="1717"/>
      <c r="G113" s="1717"/>
      <c r="H113" s="1717"/>
      <c r="I113" s="1717"/>
      <c r="J113" s="1717"/>
      <c r="K113" s="1717"/>
      <c r="L113" s="1717"/>
      <c r="M113" s="1717"/>
      <c r="N113" s="1717"/>
      <c r="O113" s="1717"/>
      <c r="P113" s="1717"/>
      <c r="Q113" s="1717"/>
      <c r="R113" s="1718"/>
    </row>
    <row r="114" spans="2:18">
      <c r="B114" s="1716"/>
      <c r="C114" s="1717"/>
      <c r="D114" s="1717"/>
      <c r="E114" s="1717"/>
      <c r="F114" s="1717"/>
      <c r="G114" s="1717"/>
      <c r="H114" s="1717"/>
      <c r="I114" s="1717"/>
      <c r="J114" s="1717"/>
      <c r="K114" s="1717"/>
      <c r="L114" s="1717"/>
      <c r="M114" s="1717"/>
      <c r="N114" s="1717"/>
      <c r="O114" s="1717"/>
      <c r="P114" s="1717"/>
      <c r="Q114" s="1717"/>
      <c r="R114" s="1718"/>
    </row>
    <row r="115" spans="2:18" ht="14.25" thickBot="1">
      <c r="B115" s="1719"/>
      <c r="C115" s="1720"/>
      <c r="D115" s="1720"/>
      <c r="E115" s="1720"/>
      <c r="F115" s="1720"/>
      <c r="G115" s="1720"/>
      <c r="H115" s="1720"/>
      <c r="I115" s="1720"/>
      <c r="J115" s="1720"/>
      <c r="K115" s="1720"/>
      <c r="L115" s="1720"/>
      <c r="M115" s="1720"/>
      <c r="N115" s="1720"/>
      <c r="O115" s="1720"/>
      <c r="P115" s="1720"/>
      <c r="Q115" s="1720"/>
      <c r="R115" s="1721"/>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12"/>
  <conditionalFormatting sqref="B12:B27">
    <cfRule type="containsBlanks" dxfId="187" priority="9">
      <formula>LEN(TRIM(B12))=0</formula>
    </cfRule>
  </conditionalFormatting>
  <conditionalFormatting sqref="C12:G27">
    <cfRule type="containsBlanks" dxfId="186" priority="8">
      <formula>LEN(TRIM(C12))=0</formula>
    </cfRule>
  </conditionalFormatting>
  <conditionalFormatting sqref="H12:H27">
    <cfRule type="containsBlanks" dxfId="185" priority="7">
      <formula>LEN(TRIM(H12))=0</formula>
    </cfRule>
  </conditionalFormatting>
  <conditionalFormatting sqref="I12:J27">
    <cfRule type="containsBlanks" dxfId="184" priority="6">
      <formula>LEN(TRIM(I12))=0</formula>
    </cfRule>
  </conditionalFormatting>
  <conditionalFormatting sqref="L12:L27">
    <cfRule type="containsBlanks" dxfId="183" priority="5">
      <formula>LEN(TRIM(L12))=0</formula>
    </cfRule>
  </conditionalFormatting>
  <conditionalFormatting sqref="M12:M27">
    <cfRule type="containsBlanks" dxfId="182" priority="4">
      <formula>LEN(TRIM(M12))=0</formula>
    </cfRule>
  </conditionalFormatting>
  <conditionalFormatting sqref="N12:Q27">
    <cfRule type="containsBlanks" dxfId="181" priority="3">
      <formula>LEN(TRIM(N12))=0</formula>
    </cfRule>
  </conditionalFormatting>
  <conditionalFormatting sqref="Q6:Q8">
    <cfRule type="containsBlanks" dxfId="180" priority="2">
      <formula>LEN(TRIM(Q6))=0</formula>
    </cfRule>
  </conditionalFormatting>
  <conditionalFormatting sqref="R12:R27">
    <cfRule type="containsBlanks" dxfId="179"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1735</v>
      </c>
      <c r="C3" s="33"/>
      <c r="D3" s="33"/>
      <c r="E3" s="33"/>
      <c r="F3" s="33"/>
      <c r="G3" s="33"/>
      <c r="H3" s="33"/>
      <c r="I3" s="33"/>
      <c r="J3" s="33"/>
      <c r="K3" s="33"/>
      <c r="L3" s="33"/>
      <c r="M3" s="33"/>
      <c r="N3" s="33"/>
      <c r="O3" s="12"/>
      <c r="P3" s="1"/>
      <c r="Q3" s="147"/>
      <c r="R3" s="1759" t="s">
        <v>1748</v>
      </c>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BD4"/>
      <c r="BE4"/>
      <c r="BF4"/>
      <c r="BG4"/>
      <c r="BH4"/>
    </row>
    <row r="5" spans="1:80" s="14" customFormat="1" ht="18" customHeight="1">
      <c r="A5"/>
      <c r="B5" s="148" t="s">
        <v>140</v>
      </c>
      <c r="C5" s="6"/>
      <c r="D5" s="6"/>
      <c r="E5" s="6"/>
      <c r="F5" s="6"/>
      <c r="G5" s="6"/>
      <c r="H5" s="6"/>
      <c r="I5" s="6"/>
      <c r="J5" s="6"/>
      <c r="K5" s="6"/>
      <c r="N5" s="36"/>
      <c r="P5"/>
      <c r="Q5" s="147"/>
      <c r="R5" s="1759"/>
      <c r="S5" s="1759"/>
      <c r="T5" s="1759"/>
      <c r="U5" s="1759"/>
      <c r="V5" s="1759"/>
      <c r="W5" s="1759"/>
      <c r="X5" s="1759"/>
      <c r="Y5" s="1759"/>
      <c r="Z5" s="1759"/>
      <c r="AA5" s="1759"/>
      <c r="AB5" s="1759"/>
      <c r="AC5" s="1759"/>
      <c r="AD5" s="1759"/>
      <c r="AE5" s="1759"/>
      <c r="AF5" s="1759"/>
      <c r="AG5" s="1759"/>
      <c r="AH5" s="1759"/>
      <c r="AI5" s="1759"/>
      <c r="AJ5" s="1759"/>
      <c r="AK5" s="1759"/>
      <c r="AL5" s="1759"/>
      <c r="AM5" s="1759"/>
      <c r="AN5" s="1759"/>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59"/>
      <c r="S6" s="1759"/>
      <c r="T6" s="1759"/>
      <c r="U6" s="1759"/>
      <c r="V6" s="1759"/>
      <c r="W6" s="1759"/>
      <c r="X6" s="1759"/>
      <c r="Y6" s="1759"/>
      <c r="Z6" s="1759"/>
      <c r="AA6" s="1759"/>
      <c r="AB6" s="1759"/>
      <c r="AC6" s="1759"/>
      <c r="AD6" s="1759"/>
      <c r="AE6" s="1759"/>
      <c r="AF6" s="1759"/>
      <c r="AG6" s="1759"/>
      <c r="AH6" s="1759"/>
      <c r="AI6" s="1759"/>
      <c r="AJ6" s="1759"/>
      <c r="AK6" s="1759"/>
      <c r="AL6" s="1759"/>
      <c r="AM6" s="1759"/>
      <c r="AN6" s="1759"/>
      <c r="AR6"/>
      <c r="AS6"/>
      <c r="AT6"/>
      <c r="AU6"/>
      <c r="AV6"/>
      <c r="AW6"/>
      <c r="AX6"/>
    </row>
    <row r="7" spans="1:80" ht="15" customHeight="1">
      <c r="B7" s="120" t="s">
        <v>1122</v>
      </c>
      <c r="C7" s="1"/>
      <c r="D7" s="1"/>
      <c r="E7" s="1"/>
      <c r="F7" s="1"/>
      <c r="G7" s="1"/>
      <c r="H7" s="1"/>
      <c r="I7" s="1"/>
      <c r="J7" s="1"/>
      <c r="K7" s="1"/>
      <c r="AE7" s="257"/>
      <c r="AG7" s="6"/>
      <c r="AH7" s="987" t="s">
        <v>1300</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1154</v>
      </c>
      <c r="C8" s="1"/>
      <c r="D8" s="1"/>
      <c r="E8" s="1"/>
      <c r="F8" s="1"/>
      <c r="G8" s="1"/>
      <c r="H8" s="1"/>
      <c r="I8" s="1"/>
      <c r="J8" s="1"/>
      <c r="K8" s="1"/>
      <c r="R8"/>
      <c r="AE8" s="257"/>
      <c r="AG8" s="6"/>
      <c r="AR8"/>
      <c r="AS8"/>
      <c r="AT8"/>
      <c r="AU8"/>
      <c r="AV8"/>
      <c r="AW8"/>
      <c r="AX8"/>
    </row>
    <row r="9" spans="1:80" ht="15" customHeight="1">
      <c r="B9" s="35"/>
      <c r="C9" s="1"/>
      <c r="D9" s="1"/>
      <c r="E9" s="1"/>
      <c r="F9" s="1"/>
      <c r="G9" s="1"/>
      <c r="H9" s="1"/>
      <c r="K9" s="1748" t="s">
        <v>1155</v>
      </c>
      <c r="L9" s="1749"/>
      <c r="M9" s="1750"/>
      <c r="N9" s="981"/>
      <c r="O9" s="121" t="s">
        <v>48</v>
      </c>
      <c r="AE9" s="257"/>
      <c r="AG9" s="1" t="s">
        <v>1300</v>
      </c>
      <c r="AH9" s="1" t="s">
        <v>1300</v>
      </c>
      <c r="AI9" s="1" t="s">
        <v>1300</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1260</v>
      </c>
    </row>
    <row r="11" spans="1:80" ht="13.15" customHeight="1" thickBot="1">
      <c r="B11" s="1736" t="s">
        <v>1121</v>
      </c>
      <c r="C11" s="1739" t="s">
        <v>1252</v>
      </c>
      <c r="D11" s="143"/>
      <c r="E11" s="143" t="s">
        <v>51</v>
      </c>
      <c r="F11" s="143" t="s">
        <v>52</v>
      </c>
      <c r="G11" s="143" t="s">
        <v>53</v>
      </c>
      <c r="H11" s="143" t="s">
        <v>1156</v>
      </c>
      <c r="I11" s="143" t="s">
        <v>1157</v>
      </c>
      <c r="J11" s="1741" t="s">
        <v>1298</v>
      </c>
      <c r="K11" s="124" t="s">
        <v>1123</v>
      </c>
      <c r="L11" s="124" t="s">
        <v>1124</v>
      </c>
      <c r="M11" s="124" t="s">
        <v>1158</v>
      </c>
      <c r="N11" s="125" t="s">
        <v>1159</v>
      </c>
      <c r="O11" s="126" t="s">
        <v>1190</v>
      </c>
      <c r="Q11" s="1736"/>
      <c r="R11" s="1739"/>
      <c r="S11" s="143"/>
      <c r="T11" s="143"/>
      <c r="U11" s="143"/>
      <c r="V11" s="143"/>
      <c r="W11" s="143"/>
      <c r="X11" s="143"/>
      <c r="Y11" s="1741"/>
      <c r="Z11" s="124"/>
      <c r="AA11" s="124"/>
      <c r="AB11" s="124"/>
      <c r="AC11" s="125"/>
      <c r="AD11" s="126"/>
      <c r="AE11" s="265"/>
      <c r="AH11" s="268"/>
      <c r="AI11" s="268"/>
      <c r="AJ11" s="268"/>
      <c r="AK11" s="268"/>
      <c r="AL11" s="268"/>
      <c r="AM11" s="268"/>
      <c r="AN11" s="268"/>
      <c r="AO11" s="268"/>
      <c r="AP11" s="268"/>
      <c r="AR11"/>
      <c r="AS11"/>
      <c r="AT11"/>
      <c r="AU11"/>
      <c r="AV11"/>
      <c r="AW11" s="252" t="s">
        <v>1296</v>
      </c>
      <c r="AX11"/>
    </row>
    <row r="12" spans="1:80" ht="15" customHeight="1" thickBot="1">
      <c r="B12" s="1737"/>
      <c r="C12" s="1740"/>
      <c r="D12" s="1742" t="s">
        <v>1215</v>
      </c>
      <c r="E12" s="127" t="s">
        <v>1160</v>
      </c>
      <c r="F12" s="127" t="s">
        <v>1161</v>
      </c>
      <c r="G12" s="127" t="s">
        <v>1162</v>
      </c>
      <c r="H12" s="127" t="s">
        <v>1163</v>
      </c>
      <c r="I12" s="127" t="s">
        <v>1163</v>
      </c>
      <c r="J12" s="1732"/>
      <c r="K12" s="1732" t="s">
        <v>1182</v>
      </c>
      <c r="L12" s="1732" t="s">
        <v>1183</v>
      </c>
      <c r="M12" s="1732" t="s">
        <v>1201</v>
      </c>
      <c r="N12" s="1732" t="s">
        <v>1200</v>
      </c>
      <c r="O12" s="1734" t="s">
        <v>1202</v>
      </c>
      <c r="Q12" s="1737"/>
      <c r="R12" s="1740"/>
      <c r="S12" s="1742"/>
      <c r="T12" s="127"/>
      <c r="U12" s="127"/>
      <c r="V12" s="127"/>
      <c r="W12" s="127"/>
      <c r="X12" s="127"/>
      <c r="Y12" s="1732"/>
      <c r="Z12" s="1732"/>
      <c r="AA12" s="1732"/>
      <c r="AB12" s="1732"/>
      <c r="AC12" s="1732"/>
      <c r="AD12" s="1734"/>
      <c r="AE12" s="265"/>
      <c r="AH12" s="988" t="s">
        <v>1537</v>
      </c>
      <c r="AI12" s="1782" t="s">
        <v>1301</v>
      </c>
      <c r="AJ12" s="1784" t="s">
        <v>1302</v>
      </c>
      <c r="AK12" s="1743" t="s">
        <v>1303</v>
      </c>
      <c r="AL12" s="1744"/>
      <c r="AM12" s="1745"/>
      <c r="AN12" s="1786" t="s">
        <v>1307</v>
      </c>
      <c r="AO12" s="1743" t="s">
        <v>1303</v>
      </c>
      <c r="AP12" s="1744"/>
      <c r="AQ12" s="1745"/>
      <c r="AR12" s="1778" t="s">
        <v>1308</v>
      </c>
      <c r="AS12" s="1779"/>
      <c r="AT12" s="1779"/>
      <c r="AU12" s="1779"/>
      <c r="AV12" s="1779"/>
      <c r="AW12" s="1780"/>
      <c r="AX12" s="1778" t="s">
        <v>1315</v>
      </c>
      <c r="AY12" s="1779"/>
      <c r="AZ12" s="1780"/>
      <c r="BA12" s="1778" t="s">
        <v>1319</v>
      </c>
      <c r="BB12" s="1779"/>
      <c r="BC12" s="1781"/>
    </row>
    <row r="13" spans="1:80" ht="15" customHeight="1" thickBot="1">
      <c r="B13" s="1737"/>
      <c r="C13" s="1740"/>
      <c r="D13" s="1742"/>
      <c r="E13" s="155" t="s">
        <v>1759</v>
      </c>
      <c r="F13" s="127" t="s">
        <v>1164</v>
      </c>
      <c r="G13" s="127" t="s">
        <v>1165</v>
      </c>
      <c r="H13" s="127" t="s">
        <v>1166</v>
      </c>
      <c r="I13" s="127" t="s">
        <v>1167</v>
      </c>
      <c r="J13" s="1732"/>
      <c r="K13" s="1732"/>
      <c r="L13" s="1732"/>
      <c r="M13" s="1732"/>
      <c r="N13" s="1733"/>
      <c r="O13" s="1735"/>
      <c r="Q13" s="1737"/>
      <c r="R13" s="1740"/>
      <c r="S13" s="1742"/>
      <c r="T13" s="155"/>
      <c r="U13" s="127"/>
      <c r="V13" s="127"/>
      <c r="W13" s="127"/>
      <c r="X13" s="127"/>
      <c r="Y13" s="1732"/>
      <c r="Z13" s="1732"/>
      <c r="AA13" s="1732"/>
      <c r="AB13" s="1732"/>
      <c r="AC13" s="1733"/>
      <c r="AD13" s="1735"/>
      <c r="AE13" s="265"/>
      <c r="AH13" s="258"/>
      <c r="AI13" s="1783"/>
      <c r="AJ13" s="1785"/>
      <c r="AK13" s="327" t="s">
        <v>1304</v>
      </c>
      <c r="AL13" s="327" t="s">
        <v>1305</v>
      </c>
      <c r="AM13" s="327" t="s">
        <v>1306</v>
      </c>
      <c r="AN13" s="1787"/>
      <c r="AO13" s="327" t="s">
        <v>1304</v>
      </c>
      <c r="AP13" s="327" t="s">
        <v>1305</v>
      </c>
      <c r="AQ13" s="327" t="s">
        <v>1306</v>
      </c>
      <c r="AR13" s="328" t="s">
        <v>1309</v>
      </c>
      <c r="AS13" s="328" t="s">
        <v>1310</v>
      </c>
      <c r="AT13" s="328" t="s">
        <v>1311</v>
      </c>
      <c r="AU13" s="328" t="s">
        <v>1312</v>
      </c>
      <c r="AV13" s="328" t="s">
        <v>1313</v>
      </c>
      <c r="AW13" s="328" t="s">
        <v>1314</v>
      </c>
      <c r="AX13" s="328" t="s">
        <v>1316</v>
      </c>
      <c r="AY13" s="328" t="s">
        <v>1317</v>
      </c>
      <c r="AZ13" s="328" t="s">
        <v>1318</v>
      </c>
      <c r="BA13" s="328" t="s">
        <v>1320</v>
      </c>
      <c r="BB13" s="328" t="s">
        <v>1321</v>
      </c>
      <c r="BC13" s="329" t="s">
        <v>1322</v>
      </c>
    </row>
    <row r="14" spans="1:80" ht="13.15" customHeight="1" thickBot="1">
      <c r="B14" s="1738"/>
      <c r="C14" s="1740"/>
      <c r="D14" s="160"/>
      <c r="E14" s="156"/>
      <c r="F14" s="156"/>
      <c r="G14" s="1168"/>
      <c r="H14" s="1168"/>
      <c r="I14" s="1168"/>
      <c r="J14" s="158"/>
      <c r="K14" s="131"/>
      <c r="L14" s="131"/>
      <c r="M14" s="144"/>
      <c r="N14" s="169" t="s">
        <v>1191</v>
      </c>
      <c r="O14" s="170" t="s">
        <v>1192</v>
      </c>
      <c r="Q14" s="1738"/>
      <c r="R14" s="1740"/>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0"/>
      <c r="D15" s="1149"/>
      <c r="E15" s="801"/>
      <c r="F15" s="801"/>
      <c r="G15" s="801"/>
      <c r="H15" s="1170"/>
      <c r="I15" s="1170"/>
      <c r="J15" s="801"/>
      <c r="K15" s="802"/>
      <c r="L15" s="802"/>
      <c r="M15" s="980"/>
      <c r="N15" s="1152">
        <f t="shared" ref="N15:N24" si="0">IFERROR($G15*$M15,"")</f>
        <v>0</v>
      </c>
      <c r="O15" s="1169" t="str">
        <f t="shared" ref="O15:O24" si="1">IFERROR($L15/$N15,"")</f>
        <v/>
      </c>
      <c r="Q15" s="220"/>
      <c r="R15" s="800"/>
      <c r="S15" s="1149"/>
      <c r="T15" s="801"/>
      <c r="U15" s="801"/>
      <c r="V15" s="801"/>
      <c r="W15" s="801"/>
      <c r="X15" s="801"/>
      <c r="Y15" s="801"/>
      <c r="Z15" s="802"/>
      <c r="AA15" s="802"/>
      <c r="AB15" s="980"/>
      <c r="AC15" s="1152"/>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3"/>
      <c r="D16" s="1150"/>
      <c r="E16" s="804"/>
      <c r="F16" s="804"/>
      <c r="G16" s="804"/>
      <c r="H16" s="1171"/>
      <c r="I16" s="1171"/>
      <c r="J16" s="804"/>
      <c r="K16" s="805"/>
      <c r="L16" s="805"/>
      <c r="M16" s="981"/>
      <c r="N16" s="806">
        <f t="shared" si="0"/>
        <v>0</v>
      </c>
      <c r="O16" s="671" t="str">
        <f t="shared" si="1"/>
        <v/>
      </c>
      <c r="Q16" s="217"/>
      <c r="R16" s="803"/>
      <c r="S16" s="1150"/>
      <c r="T16" s="804"/>
      <c r="U16" s="804"/>
      <c r="V16" s="804"/>
      <c r="W16" s="804"/>
      <c r="X16" s="804"/>
      <c r="Y16" s="804"/>
      <c r="Z16" s="805"/>
      <c r="AA16" s="805"/>
      <c r="AB16" s="981"/>
      <c r="AC16" s="806"/>
      <c r="AD16" s="671"/>
      <c r="AE16" s="264"/>
      <c r="AF16" s="164"/>
      <c r="AG16" s="260"/>
      <c r="AI16" s="987" t="s">
        <v>1300</v>
      </c>
      <c r="AJ16" s="326" t="s">
        <v>1622</v>
      </c>
      <c r="AK16" s="326" t="s">
        <v>1623</v>
      </c>
      <c r="AL16" s="326" t="s">
        <v>1624</v>
      </c>
      <c r="AM16" s="326" t="s">
        <v>1625</v>
      </c>
      <c r="AN16" s="326" t="s">
        <v>1626</v>
      </c>
      <c r="AO16" s="326" t="s">
        <v>1627</v>
      </c>
      <c r="AP16" s="326" t="s">
        <v>1628</v>
      </c>
      <c r="AQ16" s="326" t="s">
        <v>1629</v>
      </c>
      <c r="AR16" s="326" t="s">
        <v>1630</v>
      </c>
      <c r="AS16" s="326" t="s">
        <v>1631</v>
      </c>
      <c r="AT16" s="326" t="s">
        <v>1632</v>
      </c>
      <c r="AU16" s="326" t="s">
        <v>1633</v>
      </c>
      <c r="AV16" s="326" t="s">
        <v>1634</v>
      </c>
      <c r="AW16" s="326" t="s">
        <v>1635</v>
      </c>
      <c r="AX16" s="326" t="s">
        <v>1636</v>
      </c>
      <c r="AY16" s="326" t="s">
        <v>1637</v>
      </c>
      <c r="AZ16" s="326" t="s">
        <v>1638</v>
      </c>
      <c r="BA16" s="326" t="s">
        <v>1639</v>
      </c>
      <c r="BB16" s="326" t="s">
        <v>1640</v>
      </c>
      <c r="BC16" s="326" t="s">
        <v>1641</v>
      </c>
      <c r="BD16" s="326" t="s">
        <v>1642</v>
      </c>
      <c r="BE16" s="326" t="s">
        <v>1643</v>
      </c>
      <c r="BF16" s="326" t="s">
        <v>1644</v>
      </c>
      <c r="BG16" s="326" t="s">
        <v>1645</v>
      </c>
      <c r="BH16" s="326" t="s">
        <v>1646</v>
      </c>
      <c r="BI16" s="326" t="s">
        <v>1647</v>
      </c>
      <c r="BJ16" s="326" t="s">
        <v>1648</v>
      </c>
      <c r="BK16" s="326" t="s">
        <v>1649</v>
      </c>
      <c r="BL16" s="326" t="s">
        <v>1650</v>
      </c>
      <c r="BM16" s="326" t="s">
        <v>1651</v>
      </c>
      <c r="BN16" s="326" t="s">
        <v>1652</v>
      </c>
      <c r="BO16" s="326" t="s">
        <v>1653</v>
      </c>
      <c r="BP16" s="326" t="s">
        <v>1654</v>
      </c>
      <c r="BQ16" s="326" t="s">
        <v>1655</v>
      </c>
      <c r="BR16" s="326" t="s">
        <v>1656</v>
      </c>
      <c r="BS16" s="326" t="s">
        <v>1657</v>
      </c>
      <c r="BT16" s="326" t="s">
        <v>1658</v>
      </c>
      <c r="BU16" s="326" t="s">
        <v>1659</v>
      </c>
      <c r="BV16" s="326" t="s">
        <v>1660</v>
      </c>
      <c r="BW16" s="326" t="s">
        <v>1661</v>
      </c>
      <c r="BX16" s="326" t="s">
        <v>1662</v>
      </c>
      <c r="BY16" s="326" t="s">
        <v>1663</v>
      </c>
      <c r="BZ16" s="326" t="s">
        <v>1664</v>
      </c>
      <c r="CA16" s="326" t="s">
        <v>1665</v>
      </c>
      <c r="CB16" s="326" t="s">
        <v>1726</v>
      </c>
    </row>
    <row r="17" spans="2:80" ht="22.9" customHeight="1">
      <c r="B17" s="217">
        <v>3</v>
      </c>
      <c r="C17" s="807"/>
      <c r="D17" s="1150"/>
      <c r="E17" s="804"/>
      <c r="F17" s="804"/>
      <c r="G17" s="804"/>
      <c r="H17" s="1171"/>
      <c r="I17" s="1171"/>
      <c r="J17" s="804"/>
      <c r="K17" s="805"/>
      <c r="L17" s="805"/>
      <c r="M17" s="981"/>
      <c r="N17" s="806">
        <f t="shared" si="0"/>
        <v>0</v>
      </c>
      <c r="O17" s="671" t="str">
        <f t="shared" si="1"/>
        <v/>
      </c>
      <c r="Q17" s="217"/>
      <c r="R17" s="807"/>
      <c r="S17" s="1150"/>
      <c r="T17" s="804"/>
      <c r="U17" s="804"/>
      <c r="V17" s="804"/>
      <c r="W17" s="804"/>
      <c r="X17" s="804"/>
      <c r="Y17" s="804"/>
      <c r="Z17" s="805"/>
      <c r="AA17" s="805"/>
      <c r="AB17" s="981"/>
      <c r="AC17" s="806"/>
      <c r="AD17" s="671"/>
      <c r="AE17" s="264"/>
      <c r="AF17" s="164"/>
      <c r="AG17" s="260"/>
      <c r="AZ17" s="326" t="s">
        <v>1666</v>
      </c>
      <c r="BA17" s="326" t="s">
        <v>1667</v>
      </c>
      <c r="BB17" s="326" t="s">
        <v>1668</v>
      </c>
      <c r="BC17" s="326" t="s">
        <v>1669</v>
      </c>
      <c r="BD17" s="326" t="s">
        <v>1670</v>
      </c>
      <c r="BE17" s="326" t="s">
        <v>1671</v>
      </c>
      <c r="BG17" s="326" t="s">
        <v>1672</v>
      </c>
      <c r="BH17" s="326" t="s">
        <v>1673</v>
      </c>
      <c r="BJ17" s="326" t="s">
        <v>1674</v>
      </c>
      <c r="BK17" s="326" t="s">
        <v>1675</v>
      </c>
      <c r="BM17" s="326" t="s">
        <v>1676</v>
      </c>
      <c r="BN17" s="326" t="s">
        <v>1677</v>
      </c>
      <c r="BO17" s="326" t="s">
        <v>1678</v>
      </c>
      <c r="BP17" s="326" t="s">
        <v>1679</v>
      </c>
      <c r="BQ17" s="326" t="s">
        <v>1680</v>
      </c>
      <c r="BR17" s="326" t="s">
        <v>1681</v>
      </c>
      <c r="BT17" s="326" t="s">
        <v>1682</v>
      </c>
      <c r="BU17" s="326" t="s">
        <v>1683</v>
      </c>
      <c r="BW17" s="326" t="s">
        <v>1684</v>
      </c>
      <c r="BX17" s="326" t="s">
        <v>1685</v>
      </c>
    </row>
    <row r="18" spans="2:80" ht="22.9" customHeight="1">
      <c r="B18" s="217">
        <v>4</v>
      </c>
      <c r="C18" s="807"/>
      <c r="D18" s="1150"/>
      <c r="E18" s="804"/>
      <c r="F18" s="804"/>
      <c r="G18" s="804"/>
      <c r="H18" s="1171"/>
      <c r="I18" s="1171"/>
      <c r="J18" s="804"/>
      <c r="K18" s="805"/>
      <c r="L18" s="805"/>
      <c r="M18" s="981"/>
      <c r="N18" s="806">
        <f>IFERROR($G18*$M18,"")</f>
        <v>0</v>
      </c>
      <c r="O18" s="671" t="str">
        <f>IFERROR($L18/$N18,"")</f>
        <v/>
      </c>
      <c r="Q18" s="217"/>
      <c r="R18" s="807"/>
      <c r="S18" s="1150"/>
      <c r="T18" s="804"/>
      <c r="U18" s="804"/>
      <c r="V18" s="804"/>
      <c r="W18" s="804"/>
      <c r="X18" s="804"/>
      <c r="Y18" s="804"/>
      <c r="Z18" s="805"/>
      <c r="AA18" s="805"/>
      <c r="AB18" s="981"/>
      <c r="AC18" s="806"/>
      <c r="AD18" s="671"/>
      <c r="AE18" s="264"/>
      <c r="AF18" s="265"/>
      <c r="AG18" s="260"/>
      <c r="AZ18" s="326" t="s">
        <v>1686</v>
      </c>
      <c r="BA18" s="326" t="s">
        <v>1687</v>
      </c>
      <c r="BB18" s="326" t="s">
        <v>1688</v>
      </c>
      <c r="BC18" s="326" t="s">
        <v>1689</v>
      </c>
      <c r="BD18" s="326" t="s">
        <v>1690</v>
      </c>
      <c r="BE18" s="326" t="s">
        <v>1691</v>
      </c>
      <c r="BG18" s="326" t="s">
        <v>1692</v>
      </c>
      <c r="BH18" s="326" t="s">
        <v>1693</v>
      </c>
      <c r="BJ18" s="326" t="s">
        <v>1694</v>
      </c>
      <c r="BK18" s="326" t="s">
        <v>1695</v>
      </c>
      <c r="BM18" s="326" t="s">
        <v>1696</v>
      </c>
      <c r="BN18" s="326" t="s">
        <v>1697</v>
      </c>
      <c r="BO18" s="326" t="s">
        <v>1698</v>
      </c>
      <c r="BP18" s="326" t="s">
        <v>1699</v>
      </c>
      <c r="BQ18" s="326" t="s">
        <v>1700</v>
      </c>
      <c r="BR18" s="326" t="s">
        <v>1701</v>
      </c>
      <c r="BT18" s="326" t="s">
        <v>1702</v>
      </c>
      <c r="BU18" s="326" t="s">
        <v>1703</v>
      </c>
      <c r="BW18" s="326" t="s">
        <v>1704</v>
      </c>
      <c r="BX18" s="326" t="s">
        <v>1705</v>
      </c>
    </row>
    <row r="19" spans="2:80" ht="22.9" customHeight="1" thickBot="1">
      <c r="B19" s="218">
        <v>5</v>
      </c>
      <c r="C19" s="807"/>
      <c r="D19" s="1150"/>
      <c r="E19" s="804"/>
      <c r="F19" s="804"/>
      <c r="G19" s="804"/>
      <c r="H19" s="1171"/>
      <c r="I19" s="1171"/>
      <c r="J19" s="804"/>
      <c r="K19" s="805"/>
      <c r="L19" s="805"/>
      <c r="M19" s="981"/>
      <c r="N19" s="806">
        <f t="shared" si="0"/>
        <v>0</v>
      </c>
      <c r="O19" s="671" t="str">
        <f t="shared" si="1"/>
        <v/>
      </c>
      <c r="Q19" s="218"/>
      <c r="R19" s="807"/>
      <c r="S19" s="1150"/>
      <c r="T19" s="804"/>
      <c r="U19" s="804"/>
      <c r="V19" s="804"/>
      <c r="W19" s="804"/>
      <c r="X19" s="804"/>
      <c r="Y19" s="804"/>
      <c r="Z19" s="805"/>
      <c r="AA19" s="805"/>
      <c r="AB19" s="981"/>
      <c r="AC19" s="806"/>
      <c r="AD19" s="671"/>
      <c r="AE19" s="264"/>
      <c r="AF19" s="265"/>
      <c r="AG19" s="260"/>
      <c r="AH19" s="154"/>
      <c r="AI19" s="13"/>
      <c r="AJ19" s="989"/>
      <c r="AK19" s="13"/>
      <c r="AL19" s="13"/>
      <c r="AM19" s="13"/>
      <c r="AN19" s="13"/>
      <c r="AO19" s="263"/>
      <c r="AP19" s="263"/>
      <c r="AR19"/>
      <c r="AS19"/>
      <c r="AT19"/>
      <c r="AU19"/>
      <c r="AV19"/>
      <c r="AW19"/>
      <c r="AX19"/>
      <c r="AZ19" s="326" t="s">
        <v>1706</v>
      </c>
      <c r="BA19" s="326" t="s">
        <v>1707</v>
      </c>
      <c r="BB19" s="326" t="s">
        <v>1708</v>
      </c>
      <c r="BC19" s="326" t="s">
        <v>1709</v>
      </c>
      <c r="BD19" s="326" t="s">
        <v>1710</v>
      </c>
      <c r="BE19" s="326" t="s">
        <v>1711</v>
      </c>
      <c r="BG19" s="326" t="s">
        <v>1712</v>
      </c>
      <c r="BH19" s="326" t="s">
        <v>1713</v>
      </c>
      <c r="BJ19" s="326" t="s">
        <v>1714</v>
      </c>
      <c r="BK19" s="326" t="s">
        <v>1715</v>
      </c>
      <c r="BM19" s="326" t="s">
        <v>1716</v>
      </c>
      <c r="BN19" s="326" t="s">
        <v>1717</v>
      </c>
      <c r="BO19" s="326" t="s">
        <v>1718</v>
      </c>
      <c r="BP19" s="326" t="s">
        <v>1719</v>
      </c>
      <c r="BQ19" s="326" t="s">
        <v>1720</v>
      </c>
      <c r="BR19" s="326" t="s">
        <v>1721</v>
      </c>
      <c r="BT19" s="326" t="s">
        <v>1722</v>
      </c>
      <c r="BU19" s="326" t="s">
        <v>1723</v>
      </c>
      <c r="BW19" s="326" t="s">
        <v>1724</v>
      </c>
      <c r="BX19" s="326" t="s">
        <v>1725</v>
      </c>
    </row>
    <row r="20" spans="2:80" ht="22.9" customHeight="1" thickBot="1">
      <c r="B20" s="218">
        <v>6</v>
      </c>
      <c r="C20" s="807"/>
      <c r="D20" s="1150"/>
      <c r="E20" s="804"/>
      <c r="F20" s="804"/>
      <c r="G20" s="804"/>
      <c r="H20" s="1171"/>
      <c r="I20" s="1171"/>
      <c r="J20" s="804"/>
      <c r="K20" s="805"/>
      <c r="L20" s="805"/>
      <c r="M20" s="981"/>
      <c r="N20" s="806">
        <f t="shared" si="0"/>
        <v>0</v>
      </c>
      <c r="O20" s="671" t="str">
        <f t="shared" si="1"/>
        <v/>
      </c>
      <c r="Q20" s="218"/>
      <c r="R20" s="807"/>
      <c r="S20" s="1150"/>
      <c r="T20" s="804"/>
      <c r="U20" s="804"/>
      <c r="V20" s="804"/>
      <c r="W20" s="804"/>
      <c r="X20" s="804"/>
      <c r="Y20" s="804"/>
      <c r="Z20" s="805"/>
      <c r="AA20" s="805"/>
      <c r="AB20" s="981"/>
      <c r="AC20" s="806"/>
      <c r="AD20" s="671"/>
      <c r="AE20" s="264"/>
      <c r="AF20" s="265"/>
      <c r="AG20" s="260"/>
      <c r="AH20" s="990" t="s">
        <v>1256</v>
      </c>
      <c r="AI20" s="1760" t="s">
        <v>1121</v>
      </c>
      <c r="AJ20" s="1763" t="s">
        <v>1323</v>
      </c>
      <c r="AK20" s="1744"/>
      <c r="AL20" s="1744"/>
      <c r="AM20" s="1744"/>
      <c r="AN20" s="1744"/>
      <c r="AO20" s="1744"/>
      <c r="AP20" s="1744"/>
      <c r="AQ20" s="1764"/>
      <c r="AR20" s="1765" t="s">
        <v>1327</v>
      </c>
      <c r="AS20" s="1766"/>
      <c r="AT20" s="1766"/>
      <c r="AU20" s="1766"/>
      <c r="AV20" s="1766"/>
      <c r="AW20" s="1767"/>
      <c r="AX20" s="1768" t="s">
        <v>1328</v>
      </c>
      <c r="AY20" s="1769"/>
      <c r="AZ20" s="1769"/>
      <c r="BA20" s="1769"/>
      <c r="BB20" s="1769"/>
      <c r="BC20" s="1769"/>
      <c r="BD20" s="1769"/>
      <c r="BE20" s="1769"/>
      <c r="BF20" s="1769"/>
      <c r="BG20" s="1769"/>
      <c r="BH20" s="1769"/>
      <c r="BI20" s="1769"/>
      <c r="BJ20" s="1769"/>
      <c r="BK20" s="1769"/>
      <c r="BL20" s="1769"/>
      <c r="BM20" s="1769"/>
      <c r="BN20" s="1769"/>
      <c r="BO20" s="1769"/>
      <c r="BP20" s="1769"/>
      <c r="BQ20" s="1769"/>
      <c r="BR20" s="1769"/>
      <c r="BS20" s="1769"/>
      <c r="BT20" s="1769"/>
      <c r="BU20" s="1769"/>
      <c r="BV20" s="1769"/>
      <c r="BW20" s="1769"/>
      <c r="BX20" s="1769"/>
      <c r="BY20" s="1770"/>
      <c r="BZ20" s="991" t="s">
        <v>1341</v>
      </c>
      <c r="CA20" s="992" t="s">
        <v>1343</v>
      </c>
      <c r="CB20" s="992" t="s">
        <v>1576</v>
      </c>
    </row>
    <row r="21" spans="2:80" ht="22.9" customHeight="1">
      <c r="B21" s="218">
        <v>7</v>
      </c>
      <c r="C21" s="807"/>
      <c r="D21" s="1150"/>
      <c r="E21" s="804"/>
      <c r="F21" s="804"/>
      <c r="G21" s="804"/>
      <c r="H21" s="1171"/>
      <c r="I21" s="1171"/>
      <c r="J21" s="804"/>
      <c r="K21" s="805"/>
      <c r="L21" s="805"/>
      <c r="M21" s="981"/>
      <c r="N21" s="806">
        <f t="shared" si="0"/>
        <v>0</v>
      </c>
      <c r="O21" s="671" t="str">
        <f t="shared" si="1"/>
        <v/>
      </c>
      <c r="Q21" s="218"/>
      <c r="R21" s="807"/>
      <c r="S21" s="1150"/>
      <c r="T21" s="804"/>
      <c r="U21" s="804"/>
      <c r="V21" s="804"/>
      <c r="W21" s="804"/>
      <c r="X21" s="804"/>
      <c r="Y21" s="804"/>
      <c r="Z21" s="805"/>
      <c r="AA21" s="805"/>
      <c r="AB21" s="981"/>
      <c r="AC21" s="806"/>
      <c r="AD21" s="671"/>
      <c r="AE21" s="264"/>
      <c r="AF21" s="265"/>
      <c r="AG21" s="260"/>
      <c r="AH21" s="154"/>
      <c r="AI21" s="1761"/>
      <c r="AJ21" s="993"/>
      <c r="AK21" s="994"/>
      <c r="AL21" s="994"/>
      <c r="AM21" s="994"/>
      <c r="AN21" s="994"/>
      <c r="AO21" s="994"/>
      <c r="AP21" s="994"/>
      <c r="AQ21" s="995"/>
      <c r="AR21" s="993"/>
      <c r="AS21" s="1771" t="s">
        <v>1538</v>
      </c>
      <c r="AT21" s="1771"/>
      <c r="AU21" s="1771"/>
      <c r="AV21" s="1771"/>
      <c r="AW21" s="1772"/>
      <c r="AX21" s="1773" t="s">
        <v>1333</v>
      </c>
      <c r="AY21" s="1774"/>
      <c r="AZ21" s="1775" t="s">
        <v>1331</v>
      </c>
      <c r="BA21" s="1776"/>
      <c r="BB21" s="1776"/>
      <c r="BC21" s="1776"/>
      <c r="BD21" s="1776"/>
      <c r="BE21" s="1776"/>
      <c r="BF21" s="1776"/>
      <c r="BG21" s="1776"/>
      <c r="BH21" s="1776"/>
      <c r="BI21" s="1776"/>
      <c r="BJ21" s="1776"/>
      <c r="BK21" s="1776"/>
      <c r="BL21" s="1774"/>
      <c r="BM21" s="1775" t="s">
        <v>1340</v>
      </c>
      <c r="BN21" s="1776"/>
      <c r="BO21" s="1776"/>
      <c r="BP21" s="1776"/>
      <c r="BQ21" s="1776"/>
      <c r="BR21" s="1776"/>
      <c r="BS21" s="1776"/>
      <c r="BT21" s="1776"/>
      <c r="BU21" s="1776"/>
      <c r="BV21" s="1776"/>
      <c r="BW21" s="1776"/>
      <c r="BX21" s="1776"/>
      <c r="BY21" s="1777"/>
      <c r="BZ21" s="996"/>
      <c r="CA21" s="997"/>
      <c r="CB21" s="997"/>
    </row>
    <row r="22" spans="2:80" ht="22.9" customHeight="1" thickBot="1">
      <c r="B22" s="218">
        <v>8</v>
      </c>
      <c r="C22" s="807"/>
      <c r="D22" s="1150"/>
      <c r="E22" s="804"/>
      <c r="F22" s="804"/>
      <c r="G22" s="804"/>
      <c r="H22" s="1171"/>
      <c r="I22" s="1171"/>
      <c r="J22" s="804"/>
      <c r="K22" s="805"/>
      <c r="L22" s="805"/>
      <c r="M22" s="981"/>
      <c r="N22" s="806">
        <f t="shared" si="0"/>
        <v>0</v>
      </c>
      <c r="O22" s="671" t="str">
        <f t="shared" si="1"/>
        <v/>
      </c>
      <c r="Q22" s="218"/>
      <c r="R22" s="807"/>
      <c r="S22" s="1150"/>
      <c r="T22" s="804"/>
      <c r="U22" s="804"/>
      <c r="V22" s="804"/>
      <c r="W22" s="804"/>
      <c r="X22" s="804"/>
      <c r="Y22" s="804"/>
      <c r="Z22" s="805"/>
      <c r="AA22" s="805"/>
      <c r="AB22" s="981"/>
      <c r="AC22" s="806"/>
      <c r="AD22" s="671"/>
      <c r="AE22" s="264"/>
      <c r="AF22" s="265"/>
      <c r="AG22" s="260"/>
      <c r="AH22" s="154"/>
      <c r="AI22" s="1762"/>
      <c r="AJ22" s="998" t="s">
        <v>1324</v>
      </c>
      <c r="AK22" s="333" t="s">
        <v>1099</v>
      </c>
      <c r="AL22" s="333" t="s">
        <v>1101</v>
      </c>
      <c r="AM22" s="333" t="s">
        <v>1325</v>
      </c>
      <c r="AN22" s="333" t="s">
        <v>1326</v>
      </c>
      <c r="AO22" s="333" t="s">
        <v>1102</v>
      </c>
      <c r="AP22" s="333" t="s">
        <v>1103</v>
      </c>
      <c r="AQ22" s="999" t="s">
        <v>1205</v>
      </c>
      <c r="AR22" s="1000" t="s">
        <v>1103</v>
      </c>
      <c r="AS22" s="328" t="s">
        <v>1539</v>
      </c>
      <c r="AT22" s="328" t="s">
        <v>1540</v>
      </c>
      <c r="AU22" s="328" t="s">
        <v>1541</v>
      </c>
      <c r="AV22" s="328" t="s">
        <v>1542</v>
      </c>
      <c r="AW22" s="329" t="s">
        <v>1543</v>
      </c>
      <c r="AX22" s="1000" t="s">
        <v>1329</v>
      </c>
      <c r="AY22" s="328" t="s">
        <v>1330</v>
      </c>
      <c r="AZ22" s="328" t="s">
        <v>157</v>
      </c>
      <c r="BA22" s="328" t="s">
        <v>1109</v>
      </c>
      <c r="BB22" s="328" t="s">
        <v>163</v>
      </c>
      <c r="BC22" s="328" t="s">
        <v>47</v>
      </c>
      <c r="BD22" s="328" t="s">
        <v>163</v>
      </c>
      <c r="BE22" s="328" t="s">
        <v>1334</v>
      </c>
      <c r="BF22" s="328" t="s">
        <v>1335</v>
      </c>
      <c r="BG22" s="328" t="s">
        <v>1332</v>
      </c>
      <c r="BH22" s="328" t="s">
        <v>1336</v>
      </c>
      <c r="BI22" s="328" t="s">
        <v>1337</v>
      </c>
      <c r="BJ22" s="328" t="s">
        <v>1047</v>
      </c>
      <c r="BK22" s="328" t="s">
        <v>1338</v>
      </c>
      <c r="BL22" s="328" t="s">
        <v>1339</v>
      </c>
      <c r="BM22" s="328" t="s">
        <v>157</v>
      </c>
      <c r="BN22" s="328" t="s">
        <v>1109</v>
      </c>
      <c r="BO22" s="328" t="s">
        <v>163</v>
      </c>
      <c r="BP22" s="328" t="s">
        <v>47</v>
      </c>
      <c r="BQ22" s="328" t="s">
        <v>163</v>
      </c>
      <c r="BR22" s="328" t="s">
        <v>1334</v>
      </c>
      <c r="BS22" s="328" t="s">
        <v>1335</v>
      </c>
      <c r="BT22" s="328" t="s">
        <v>1332</v>
      </c>
      <c r="BU22" s="328" t="s">
        <v>1336</v>
      </c>
      <c r="BV22" s="328" t="s">
        <v>1337</v>
      </c>
      <c r="BW22" s="328" t="s">
        <v>1047</v>
      </c>
      <c r="BX22" s="328" t="s">
        <v>1338</v>
      </c>
      <c r="BY22" s="329" t="s">
        <v>1339</v>
      </c>
      <c r="BZ22" s="1001" t="s">
        <v>1342</v>
      </c>
      <c r="CA22" s="1002" t="s">
        <v>1345</v>
      </c>
      <c r="CB22" s="1002"/>
    </row>
    <row r="23" spans="2:80" ht="22.9" customHeight="1">
      <c r="B23" s="218">
        <v>9</v>
      </c>
      <c r="C23" s="807"/>
      <c r="D23" s="1150"/>
      <c r="E23" s="804"/>
      <c r="F23" s="804"/>
      <c r="G23" s="804"/>
      <c r="H23" s="1171"/>
      <c r="I23" s="1171"/>
      <c r="J23" s="804"/>
      <c r="K23" s="805"/>
      <c r="L23" s="805"/>
      <c r="M23" s="981"/>
      <c r="N23" s="806">
        <f t="shared" si="0"/>
        <v>0</v>
      </c>
      <c r="O23" s="671" t="str">
        <f t="shared" si="1"/>
        <v/>
      </c>
      <c r="Q23" s="218"/>
      <c r="R23" s="807"/>
      <c r="S23" s="1150"/>
      <c r="T23" s="804"/>
      <c r="U23" s="804"/>
      <c r="V23" s="804"/>
      <c r="W23" s="804"/>
      <c r="X23" s="804"/>
      <c r="Y23" s="804"/>
      <c r="Z23" s="805"/>
      <c r="AA23" s="805"/>
      <c r="AB23" s="981"/>
      <c r="AC23" s="806"/>
      <c r="AD23" s="671"/>
      <c r="AE23" s="264"/>
      <c r="AF23" s="265"/>
      <c r="AG23" s="260"/>
      <c r="AH23" s="154"/>
      <c r="AI23" s="1003">
        <v>1</v>
      </c>
      <c r="AJ23" s="1004" t="str" cm="1">
        <f t="array" aca="1" ref="AJ23" ca="1">IF(INDIRECT($AG$10&amp;$AI23&amp;"!"&amp;$AJ$16)="","★",INDIRECT($AG$10&amp;$AI23&amp;"!"&amp;$AJ$16))</f>
        <v>★</v>
      </c>
      <c r="AK23" s="1005" t="str" cm="1">
        <f t="array" aca="1" ref="AK23" ca="1">IF(INDIRECT($AG$10&amp;$AI23&amp;"!"&amp;$AK$16)="","★",INDIRECT($AG$10&amp;$AI23&amp;"!"&amp;$AK$16))</f>
        <v>★</v>
      </c>
      <c r="AL23" s="1005" t="str" cm="1">
        <f t="array" aca="1" ref="AL23" ca="1">IF(INDIRECT($AG$10&amp;$AI23&amp;"!"&amp;$AL$16)="","★",INDIRECT($AG$10&amp;$AI23&amp;"!"&amp;$AL$16))</f>
        <v>★</v>
      </c>
      <c r="AM23" s="1005" t="str" cm="1">
        <f t="array" aca="1" ref="AM23" ca="1">IF(INDIRECT($AG$10&amp;$AI23&amp;"!"&amp;$AM$16)="","★",INDIRECT($AG$10&amp;$AI23&amp;"!"&amp;$AM$16))</f>
        <v>★</v>
      </c>
      <c r="AN23" s="1005" t="str" cm="1">
        <f t="array" aca="1" ref="AN23" ca="1">IF(INDIRECT($AG$10&amp;$AI23&amp;"!"&amp;$AN$16)="","★",INDIRECT($AG$10&amp;$AI23&amp;"!"&amp;$AN$16))</f>
        <v>★</v>
      </c>
      <c r="AO23" s="1005" t="str" cm="1">
        <f t="array" aca="1" ref="AO23" ca="1">IF(INDIRECT($AG$10&amp;$AI23&amp;"!"&amp;$AO$16)="","★",INDIRECT($AG$10&amp;$AI23&amp;"!"&amp;$AO$16))</f>
        <v>★</v>
      </c>
      <c r="AP23" s="1005" t="str" cm="1">
        <f t="array" aca="1" ref="AP23" ca="1">IF(INDIRECT($AG$10&amp;$AI23&amp;"!"&amp;$AP$16)="","★",INDIRECT($AG$10&amp;$AI23&amp;"!"&amp;$AP$16))</f>
        <v>★</v>
      </c>
      <c r="AQ23" s="1006" t="str" cm="1">
        <f t="array" aca="1" ref="AQ23" ca="1">IF(INDIRECT($AG$10&amp;$AI23&amp;"!"&amp;$AQ$16)="","★",INDIRECT($AG$10&amp;$AI23&amp;"!"&amp;$AQ$16))</f>
        <v>★</v>
      </c>
      <c r="AR23" s="1004" t="str" cm="1">
        <f t="array" aca="1" ref="AR23" ca="1">IF(INDIRECT($AG$10&amp;$AI23&amp;"!"&amp;$AR$16)="","★",INDIRECT($AG$10&amp;$AI23&amp;"!"&amp;$AR$16))</f>
        <v>★</v>
      </c>
      <c r="AS23" s="1005" t="str" cm="1">
        <f t="array" aca="1" ref="AS23" ca="1">IF(INDIRECT($AG$10&amp;$AI23&amp;"!"&amp;$AS$16)="","★",INDIRECT($AG$10&amp;$AI23&amp;"!"&amp;$AS$16))</f>
        <v>★</v>
      </c>
      <c r="AT23" s="1005" t="str" cm="1">
        <f t="array" aca="1" ref="AT23" ca="1">IF(INDIRECT($AG$10&amp;$AI23&amp;"!"&amp;$AT$16)="","★",INDIRECT($AG$10&amp;$AI23&amp;"!"&amp;$AT$16))</f>
        <v>★</v>
      </c>
      <c r="AU23" s="1005" t="str" cm="1">
        <f t="array" aca="1" ref="AU23" ca="1">IF(INDIRECT($AG$10&amp;$AI23&amp;"!"&amp;$AU$16)="","★",INDIRECT($AG$10&amp;$AI23&amp;"!"&amp;$AU$16))</f>
        <v>★</v>
      </c>
      <c r="AV23" s="1005" t="str" cm="1">
        <f t="array" aca="1" ref="AV23" ca="1">IF(INDIRECT($AG$10&amp;$AI23&amp;"!"&amp;$AV$16)="","★",INDIRECT($AG$10&amp;$AI23&amp;"!"&amp;$AV$16))</f>
        <v>★</v>
      </c>
      <c r="AW23" s="1006" t="str" cm="1">
        <f t="array" aca="1" ref="AW23" ca="1">IF(INDIRECT($AG$10&amp;$AI23&amp;"!"&amp;$AW$16)="","★",INDIRECT($AG$10&amp;$AI23&amp;"!"&amp;$AW$16))</f>
        <v>★</v>
      </c>
      <c r="AX23" s="1004" t="e" cm="1">
        <f t="array" aca="1" ref="AX23" ca="1">IF(INDIRECT($AG$10&amp;$AI23&amp;"!"&amp;$AX$16)="","★",INDIRECT($AG$10&amp;$AI23&amp;"!"&amp;$AX$16))</f>
        <v>#VALUE!</v>
      </c>
      <c r="AY23" s="1005" t="e" cm="1">
        <f t="array" aca="1" ref="AY23" ca="1">IF(INDIRECT($AG$10&amp;$AI23&amp;"!"&amp;$AY$16)="","★",INDIRECT($AG$10&amp;$AI23&amp;"!"&amp;$AY$16))</f>
        <v>#VALUE!</v>
      </c>
      <c r="AZ23" s="1005" t="str" cm="1">
        <f t="array" aca="1" ref="AZ23" ca="1">IF(INDIRECT($AG$10&amp;$AI23&amp;"!"&amp;$AZ$16)="","★",INDIRECT($AG$10&amp;$AI23&amp;"!"&amp;$AZ$16))</f>
        <v>★</v>
      </c>
      <c r="BA23" s="1005" t="str" cm="1">
        <f t="array" aca="1" ref="BA23" ca="1">IF(INDIRECT($AG$10&amp;$AI23&amp;"!"&amp;$BA$16)="","★",INDIRECT($AG$10&amp;$AI23&amp;"!"&amp;$BA$16))</f>
        <v>★</v>
      </c>
      <c r="BB23" s="1005" t="str" cm="1">
        <f t="array" aca="1" ref="BB23" ca="1">IF(INDIRECT($AG$10&amp;$AI23&amp;"!"&amp;$BB$16)="","★",INDIRECT($AG$10&amp;$AI23&amp;"!"&amp;$BB$16))</f>
        <v>★</v>
      </c>
      <c r="BC23" s="1005" t="str" cm="1">
        <f t="array" aca="1" ref="BC23" ca="1">IF(INDIRECT($AG$10&amp;$AI23&amp;"!"&amp;$BC$16)="","★",INDIRECT($AG$10&amp;$AI23&amp;"!"&amp;$BC$16))</f>
        <v>★</v>
      </c>
      <c r="BD23" s="1005" t="str" cm="1">
        <f t="array" aca="1" ref="BD23" ca="1">IF(INDIRECT($AG$10&amp;$AI23&amp;"!"&amp;$BD$16)="","★",INDIRECT($AG$10&amp;$AI23&amp;"!"&amp;$BD$16))</f>
        <v>★</v>
      </c>
      <c r="BE23" s="1005" t="str" cm="1">
        <f t="array" aca="1" ref="BE23" ca="1">IF(INDIRECT($AG$10&amp;$AI23&amp;"!"&amp;$BE$16)="","★",INDIRECT($AG$10&amp;$AI23&amp;"!"&amp;$BE$16))</f>
        <v>★</v>
      </c>
      <c r="BF23" s="1005" t="str" cm="1">
        <f t="array" aca="1" ref="BF23" ca="1">IF(INDIRECT($AG$10&amp;$AI23&amp;"!"&amp;$BF$16)="","★",INDIRECT($AG$10&amp;$AI23&amp;"!"&amp;$BF$16))</f>
        <v>★</v>
      </c>
      <c r="BG23" s="1005" t="str" cm="1">
        <f t="array" aca="1" ref="BG23" ca="1">IF(INDIRECT($AG$10&amp;$AI23&amp;"!"&amp;$BG$16)="","★",INDIRECT($AG$10&amp;$AI23&amp;"!"&amp;$BG$16))</f>
        <v>★</v>
      </c>
      <c r="BH23" s="1005" t="str" cm="1">
        <f t="array" aca="1" ref="BH23" ca="1">IF(INDIRECT($AG$10&amp;$AI23&amp;"!"&amp;$BH$16)="","★",INDIRECT($AG$10&amp;$AI23&amp;"!"&amp;$BH$16))</f>
        <v>★</v>
      </c>
      <c r="BI23" s="1005" t="str" cm="1">
        <f t="array" aca="1" ref="BI23" ca="1">IF(INDIRECT($AG$10&amp;$AI23&amp;"!"&amp;$BI$16)="","★",INDIRECT($AG$10&amp;$AI23&amp;"!"&amp;$BI$16))</f>
        <v>★</v>
      </c>
      <c r="BJ23" s="1005" t="e" cm="1">
        <f t="array" aca="1" ref="BJ23" ca="1">IF(INDIRECT($AG$10&amp;$AI23&amp;"!"&amp;$BJ$16)="","★",INDIRECT($AG$10&amp;$AI23&amp;"!"&amp;$BJ$16))</f>
        <v>#N/A</v>
      </c>
      <c r="BK23" s="1005" t="str" cm="1">
        <f t="array" aca="1" ref="BK23" ca="1">IF(INDIRECT($AG$10&amp;$AI23&amp;"!"&amp;$BK$16)="","★",INDIRECT($AG$10&amp;$AI23&amp;"!"&amp;$BK$16))</f>
        <v>---</v>
      </c>
      <c r="BL23" s="1005" cm="1">
        <f t="array" aca="1" ref="BL23" ca="1">IF(INDIRECT($AG$10&amp;$AI23&amp;"!"&amp;$BL$16)="","★",INDIRECT($AG$10&amp;$AI23&amp;"!"&amp;$BL$16))</f>
        <v>0</v>
      </c>
      <c r="BM23" s="1005" t="str" cm="1">
        <f t="array" aca="1" ref="BM23" ca="1">IF(INDIRECT($AG$10&amp;$AI23&amp;"!"&amp;$BM$16)="","★",INDIRECT($AG$10&amp;$AI23&amp;"!"&amp;$BM$16))</f>
        <v>★</v>
      </c>
      <c r="BN23" s="1005" t="str" cm="1">
        <f t="array" aca="1" ref="BN23" ca="1">IF(INDIRECT($AG$10&amp;$AI23&amp;"!"&amp;$BN$16)="","★",INDIRECT($AG$10&amp;$AI23&amp;"!"&amp;$BN$16))</f>
        <v>★</v>
      </c>
      <c r="BO23" s="1005" t="str" cm="1">
        <f t="array" aca="1" ref="BO23" ca="1">IF(INDIRECT($AG$10&amp;$AI23&amp;"!"&amp;$BO$16)="","★",INDIRECT($AG$10&amp;$AI23&amp;"!"&amp;$BO$16))</f>
        <v>★</v>
      </c>
      <c r="BP23" s="1005" t="str" cm="1">
        <f t="array" aca="1" ref="BP23" ca="1">IF(INDIRECT($AG$10&amp;$AI23&amp;"!"&amp;$BP$16)="","★",INDIRECT($AG$10&amp;$AI23&amp;"!"&amp;$BP$16))</f>
        <v>★</v>
      </c>
      <c r="BQ23" s="1005" t="str" cm="1">
        <f t="array" aca="1" ref="BQ23" ca="1">IF(INDIRECT($AG$10&amp;$AI23&amp;"!"&amp;$BQ$16)="","★",INDIRECT($AG$10&amp;$AI23&amp;"!"&amp;$BQ$16))</f>
        <v>★</v>
      </c>
      <c r="BR23" s="1005" t="str" cm="1">
        <f t="array" aca="1" ref="BR23" ca="1">IF(INDIRECT($AG$10&amp;$AI23&amp;"!"&amp;$BR$16)="","★",INDIRECT($AG$10&amp;$AI23&amp;"!"&amp;$BR$16))</f>
        <v>★</v>
      </c>
      <c r="BS23" s="1005" t="str" cm="1">
        <f t="array" aca="1" ref="BS23" ca="1">IF(INDIRECT($AG$10&amp;$AI23&amp;"!"&amp;$BS$16)="","★",INDIRECT($AG$10&amp;$AI23&amp;"!"&amp;$BS$16))</f>
        <v>★</v>
      </c>
      <c r="BT23" s="1005" t="str" cm="1">
        <f t="array" aca="1" ref="BT23" ca="1">IF(INDIRECT($AG$10&amp;$AI23&amp;"!"&amp;$BT$16)="","★",INDIRECT($AG$10&amp;$AI23&amp;"!"&amp;$BT$16))</f>
        <v>★</v>
      </c>
      <c r="BU23" s="1005" t="str" cm="1">
        <f t="array" aca="1" ref="BU23" ca="1">IF(INDIRECT($AG$10&amp;$AI23&amp;"!"&amp;$BU$16)="","★",INDIRECT($AG$10&amp;$AI23&amp;"!"&amp;$BU$16))</f>
        <v>★</v>
      </c>
      <c r="BV23" s="1005" t="str" cm="1">
        <f t="array" aca="1" ref="BV23" ca="1">IF(INDIRECT($AG$10&amp;$AI23&amp;"!"&amp;$BV$16)="","★",INDIRECT($AG$10&amp;$AI23&amp;"!"&amp;$BV$16))</f>
        <v>★</v>
      </c>
      <c r="BW23" s="1005" t="e" cm="1">
        <f t="array" aca="1" ref="BW23" ca="1">IF(INDIRECT($AG$10&amp;$AI23&amp;"!"&amp;$BW$16)="","★",INDIRECT($AG$10&amp;$AI23&amp;"!"&amp;$BW$16))</f>
        <v>#N/A</v>
      </c>
      <c r="BX23" s="1005" t="str" cm="1">
        <f t="array" aca="1" ref="BX23" ca="1">IF(INDIRECT($AG$10&amp;$AI23&amp;"!"&amp;$BX$16)="","★",INDIRECT($AG$10&amp;$AI23&amp;"!"&amp;$BX$16))</f>
        <v>---</v>
      </c>
      <c r="BY23" s="1006" cm="1">
        <f t="array" aca="1" ref="BY23" ca="1">IF(INDIRECT($AG$10&amp;$AI23&amp;"!"&amp;$BY$16)="","★",INDIRECT($AG$10&amp;$AI23&amp;"!"&amp;$BY$16))</f>
        <v>0</v>
      </c>
      <c r="BZ23" s="1007" t="str" cm="1">
        <f t="array" aca="1" ref="BZ23" ca="1">IF(INDIRECT($AG$10&amp;$AI23&amp;"!"&amp;$BZ$16)="","★",INDIRECT($AG$10&amp;$AI23&amp;"!"&amp;$BZ$16))</f>
        <v>★</v>
      </c>
      <c r="CA23" s="1008" t="str" cm="1">
        <f t="array" aca="1" ref="CA23" ca="1">IF(INDIRECT($AG$10&amp;$AI23&amp;"!"&amp;$CA$16)="","★",INDIRECT($AG$10&amp;$AI23&amp;"!"&amp;$CA$16))</f>
        <v>★</v>
      </c>
      <c r="CB23" s="1008" t="str" cm="1">
        <f t="array" aca="1" ref="CB23" ca="1">IF(INDIRECT($AG$10&amp;$AI23&amp;"!"&amp;$CB$16)="","★",INDIRECT($AG$10&amp;$AI23&amp;"!"&amp;$CB$16))</f>
        <v>★</v>
      </c>
    </row>
    <row r="24" spans="2:80" ht="22.9" customHeight="1" thickBot="1">
      <c r="B24" s="219">
        <v>10</v>
      </c>
      <c r="C24" s="808"/>
      <c r="D24" s="1151"/>
      <c r="E24" s="809"/>
      <c r="F24" s="809"/>
      <c r="G24" s="809"/>
      <c r="H24" s="1172"/>
      <c r="I24" s="1172"/>
      <c r="J24" s="809"/>
      <c r="K24" s="810"/>
      <c r="L24" s="805"/>
      <c r="M24" s="982"/>
      <c r="N24" s="811">
        <f t="shared" si="0"/>
        <v>0</v>
      </c>
      <c r="O24" s="672" t="str">
        <f t="shared" si="1"/>
        <v/>
      </c>
      <c r="Q24" s="219"/>
      <c r="R24" s="808"/>
      <c r="S24" s="1151"/>
      <c r="T24" s="809"/>
      <c r="U24" s="809"/>
      <c r="V24" s="809"/>
      <c r="W24" s="809"/>
      <c r="X24" s="809"/>
      <c r="Y24" s="809"/>
      <c r="Z24" s="810"/>
      <c r="AA24" s="805"/>
      <c r="AB24" s="982"/>
      <c r="AC24" s="811"/>
      <c r="AD24" s="672"/>
      <c r="AE24" s="264"/>
      <c r="AF24" s="265"/>
      <c r="AG24" s="260"/>
      <c r="AH24" s="154"/>
      <c r="AI24" s="1009"/>
      <c r="AJ24" s="1010"/>
      <c r="AK24" s="1011"/>
      <c r="AL24" s="1011"/>
      <c r="AM24" s="1011"/>
      <c r="AN24" s="1011"/>
      <c r="AO24" s="1011"/>
      <c r="AP24" s="1011"/>
      <c r="AQ24" s="1012"/>
      <c r="AR24" s="1010"/>
      <c r="AS24" s="1011"/>
      <c r="AT24" s="1011"/>
      <c r="AU24" s="1011"/>
      <c r="AV24" s="1011"/>
      <c r="AW24" s="1012"/>
      <c r="AX24" s="1010"/>
      <c r="AY24" s="1011"/>
      <c r="AZ24" s="1013" t="str" cm="1">
        <f t="array" aca="1" ref="AZ24" ca="1">IF(INDIRECT($AG$10&amp;$AI23&amp;"!"&amp;$AZ$17)="","★",INDIRECT($AG$10&amp;$AI23&amp;"!"&amp;$AZ$17))</f>
        <v>★</v>
      </c>
      <c r="BA24" s="1013" t="str" cm="1">
        <f t="array" aca="1" ref="BA24" ca="1">IF(INDIRECT($AG$10&amp;$AI23&amp;"!"&amp;$BA$17)="","★",INDIRECT($AG$10&amp;$AI23&amp;"!"&amp;$BA$17))</f>
        <v>★</v>
      </c>
      <c r="BB24" s="1013" t="str" cm="1">
        <f t="array" aca="1" ref="BB24" ca="1">IF(INDIRECT($AG$10&amp;$AI23&amp;"!"&amp;$BB$17)="","★",INDIRECT($AG$10&amp;$AI23&amp;"!"&amp;$BB$17))</f>
        <v>★</v>
      </c>
      <c r="BC24" s="1013" t="str" cm="1">
        <f t="array" aca="1" ref="BC24" ca="1">IF(INDIRECT($AG$10&amp;$AI23&amp;"!"&amp;$BC$17)="","★",INDIRECT($AG$10&amp;$AI23&amp;"!"&amp;$BC$17))</f>
        <v>★</v>
      </c>
      <c r="BD24" s="1013" t="str" cm="1">
        <f t="array" aca="1" ref="BD24" ca="1">IF(INDIRECT($AG$10&amp;$AI23&amp;"!"&amp;$BD$17)="","★",INDIRECT($AG$10&amp;$AI23&amp;"!"&amp;$BD$17))</f>
        <v>★</v>
      </c>
      <c r="BE24" s="1013" t="str" cm="1">
        <f t="array" aca="1" ref="BE24" ca="1">IF(INDIRECT($AG$10&amp;$AI23&amp;"!"&amp;$BE$17)="","★",INDIRECT($AG$10&amp;$AI23&amp;"!"&amp;$BE$17))</f>
        <v>★</v>
      </c>
      <c r="BF24" s="1011"/>
      <c r="BG24" s="1013" t="str" cm="1">
        <f t="array" aca="1" ref="BG24" ca="1">IF(INDIRECT($AG$10&amp;$AI23&amp;"!"&amp;$BG$17)="","★",INDIRECT($AG$10&amp;$AI23&amp;"!"&amp;$BG$17))</f>
        <v>★</v>
      </c>
      <c r="BH24" s="1013" t="str" cm="1">
        <f t="array" aca="1" ref="BH24" ca="1">IF(INDIRECT($AG$10&amp;$AI23&amp;"!"&amp;$BH$17)="","★",INDIRECT($AG$10&amp;$AI23&amp;"!"&amp;$BH$17))</f>
        <v>★</v>
      </c>
      <c r="BI24" s="1011"/>
      <c r="BJ24" s="1013" t="e" cm="1">
        <f t="array" aca="1" ref="BJ24" ca="1">IF(INDIRECT($AG$10&amp;$AI23&amp;"!"&amp;$BJ$17)="","★",INDIRECT($AG$10&amp;$AI23&amp;"!"&amp;$BJ$17))</f>
        <v>#N/A</v>
      </c>
      <c r="BK24" s="1013" t="str" cm="1">
        <f t="array" aca="1" ref="BK24" ca="1">IF(INDIRECT($AG$10&amp;$AI23&amp;"!"&amp;$BK$17)="","★",INDIRECT($AG$10&amp;$AI23&amp;"!"&amp;$BK$17))</f>
        <v>---</v>
      </c>
      <c r="BL24" s="1011"/>
      <c r="BM24" s="1013" t="str" cm="1">
        <f t="array" aca="1" ref="BM24" ca="1">IF(INDIRECT($AG$10&amp;$AI23&amp;"!"&amp;$BM$17)="","★",INDIRECT($AG$10&amp;$AI23&amp;"!"&amp;$BM$17))</f>
        <v>★</v>
      </c>
      <c r="BN24" s="1013" t="str" cm="1">
        <f t="array" aca="1" ref="BN24" ca="1">IF(INDIRECT($AG$10&amp;$AI23&amp;"!"&amp;$BN$17)="","★",INDIRECT($AG$10&amp;$AI23&amp;"!"&amp;$BN$17))</f>
        <v>★</v>
      </c>
      <c r="BO24" s="1013" t="str" cm="1">
        <f t="array" aca="1" ref="BO24" ca="1">IF(INDIRECT($AG$10&amp;$AI23&amp;"!"&amp;$BO$17)="","★",INDIRECT($AG$10&amp;$AI23&amp;"!"&amp;$BO$17))</f>
        <v>★</v>
      </c>
      <c r="BP24" s="1013" t="str" cm="1">
        <f t="array" aca="1" ref="BP24" ca="1">IF(INDIRECT($AG$10&amp;$AI23&amp;"!"&amp;$BP$17)="","★",INDIRECT($AG$10&amp;$AI23&amp;"!"&amp;$BP$17))</f>
        <v>★</v>
      </c>
      <c r="BQ24" s="1013" t="str" cm="1">
        <f t="array" aca="1" ref="BQ24" ca="1">IF(INDIRECT($AG$10&amp;$AI23&amp;"!"&amp;$BQ$17)="","★",INDIRECT($AG$10&amp;$AI23&amp;"!"&amp;$BQ$17))</f>
        <v>★</v>
      </c>
      <c r="BR24" s="1013" t="str" cm="1">
        <f t="array" aca="1" ref="BR24" ca="1">IF(INDIRECT($AG$10&amp;$AI23&amp;"!"&amp;$BR$17)="","★",INDIRECT($AG$10&amp;$AI23&amp;"!"&amp;$BR$17))</f>
        <v>★</v>
      </c>
      <c r="BS24" s="1011"/>
      <c r="BT24" s="1013" t="str" cm="1">
        <f t="array" aca="1" ref="BT24" ca="1">IF(INDIRECT($AG$10&amp;$AI23&amp;"!"&amp;$BT$17)="","★",INDIRECT($AG$10&amp;$AI23&amp;"!"&amp;$BT$17))</f>
        <v>★</v>
      </c>
      <c r="BU24" s="1013" t="str" cm="1">
        <f t="array" aca="1" ref="BU24" ca="1">IF(INDIRECT($AG$10&amp;$AI23&amp;"!"&amp;$BU$17)="","★",INDIRECT($AG$10&amp;$AI23&amp;"!"&amp;$BU$17))</f>
        <v>★</v>
      </c>
      <c r="BV24" s="1011"/>
      <c r="BW24" s="1013" t="e" cm="1">
        <f t="array" aca="1" ref="BW24" ca="1">IF(INDIRECT($AG$10&amp;$AI23&amp;"!"&amp;$BW$17)="","★",INDIRECT($AG$10&amp;$AI23&amp;"!"&amp;$BW$17))</f>
        <v>#N/A</v>
      </c>
      <c r="BX24" s="1013" t="str" cm="1">
        <f t="array" aca="1" ref="BX24" ca="1">IF(INDIRECT($AG$10&amp;$AI23&amp;"!"&amp;$BX$17)="","★",INDIRECT($AG$10&amp;$AI23&amp;"!"&amp;$BX$17))</f>
        <v>---</v>
      </c>
      <c r="BY24" s="1012"/>
      <c r="BZ24" s="1014"/>
      <c r="CA24" s="1015"/>
      <c r="CB24" s="1015"/>
    </row>
    <row r="25" spans="2:80" ht="22.9" customHeight="1">
      <c r="B25" s="166" t="s">
        <v>1184</v>
      </c>
      <c r="C25" s="812" t="s">
        <v>1198</v>
      </c>
      <c r="D25" s="813"/>
      <c r="E25" s="814">
        <f>SUMIFS(E$15:E$24,$D$15:$D$24,"ー")</f>
        <v>0</v>
      </c>
      <c r="F25" s="814">
        <f>SUMIFS(F$15:F$24,$D$15:$D$24,"ー")</f>
        <v>0</v>
      </c>
      <c r="G25" s="814">
        <f>IFERROR($E25-$F25,"")</f>
        <v>0</v>
      </c>
      <c r="H25" s="1174" t="str">
        <f>IFERROR($G25/$E25*100,"")</f>
        <v/>
      </c>
      <c r="I25" s="1174" t="str">
        <f>IFERROR($G25/$N$9*100,"")</f>
        <v/>
      </c>
      <c r="J25" s="816">
        <f>SUMIFS(J$15:J$24,$D15:$D24,"ー")</f>
        <v>0</v>
      </c>
      <c r="K25" s="816">
        <f>SUMIFS(K$15:K$24,$D15:$D24,"ー")</f>
        <v>0</v>
      </c>
      <c r="L25" s="817">
        <f>SUMIFS(L15:L24,$D15:$D24,"ー")</f>
        <v>0</v>
      </c>
      <c r="M25" s="818"/>
      <c r="N25" s="817">
        <f>SUMIFS(N$15:N$24,$D15:$D24,"ー")</f>
        <v>0</v>
      </c>
      <c r="O25" s="673" t="str">
        <f>IFERROR($L25/$N25,"")</f>
        <v/>
      </c>
      <c r="Q25" s="166"/>
      <c r="R25" s="812"/>
      <c r="S25" s="813"/>
      <c r="T25" s="814"/>
      <c r="U25" s="814"/>
      <c r="V25" s="814"/>
      <c r="W25" s="815"/>
      <c r="X25" s="814"/>
      <c r="Y25" s="816"/>
      <c r="Z25" s="816"/>
      <c r="AA25" s="817"/>
      <c r="AB25" s="818"/>
      <c r="AC25" s="817"/>
      <c r="AD25" s="673"/>
      <c r="AE25" s="256"/>
      <c r="AF25" s="266"/>
      <c r="AG25" s="266"/>
      <c r="AH25" s="154"/>
      <c r="AI25" s="1009"/>
      <c r="AJ25" s="1010"/>
      <c r="AK25" s="1011"/>
      <c r="AL25" s="1011"/>
      <c r="AM25" s="1011"/>
      <c r="AN25" s="1011"/>
      <c r="AO25" s="1011"/>
      <c r="AP25" s="1011"/>
      <c r="AQ25" s="1012"/>
      <c r="AR25" s="1010"/>
      <c r="AS25" s="1011"/>
      <c r="AT25" s="1011"/>
      <c r="AU25" s="1011"/>
      <c r="AV25" s="1011"/>
      <c r="AW25" s="1012"/>
      <c r="AX25" s="1010"/>
      <c r="AY25" s="1011"/>
      <c r="AZ25" s="1013" t="str" cm="1">
        <f t="array" aca="1" ref="AZ25" ca="1">IF(INDIRECT($AG$10&amp;$AI23&amp;"!"&amp;$AZ$18)="","★",INDIRECT($AG$10&amp;$AI23&amp;"!"&amp;$AZ$18))</f>
        <v>★</v>
      </c>
      <c r="BA25" s="1013" t="str" cm="1">
        <f t="array" aca="1" ref="BA25" ca="1">IF(INDIRECT($AG$10&amp;$AI23&amp;"!"&amp;$BA$18)="","★",INDIRECT($AG$10&amp;$AI23&amp;"!"&amp;$BA$18))</f>
        <v>★</v>
      </c>
      <c r="BB25" s="1013" t="str" cm="1">
        <f t="array" aca="1" ref="BB25" ca="1">IF(INDIRECT($AG$10&amp;$AI23&amp;"!"&amp;$BB$18)="","★",INDIRECT($AG$10&amp;$AI23&amp;"!"&amp;$BB$18))</f>
        <v>★</v>
      </c>
      <c r="BC25" s="1013" t="str" cm="1">
        <f t="array" aca="1" ref="BC25" ca="1">IF(INDIRECT($AG$10&amp;$AI23&amp;"!"&amp;$BC$18)="","★",INDIRECT($AG$10&amp;$AI23&amp;"!"&amp;$BC$18))</f>
        <v>★</v>
      </c>
      <c r="BD25" s="1013" t="str" cm="1">
        <f t="array" aca="1" ref="BD25" ca="1">IF(INDIRECT($AG$10&amp;$AI23&amp;"!"&amp;$BD$18)="","★",INDIRECT($AG$10&amp;$AI23&amp;"!"&amp;$BD$18))</f>
        <v>★</v>
      </c>
      <c r="BE25" s="1013" t="str" cm="1">
        <f t="array" aca="1" ref="BE25" ca="1">IF(INDIRECT($AG$10&amp;$AI23&amp;"!"&amp;$BE$18)="","★",INDIRECT($AG$10&amp;$AI23&amp;"!"&amp;$BE$18))</f>
        <v>★</v>
      </c>
      <c r="BF25" s="1011"/>
      <c r="BG25" s="1013" t="str" cm="1">
        <f t="array" aca="1" ref="BG25" ca="1">IF(INDIRECT($AG$10&amp;$AI23&amp;"!"&amp;$BG$18)="","★",INDIRECT($AG$10&amp;$AI23&amp;"!"&amp;$BG$18))</f>
        <v>★</v>
      </c>
      <c r="BH25" s="1013" t="str" cm="1">
        <f t="array" aca="1" ref="BH25" ca="1">IF(INDIRECT($AG$10&amp;$AI23&amp;"!"&amp;$BH$18)="","★",INDIRECT($AG$10&amp;$AI23&amp;"!"&amp;$BH$18))</f>
        <v>★</v>
      </c>
      <c r="BI25" s="1011"/>
      <c r="BJ25" s="1013" t="e" cm="1">
        <f t="array" aca="1" ref="BJ25" ca="1">IF(INDIRECT($AG$10&amp;$AI23&amp;"!"&amp;$BJ$18)="","★",INDIRECT($AG$10&amp;$AI23&amp;"!"&amp;$BJ$18))</f>
        <v>#N/A</v>
      </c>
      <c r="BK25" s="1013" t="str" cm="1">
        <f t="array" aca="1" ref="BK25" ca="1">IF(INDIRECT($AG$10&amp;$AI23&amp;"!"&amp;$BK$18)="","★",INDIRECT($AG$10&amp;$AI23&amp;"!"&amp;$BK$18))</f>
        <v>---</v>
      </c>
      <c r="BL25" s="1011"/>
      <c r="BM25" s="1013" t="str" cm="1">
        <f t="array" aca="1" ref="BM25" ca="1">IF(INDIRECT($AG$10&amp;$AI23&amp;"!"&amp;$BM$18)="","★",INDIRECT($AG$10&amp;$AI23&amp;"!"&amp;$BM$18))</f>
        <v>★</v>
      </c>
      <c r="BN25" s="1013" t="str" cm="1">
        <f t="array" aca="1" ref="BN25" ca="1">IF(INDIRECT($AG$10&amp;$AI23&amp;"!"&amp;$BN$18)="","★",INDIRECT($AG$10&amp;$AI23&amp;"!"&amp;$BN$18))</f>
        <v>★</v>
      </c>
      <c r="BO25" s="1013" t="str" cm="1">
        <f t="array" aca="1" ref="BO25" ca="1">IF(INDIRECT($AG$10&amp;$AI23&amp;"!"&amp;$BO$18)="","★",INDIRECT($AG$10&amp;$AI23&amp;"!"&amp;$BO$18))</f>
        <v>★</v>
      </c>
      <c r="BP25" s="1013" t="str" cm="1">
        <f t="array" aca="1" ref="BP25" ca="1">IF(INDIRECT($AG$10&amp;$AI23&amp;"!"&amp;$BP$18)="","★",INDIRECT($AG$10&amp;$AI23&amp;"!"&amp;$BP$18))</f>
        <v>★</v>
      </c>
      <c r="BQ25" s="1013" t="str" cm="1">
        <f t="array" aca="1" ref="BQ25" ca="1">IF(INDIRECT($AG$10&amp;$AI23&amp;"!"&amp;$BQ$18)="","★",INDIRECT($AG$10&amp;$AI23&amp;"!"&amp;$BQ$18))</f>
        <v>★</v>
      </c>
      <c r="BR25" s="1013" t="str" cm="1">
        <f t="array" aca="1" ref="BR25" ca="1">IF(INDIRECT($AG$10&amp;$AI23&amp;"!"&amp;$BR$18)="","★",INDIRECT($AG$10&amp;$AI23&amp;"!"&amp;$BR$18))</f>
        <v>★</v>
      </c>
      <c r="BS25" s="1011"/>
      <c r="BT25" s="1013" t="str" cm="1">
        <f t="array" aca="1" ref="BT25" ca="1">IF(INDIRECT($AG$10&amp;$AI23&amp;"!"&amp;$BT$18)="","★",INDIRECT($AG$10&amp;$AI23&amp;"!"&amp;$BT$18))</f>
        <v>★</v>
      </c>
      <c r="BU25" s="1013" t="str" cm="1">
        <f t="array" aca="1" ref="BU25" ca="1">IF(INDIRECT($AG$10&amp;$AI23&amp;"!"&amp;$BU$18)="","★",INDIRECT($AG$10&amp;$AI23&amp;"!"&amp;$BU$18))</f>
        <v>★</v>
      </c>
      <c r="BV25" s="1011"/>
      <c r="BW25" s="1013" t="e" cm="1">
        <f t="array" aca="1" ref="BW25" ca="1">IF(INDIRECT($AG$10&amp;$AI23&amp;"!"&amp;$BW$18)="","★",INDIRECT($AG$10&amp;$AI23&amp;"!"&amp;$BW$18))</f>
        <v>#N/A</v>
      </c>
      <c r="BX25" s="1013" t="str" cm="1">
        <f t="array" aca="1" ref="BX25" ca="1">IF(INDIRECT($AG$10&amp;$AI23&amp;"!"&amp;$BX$18)="","★",INDIRECT($AG$10&amp;$AI23&amp;"!"&amp;$BX$18))</f>
        <v>---</v>
      </c>
      <c r="BY25" s="1012"/>
      <c r="BZ25" s="1014"/>
      <c r="CA25" s="1015"/>
      <c r="CB25" s="1015"/>
    </row>
    <row r="26" spans="2:80" ht="22.9" customHeight="1" thickBot="1">
      <c r="B26" s="167" t="s">
        <v>1184</v>
      </c>
      <c r="C26" s="819" t="s">
        <v>1194</v>
      </c>
      <c r="D26" s="820"/>
      <c r="E26" s="821">
        <f>SUMIFS(E$15:E$24,$D$15:$D$24,"〇")</f>
        <v>0</v>
      </c>
      <c r="F26" s="821">
        <f>SUMIFS(F$15:F$24,$D$15:$D$24,"〇")</f>
        <v>0</v>
      </c>
      <c r="G26" s="821">
        <f>IFERROR($E26-$F26,"")</f>
        <v>0</v>
      </c>
      <c r="H26" s="1175" t="str">
        <f>IFERROR($G26/$E26*100,"")</f>
        <v/>
      </c>
      <c r="I26" s="1175" t="str">
        <f>IFERROR($G26/$N$9*100,"")</f>
        <v/>
      </c>
      <c r="J26" s="823">
        <f>SUMIFS(J$15:J$24,$D15:$D24,"〇")</f>
        <v>0</v>
      </c>
      <c r="K26" s="823">
        <f>SUMIFS(K$15:K$24,$D15:$D24,"〇")</f>
        <v>0</v>
      </c>
      <c r="L26" s="824">
        <f>SUMIFS(L$15:L$24,$D15:$D24,"〇")</f>
        <v>0</v>
      </c>
      <c r="M26" s="825"/>
      <c r="N26" s="823">
        <f>SUMIFS(N$15:N$24,$D15:$D24,"〇")</f>
        <v>0</v>
      </c>
      <c r="O26" s="674" t="str">
        <f>IFERROR($L26/$N26,"")</f>
        <v/>
      </c>
      <c r="Q26" s="167"/>
      <c r="R26" s="819"/>
      <c r="S26" s="820"/>
      <c r="T26" s="821"/>
      <c r="U26" s="821"/>
      <c r="V26" s="821"/>
      <c r="W26" s="822"/>
      <c r="X26" s="821"/>
      <c r="Y26" s="823"/>
      <c r="Z26" s="823"/>
      <c r="AA26" s="824"/>
      <c r="AB26" s="825"/>
      <c r="AC26" s="823"/>
      <c r="AD26" s="674"/>
      <c r="AE26" s="35"/>
      <c r="AF26" s="40"/>
      <c r="AG26" s="266"/>
      <c r="AH26" s="154"/>
      <c r="AI26" s="1016"/>
      <c r="AJ26" s="1017"/>
      <c r="AK26" s="1018"/>
      <c r="AL26" s="1018"/>
      <c r="AM26" s="1018"/>
      <c r="AN26" s="1018"/>
      <c r="AO26" s="1018"/>
      <c r="AP26" s="1018"/>
      <c r="AQ26" s="1019"/>
      <c r="AR26" s="1017"/>
      <c r="AS26" s="1018"/>
      <c r="AT26" s="1018"/>
      <c r="AU26" s="1018"/>
      <c r="AV26" s="1018"/>
      <c r="AW26" s="1019"/>
      <c r="AX26" s="1017"/>
      <c r="AY26" s="1018"/>
      <c r="AZ26" s="1020" t="str" cm="1">
        <f t="array" aca="1" ref="AZ26" ca="1">IF(INDIRECT($AG$10&amp;$AI23&amp;"!"&amp;$AZ$19)="","★",INDIRECT($AG$10&amp;$AI23&amp;"!"&amp;$AZ$19))</f>
        <v>★</v>
      </c>
      <c r="BA26" s="1020" t="str" cm="1">
        <f t="array" aca="1" ref="BA26" ca="1">IF(INDIRECT($AG$10&amp;$AI23&amp;"!"&amp;$BA$19)="","★",INDIRECT($AG$10&amp;$AI23&amp;"!"&amp;$BA$19))</f>
        <v>★</v>
      </c>
      <c r="BB26" s="1020" t="str" cm="1">
        <f t="array" aca="1" ref="BB26" ca="1">IF(INDIRECT($AG$10&amp;$AI23&amp;"!"&amp;$BB$19)="","★",INDIRECT($AG$10&amp;$AI23&amp;"!"&amp;$BB$19))</f>
        <v>★</v>
      </c>
      <c r="BC26" s="1020" t="str" cm="1">
        <f t="array" aca="1" ref="BC26" ca="1">IF(INDIRECT($AG$10&amp;$AI23&amp;"!"&amp;$BC$19)="","★",INDIRECT($AG$10&amp;$AI23&amp;"!"&amp;$BC$19))</f>
        <v>★</v>
      </c>
      <c r="BD26" s="1020" t="str" cm="1">
        <f t="array" aca="1" ref="BD26" ca="1">IF(INDIRECT($AG$10&amp;$AI23&amp;"!"&amp;$BD$19)="","★",INDIRECT($AG$10&amp;$AI23&amp;"!"&amp;$BD$19))</f>
        <v>★</v>
      </c>
      <c r="BE26" s="1020" t="str" cm="1">
        <f t="array" aca="1" ref="BE26" ca="1">IF(INDIRECT($AG$10&amp;$AI23&amp;"!"&amp;$BE$19)="","★",INDIRECT($AG$10&amp;$AI23&amp;"!"&amp;$BE$19))</f>
        <v>★</v>
      </c>
      <c r="BF26" s="1018"/>
      <c r="BG26" s="1020" t="str" cm="1">
        <f t="array" aca="1" ref="BG26" ca="1">IF(INDIRECT($AG$10&amp;$AI23&amp;"!"&amp;$BG$19)="","★",INDIRECT($AG$10&amp;$AI23&amp;"!"&amp;$BG$19))</f>
        <v>★</v>
      </c>
      <c r="BH26" s="1020" t="str" cm="1">
        <f t="array" aca="1" ref="BH26" ca="1">IF(INDIRECT($AG$10&amp;$AI23&amp;"!"&amp;$BH$19)="","★",INDIRECT($AG$10&amp;$AI23&amp;"!"&amp;$BH$19))</f>
        <v>★</v>
      </c>
      <c r="BI26" s="1018"/>
      <c r="BJ26" s="1020" t="e" cm="1">
        <f t="array" aca="1" ref="BJ26" ca="1">IF(INDIRECT($AG$10&amp;$AI23&amp;"!"&amp;$BJ$19)="","★",INDIRECT($AG$10&amp;$AI23&amp;"!"&amp;$BJ$19))</f>
        <v>#N/A</v>
      </c>
      <c r="BK26" s="1020" t="str" cm="1">
        <f t="array" aca="1" ref="BK26" ca="1">IF(INDIRECT($AG$10&amp;$AI23&amp;"!"&amp;$BK$19)="","★",INDIRECT($AG$10&amp;$AI23&amp;"!"&amp;$BK$19))</f>
        <v>---</v>
      </c>
      <c r="BL26" s="1018"/>
      <c r="BM26" s="1020" t="str" cm="1">
        <f t="array" aca="1" ref="BM26" ca="1">IF(INDIRECT($AG$10&amp;$AI23&amp;"!"&amp;$BM$19)="","★",INDIRECT($AG$10&amp;$AI23&amp;"!"&amp;$BM$19))</f>
        <v>★</v>
      </c>
      <c r="BN26" s="1020" t="str" cm="1">
        <f t="array" aca="1" ref="BN26" ca="1">IF(INDIRECT($AG$10&amp;$AI23&amp;"!"&amp;$BN$19)="","★",INDIRECT($AG$10&amp;$AI23&amp;"!"&amp;$BN$19))</f>
        <v>★</v>
      </c>
      <c r="BO26" s="1020" t="str" cm="1">
        <f t="array" aca="1" ref="BO26" ca="1">IF(INDIRECT($AG$10&amp;$AI23&amp;"!"&amp;$BO$19)="","★",INDIRECT($AG$10&amp;$AI23&amp;"!"&amp;$BO$19))</f>
        <v>★</v>
      </c>
      <c r="BP26" s="1020" t="str" cm="1">
        <f t="array" aca="1" ref="BP26" ca="1">IF(INDIRECT($AG$10&amp;$AI23&amp;"!"&amp;$BP$19)="","★",INDIRECT($AG$10&amp;$AI23&amp;"!"&amp;$BP$19))</f>
        <v>★</v>
      </c>
      <c r="BQ26" s="1020" t="str" cm="1">
        <f t="array" aca="1" ref="BQ26" ca="1">IF(INDIRECT($AG$10&amp;$AI23&amp;"!"&amp;$BQ$19)="","★",INDIRECT($AG$10&amp;$AI23&amp;"!"&amp;$BQ$19))</f>
        <v>★</v>
      </c>
      <c r="BR26" s="1020" t="str" cm="1">
        <f t="array" aca="1" ref="BR26" ca="1">IF(INDIRECT($AG$10&amp;$AI23&amp;"!"&amp;$BR$19)="","★",INDIRECT($AG$10&amp;$AI23&amp;"!"&amp;$BR$19))</f>
        <v>★</v>
      </c>
      <c r="BS26" s="1018"/>
      <c r="BT26" s="1020" t="str" cm="1">
        <f t="array" aca="1" ref="BT26" ca="1">IF(INDIRECT($AG$10&amp;$AI23&amp;"!"&amp;$BT$19)="","★",INDIRECT($AG$10&amp;$AI23&amp;"!"&amp;$BT$19))</f>
        <v>★</v>
      </c>
      <c r="BU26" s="1020" t="str" cm="1">
        <f t="array" aca="1" ref="BU26" ca="1">IF(INDIRECT($AG$10&amp;$AI23&amp;"!"&amp;$BU$19)="","★",INDIRECT($AG$10&amp;$AI23&amp;"!"&amp;$BU$19))</f>
        <v>★</v>
      </c>
      <c r="BV26" s="1018"/>
      <c r="BW26" s="1020" t="e" cm="1">
        <f t="array" aca="1" ref="BW26" ca="1">IF(INDIRECT($AG$10&amp;$AI23&amp;"!"&amp;$BW$19)="","★",INDIRECT($AG$10&amp;$AI23&amp;"!"&amp;$BW$19))</f>
        <v>#N/A</v>
      </c>
      <c r="BX26" s="1020" t="str" cm="1">
        <f t="array" aca="1" ref="BX26" ca="1">IF(INDIRECT($AG$10&amp;$AI23&amp;"!"&amp;$BX$19)="","★",INDIRECT($AG$10&amp;$AI23&amp;"!"&amp;$BX$19))</f>
        <v>---</v>
      </c>
      <c r="BY26" s="1019"/>
      <c r="BZ26" s="1021"/>
      <c r="CA26" s="1022"/>
      <c r="CB26" s="1022"/>
    </row>
    <row r="27" spans="2:80" ht="22.9" customHeight="1" thickBot="1">
      <c r="B27" s="134" t="s">
        <v>14</v>
      </c>
      <c r="C27" s="826"/>
      <c r="D27" s="827"/>
      <c r="E27" s="828">
        <f>IFERROR(E25+E26,"")</f>
        <v>0</v>
      </c>
      <c r="F27" s="828">
        <f>IFERROR(F25+F26,"")</f>
        <v>0</v>
      </c>
      <c r="G27" s="828">
        <f>IFERROR($E27-$F27,"")</f>
        <v>0</v>
      </c>
      <c r="H27" s="1176" t="str">
        <f>IFERROR($G27/$E27*100,"")</f>
        <v/>
      </c>
      <c r="I27" s="1176" t="str">
        <f>IFERROR($G27/$N$9*100,"")</f>
        <v/>
      </c>
      <c r="J27" s="830">
        <f>IFERROR(J25+J26,"")</f>
        <v>0</v>
      </c>
      <c r="K27" s="831" t="str">
        <f>IF(K15="","",K25+K26)</f>
        <v/>
      </c>
      <c r="L27" s="831">
        <f>IFERROR(L25+L26,"")</f>
        <v>0</v>
      </c>
      <c r="M27" s="832"/>
      <c r="N27" s="828">
        <f>IFERROR(N25+N26,"")</f>
        <v>0</v>
      </c>
      <c r="O27" s="675" t="str">
        <f>IFERROR($L27/$N27,"")</f>
        <v/>
      </c>
      <c r="Q27" s="134"/>
      <c r="R27" s="826"/>
      <c r="S27" s="827"/>
      <c r="T27" s="828"/>
      <c r="U27" s="828"/>
      <c r="V27" s="828"/>
      <c r="W27" s="829"/>
      <c r="X27" s="828"/>
      <c r="Y27" s="830"/>
      <c r="Z27" s="831"/>
      <c r="AA27" s="831"/>
      <c r="AB27" s="832"/>
      <c r="AC27" s="828"/>
      <c r="AD27" s="675"/>
      <c r="AE27" s="35"/>
      <c r="AF27" s="40"/>
      <c r="AG27" s="40"/>
      <c r="AH27" s="154"/>
      <c r="AI27" s="1003">
        <v>2</v>
      </c>
      <c r="AJ27" s="1004" t="str" cm="1">
        <f t="array" aca="1" ref="AJ27" ca="1">IF(INDIRECT($AG$10&amp;$AI27&amp;"!"&amp;$AJ$16)="","★",INDIRECT($AG$10&amp;$AI27&amp;"!"&amp;$AJ$16))</f>
        <v>★</v>
      </c>
      <c r="AK27" s="1005" t="str" cm="1">
        <f t="array" aca="1" ref="AK27" ca="1">IF(INDIRECT($AG$10&amp;$AI27&amp;"!"&amp;$AK$16)="","★",INDIRECT($AG$10&amp;$AI27&amp;"!"&amp;$AK$16))</f>
        <v>★</v>
      </c>
      <c r="AL27" s="1005" t="str" cm="1">
        <f t="array" aca="1" ref="AL27" ca="1">IF(INDIRECT($AG$10&amp;$AI27&amp;"!"&amp;$AL$16)="","★",INDIRECT($AG$10&amp;$AI27&amp;"!"&amp;$AL$16))</f>
        <v>★</v>
      </c>
      <c r="AM27" s="1005" t="str" cm="1">
        <f t="array" aca="1" ref="AM27" ca="1">IF(INDIRECT($AG$10&amp;$AI27&amp;"!"&amp;$AM$16)="","★",INDIRECT($AG$10&amp;$AI27&amp;"!"&amp;$AM$16))</f>
        <v>★</v>
      </c>
      <c r="AN27" s="1005" t="str" cm="1">
        <f t="array" aca="1" ref="AN27" ca="1">IF(INDIRECT($AG$10&amp;$AI27&amp;"!"&amp;$AN$16)="","★",INDIRECT($AG$10&amp;$AI27&amp;"!"&amp;$AN$16))</f>
        <v>★</v>
      </c>
      <c r="AO27" s="1005" t="str" cm="1">
        <f t="array" aca="1" ref="AO27" ca="1">IF(INDIRECT($AG$10&amp;$AI27&amp;"!"&amp;$AO$16)="","★",INDIRECT($AG$10&amp;$AI27&amp;"!"&amp;$AO$16))</f>
        <v>★</v>
      </c>
      <c r="AP27" s="1005" t="str" cm="1">
        <f t="array" aca="1" ref="AP27" ca="1">IF(INDIRECT($AG$10&amp;$AI27&amp;"!"&amp;$AP$16)="","★",INDIRECT($AG$10&amp;$AI27&amp;"!"&amp;$AP$16))</f>
        <v>★</v>
      </c>
      <c r="AQ27" s="1006" t="str" cm="1">
        <f t="array" aca="1" ref="AQ27" ca="1">IF(INDIRECT($AG$10&amp;$AI27&amp;"!"&amp;$AQ$16)="","★",INDIRECT($AG$10&amp;$AI27&amp;"!"&amp;$AQ$16))</f>
        <v>★</v>
      </c>
      <c r="AR27" s="1004" t="str" cm="1">
        <f t="array" aca="1" ref="AR27" ca="1">IF(INDIRECT($AG$10&amp;$AI27&amp;"!"&amp;$AR$16)="","★",INDIRECT($AG$10&amp;$AI27&amp;"!"&amp;$AR$16))</f>
        <v>★</v>
      </c>
      <c r="AS27" s="1005" t="str" cm="1">
        <f t="array" aca="1" ref="AS27" ca="1">IF(INDIRECT($AG$10&amp;$AI27&amp;"!"&amp;$AS$16)="","★",INDIRECT($AG$10&amp;$AI27&amp;"!"&amp;$AS$16))</f>
        <v>★</v>
      </c>
      <c r="AT27" s="1005" t="str" cm="1">
        <f t="array" aca="1" ref="AT27" ca="1">IF(INDIRECT($AG$10&amp;$AI27&amp;"!"&amp;$AT$16)="","★",INDIRECT($AG$10&amp;$AI27&amp;"!"&amp;$AT$16))</f>
        <v>★</v>
      </c>
      <c r="AU27" s="1005" t="str" cm="1">
        <f t="array" aca="1" ref="AU27" ca="1">IF(INDIRECT($AG$10&amp;$AI27&amp;"!"&amp;$AU$16)="","★",INDIRECT($AG$10&amp;$AI27&amp;"!"&amp;$AU$16))</f>
        <v>★</v>
      </c>
      <c r="AV27" s="1005" t="str" cm="1">
        <f t="array" aca="1" ref="AV27" ca="1">IF(INDIRECT($AG$10&amp;$AI27&amp;"!"&amp;$AV$16)="","★",INDIRECT($AG$10&amp;$AI27&amp;"!"&amp;$AV$16))</f>
        <v>★</v>
      </c>
      <c r="AW27" s="1006" t="str" cm="1">
        <f t="array" aca="1" ref="AW27" ca="1">IF(INDIRECT($AG$10&amp;$AI27&amp;"!"&amp;$AW$16)="","★",INDIRECT($AG$10&amp;$AI27&amp;"!"&amp;$AW$16))</f>
        <v>★</v>
      </c>
      <c r="AX27" s="1004" t="e" cm="1">
        <f t="array" aca="1" ref="AX27" ca="1">IF(INDIRECT($AG$10&amp;$AI27&amp;"!"&amp;$AX$16)="","★",INDIRECT($AG$10&amp;$AI27&amp;"!"&amp;$AX$16))</f>
        <v>#VALUE!</v>
      </c>
      <c r="AY27" s="1005" t="e" cm="1">
        <f t="array" aca="1" ref="AY27" ca="1">IF(INDIRECT($AG$10&amp;$AI27&amp;"!"&amp;$AY$16)="","★",INDIRECT($AG$10&amp;$AI27&amp;"!"&amp;$AY$16))</f>
        <v>#VALUE!</v>
      </c>
      <c r="AZ27" s="1005" t="str" cm="1">
        <f t="array" aca="1" ref="AZ27" ca="1">IF(INDIRECT($AG$10&amp;$AI27&amp;"!"&amp;$AZ$16)="","★",INDIRECT($AG$10&amp;$AI27&amp;"!"&amp;$AZ$16))</f>
        <v>★</v>
      </c>
      <c r="BA27" s="1005" t="str" cm="1">
        <f t="array" aca="1" ref="BA27" ca="1">IF(INDIRECT($AG$10&amp;$AI27&amp;"!"&amp;$BA$16)="","★",INDIRECT($AG$10&amp;$AI27&amp;"!"&amp;$BA$16))</f>
        <v>★</v>
      </c>
      <c r="BB27" s="1005" t="str" cm="1">
        <f t="array" aca="1" ref="BB27" ca="1">IF(INDIRECT($AG$10&amp;$AI27&amp;"!"&amp;$BB$16)="","★",INDIRECT($AG$10&amp;$AI27&amp;"!"&amp;$BB$16))</f>
        <v>★</v>
      </c>
      <c r="BC27" s="1005" t="str" cm="1">
        <f t="array" aca="1" ref="BC27" ca="1">IF(INDIRECT($AG$10&amp;$AI27&amp;"!"&amp;$BC$16)="","★",INDIRECT($AG$10&amp;$AI27&amp;"!"&amp;$BC$16))</f>
        <v>★</v>
      </c>
      <c r="BD27" s="1005" t="str" cm="1">
        <f t="array" aca="1" ref="BD27" ca="1">IF(INDIRECT($AG$10&amp;$AI27&amp;"!"&amp;$BD$16)="","★",INDIRECT($AG$10&amp;$AI27&amp;"!"&amp;$BD$16))</f>
        <v>★</v>
      </c>
      <c r="BE27" s="1005" t="str" cm="1">
        <f t="array" aca="1" ref="BE27" ca="1">IF(INDIRECT($AG$10&amp;$AI27&amp;"!"&amp;$BE$16)="","★",INDIRECT($AG$10&amp;$AI27&amp;"!"&amp;$BE$16))</f>
        <v>★</v>
      </c>
      <c r="BF27" s="1005" t="str" cm="1">
        <f t="array" aca="1" ref="BF27" ca="1">IF(INDIRECT($AG$10&amp;$AI27&amp;"!"&amp;$BF$16)="","★",INDIRECT($AG$10&amp;$AI27&amp;"!"&amp;$BF$16))</f>
        <v>★</v>
      </c>
      <c r="BG27" s="1005" t="str" cm="1">
        <f t="array" aca="1" ref="BG27" ca="1">IF(INDIRECT($AG$10&amp;$AI27&amp;"!"&amp;$BG$16)="","★",INDIRECT($AG$10&amp;$AI27&amp;"!"&amp;$BG$16))</f>
        <v>★</v>
      </c>
      <c r="BH27" s="1005" t="str" cm="1">
        <f t="array" aca="1" ref="BH27" ca="1">IF(INDIRECT($AG$10&amp;$AI27&amp;"!"&amp;$BH$16)="","★",INDIRECT($AG$10&amp;$AI27&amp;"!"&amp;$BH$16))</f>
        <v>★</v>
      </c>
      <c r="BI27" s="1005" t="str" cm="1">
        <f t="array" aca="1" ref="BI27" ca="1">IF(INDIRECT($AG$10&amp;$AI27&amp;"!"&amp;$BI$16)="","★",INDIRECT($AG$10&amp;$AI27&amp;"!"&amp;$BI$16))</f>
        <v>★</v>
      </c>
      <c r="BJ27" s="1005" t="e" cm="1">
        <f t="array" aca="1" ref="BJ27" ca="1">IF(INDIRECT($AG$10&amp;$AI27&amp;"!"&amp;$BJ$16)="","★",INDIRECT($AG$10&amp;$AI27&amp;"!"&amp;$BJ$16))</f>
        <v>#N/A</v>
      </c>
      <c r="BK27" s="1005" t="str" cm="1">
        <f t="array" aca="1" ref="BK27" ca="1">IF(INDIRECT($AG$10&amp;$AI27&amp;"!"&amp;$BK$16)="","★",INDIRECT($AG$10&amp;$AI27&amp;"!"&amp;$BK$16))</f>
        <v>---</v>
      </c>
      <c r="BL27" s="1005" cm="1">
        <f t="array" aca="1" ref="BL27" ca="1">IF(INDIRECT($AG$10&amp;$AI27&amp;"!"&amp;$BL$16)="","★",INDIRECT($AG$10&amp;$AI27&amp;"!"&amp;$BL$16))</f>
        <v>0</v>
      </c>
      <c r="BM27" s="1005" t="str" cm="1">
        <f t="array" aca="1" ref="BM27" ca="1">IF(INDIRECT($AG$10&amp;$AI27&amp;"!"&amp;$BM$16)="","★",INDIRECT($AG$10&amp;$AI27&amp;"!"&amp;$BM$16))</f>
        <v>★</v>
      </c>
      <c r="BN27" s="1005" t="str" cm="1">
        <f t="array" aca="1" ref="BN27" ca="1">IF(INDIRECT($AG$10&amp;$AI27&amp;"!"&amp;$BN$16)="","★",INDIRECT($AG$10&amp;$AI27&amp;"!"&amp;$BN$16))</f>
        <v>★</v>
      </c>
      <c r="BO27" s="1005" t="str" cm="1">
        <f t="array" aca="1" ref="BO27" ca="1">IF(INDIRECT($AG$10&amp;$AI27&amp;"!"&amp;$BO$16)="","★",INDIRECT($AG$10&amp;$AI27&amp;"!"&amp;$BO$16))</f>
        <v>★</v>
      </c>
      <c r="BP27" s="1005" t="str" cm="1">
        <f t="array" aca="1" ref="BP27" ca="1">IF(INDIRECT($AG$10&amp;$AI27&amp;"!"&amp;$BP$16)="","★",INDIRECT($AG$10&amp;$AI27&amp;"!"&amp;$BP$16))</f>
        <v>★</v>
      </c>
      <c r="BQ27" s="1005" t="str" cm="1">
        <f t="array" aca="1" ref="BQ27" ca="1">IF(INDIRECT($AG$10&amp;$AI27&amp;"!"&amp;$BQ$16)="","★",INDIRECT($AG$10&amp;$AI27&amp;"!"&amp;$BQ$16))</f>
        <v>★</v>
      </c>
      <c r="BR27" s="1005" t="str" cm="1">
        <f t="array" aca="1" ref="BR27" ca="1">IF(INDIRECT($AG$10&amp;$AI27&amp;"!"&amp;$BR$16)="","★",INDIRECT($AG$10&amp;$AI27&amp;"!"&amp;$BR$16))</f>
        <v>★</v>
      </c>
      <c r="BS27" s="1005" t="str" cm="1">
        <f t="array" aca="1" ref="BS27" ca="1">IF(INDIRECT($AG$10&amp;$AI27&amp;"!"&amp;$BS$16)="","★",INDIRECT($AG$10&amp;$AI27&amp;"!"&amp;$BS$16))</f>
        <v>★</v>
      </c>
      <c r="BT27" s="1005" t="str" cm="1">
        <f t="array" aca="1" ref="BT27" ca="1">IF(INDIRECT($AG$10&amp;$AI27&amp;"!"&amp;$BT$16)="","★",INDIRECT($AG$10&amp;$AI27&amp;"!"&amp;$BT$16))</f>
        <v>★</v>
      </c>
      <c r="BU27" s="1005" t="str" cm="1">
        <f t="array" aca="1" ref="BU27" ca="1">IF(INDIRECT($AG$10&amp;$AI27&amp;"!"&amp;$BU$16)="","★",INDIRECT($AG$10&amp;$AI27&amp;"!"&amp;$BU$16))</f>
        <v>★</v>
      </c>
      <c r="BV27" s="1005" t="str" cm="1">
        <f t="array" aca="1" ref="BV27" ca="1">IF(INDIRECT($AG$10&amp;$AI27&amp;"!"&amp;$BV$16)="","★",INDIRECT($AG$10&amp;$AI27&amp;"!"&amp;$BV$16))</f>
        <v>★</v>
      </c>
      <c r="BW27" s="1005" t="e" cm="1">
        <f t="array" aca="1" ref="BW27" ca="1">IF(INDIRECT($AG$10&amp;$AI27&amp;"!"&amp;$BW$16)="","★",INDIRECT($AG$10&amp;$AI27&amp;"!"&amp;$BW$16))</f>
        <v>#N/A</v>
      </c>
      <c r="BX27" s="1005" t="str" cm="1">
        <f t="array" aca="1" ref="BX27" ca="1">IF(INDIRECT($AG$10&amp;$AI27&amp;"!"&amp;$BX$16)="","★",INDIRECT($AG$10&amp;$AI27&amp;"!"&amp;$BX$16))</f>
        <v>---</v>
      </c>
      <c r="BY27" s="1006" cm="1">
        <f t="array" aca="1" ref="BY27" ca="1">IF(INDIRECT($AG$10&amp;$AI27&amp;"!"&amp;$BY$16)="","★",INDIRECT($AG$10&amp;$AI27&amp;"!"&amp;$BY$16))</f>
        <v>0</v>
      </c>
      <c r="BZ27" s="1007" t="str" cm="1">
        <f t="array" aca="1" ref="BZ27" ca="1">IF(INDIRECT($AG$10&amp;$AI27&amp;"!"&amp;$BZ$16)="","★",INDIRECT($AG$10&amp;$AI27&amp;"!"&amp;$BZ$16))</f>
        <v>★</v>
      </c>
      <c r="CA27" s="1008" t="str" cm="1">
        <f t="array" aca="1" ref="CA27" ca="1">IF(INDIRECT($AG$10&amp;$AI27&amp;"!"&amp;$CA$16)="","★",INDIRECT($AG$10&amp;$AI27&amp;"!"&amp;$CA$16))</f>
        <v>★</v>
      </c>
      <c r="CB27" s="1008" t="str" cm="1">
        <f t="array" aca="1" ref="CB27" ca="1">IF(INDIRECT($AG$10&amp;$AI27&amp;"!"&amp;$CB$16)="","★",INDIRECT($AG$10&amp;$AI27&amp;"!"&amp;$CB$16))</f>
        <v>★</v>
      </c>
    </row>
    <row r="28" spans="2:80" ht="13.15" customHeight="1">
      <c r="B28" s="35"/>
      <c r="C28" s="833"/>
      <c r="D28" s="833"/>
      <c r="E28" s="833"/>
      <c r="F28" s="833"/>
      <c r="G28" s="834"/>
      <c r="H28" s="834"/>
      <c r="I28" s="833"/>
      <c r="J28" s="835"/>
      <c r="K28" s="835"/>
      <c r="L28" s="720"/>
      <c r="M28" s="731"/>
      <c r="N28" s="836"/>
      <c r="O28" s="314"/>
      <c r="AE28" s="35"/>
      <c r="AF28" s="40"/>
      <c r="AG28" s="40"/>
      <c r="AH28" s="154"/>
      <c r="AI28" s="1009"/>
      <c r="AJ28" s="1010"/>
      <c r="AK28" s="1011"/>
      <c r="AL28" s="1011"/>
      <c r="AM28" s="1011"/>
      <c r="AN28" s="1011"/>
      <c r="AO28" s="1011"/>
      <c r="AP28" s="1011"/>
      <c r="AQ28" s="1012"/>
      <c r="AR28" s="1010"/>
      <c r="AS28" s="1011"/>
      <c r="AT28" s="1011"/>
      <c r="AU28" s="1011"/>
      <c r="AV28" s="1011"/>
      <c r="AW28" s="1012"/>
      <c r="AX28" s="1010"/>
      <c r="AY28" s="1011"/>
      <c r="AZ28" s="1013" t="str" cm="1">
        <f t="array" aca="1" ref="AZ28" ca="1">IF(INDIRECT($AG$10&amp;$AI27&amp;"!"&amp;$AZ$17)="","★",INDIRECT($AG$10&amp;$AI27&amp;"!"&amp;$AZ$17))</f>
        <v>★</v>
      </c>
      <c r="BA28" s="1013" t="str" cm="1">
        <f t="array" aca="1" ref="BA28" ca="1">IF(INDIRECT($AG$10&amp;$AI27&amp;"!"&amp;$BA$17)="","★",INDIRECT($AG$10&amp;$AI27&amp;"!"&amp;$BA$17))</f>
        <v>★</v>
      </c>
      <c r="BB28" s="1013" t="str" cm="1">
        <f t="array" aca="1" ref="BB28" ca="1">IF(INDIRECT($AG$10&amp;$AI27&amp;"!"&amp;$BB$17)="","★",INDIRECT($AG$10&amp;$AI27&amp;"!"&amp;$BB$17))</f>
        <v>★</v>
      </c>
      <c r="BC28" s="1013" t="str" cm="1">
        <f t="array" aca="1" ref="BC28" ca="1">IF(INDIRECT($AG$10&amp;$AI27&amp;"!"&amp;$BC$17)="","★",INDIRECT($AG$10&amp;$AI27&amp;"!"&amp;$BC$17))</f>
        <v>★</v>
      </c>
      <c r="BD28" s="1013" t="str" cm="1">
        <f t="array" aca="1" ref="BD28" ca="1">IF(INDIRECT($AG$10&amp;$AI27&amp;"!"&amp;$BD$17)="","★",INDIRECT($AG$10&amp;$AI27&amp;"!"&amp;$BD$17))</f>
        <v>★</v>
      </c>
      <c r="BE28" s="1013" t="str" cm="1">
        <f t="array" aca="1" ref="BE28" ca="1">IF(INDIRECT($AG$10&amp;$AI27&amp;"!"&amp;$BE$17)="","★",INDIRECT($AG$10&amp;$AI27&amp;"!"&amp;$BE$17))</f>
        <v>★</v>
      </c>
      <c r="BF28" s="1011"/>
      <c r="BG28" s="1013" t="str" cm="1">
        <f t="array" aca="1" ref="BG28" ca="1">IF(INDIRECT($AG$10&amp;$AI27&amp;"!"&amp;$BG$17)="","★",INDIRECT($AG$10&amp;$AI27&amp;"!"&amp;$BG$17))</f>
        <v>★</v>
      </c>
      <c r="BH28" s="1013" t="str" cm="1">
        <f t="array" aca="1" ref="BH28" ca="1">IF(INDIRECT($AG$10&amp;$AI27&amp;"!"&amp;$BH$17)="","★",INDIRECT($AG$10&amp;$AI27&amp;"!"&amp;$BH$17))</f>
        <v>★</v>
      </c>
      <c r="BI28" s="1011"/>
      <c r="BJ28" s="1013" t="e" cm="1">
        <f t="array" aca="1" ref="BJ28" ca="1">IF(INDIRECT($AG$10&amp;$AI27&amp;"!"&amp;$BJ$17)="","★",INDIRECT($AG$10&amp;$AI27&amp;"!"&amp;$BJ$17))</f>
        <v>#N/A</v>
      </c>
      <c r="BK28" s="1013" t="str" cm="1">
        <f t="array" aca="1" ref="BK28" ca="1">IF(INDIRECT($AG$10&amp;$AI27&amp;"!"&amp;$BK$17)="","★",INDIRECT($AG$10&amp;$AI27&amp;"!"&amp;$BK$17))</f>
        <v>---</v>
      </c>
      <c r="BL28" s="1011"/>
      <c r="BM28" s="1013" t="str" cm="1">
        <f t="array" aca="1" ref="BM28" ca="1">IF(INDIRECT($AG$10&amp;$AI27&amp;"!"&amp;$BM$17)="","★",INDIRECT($AG$10&amp;$AI27&amp;"!"&amp;$BM$17))</f>
        <v>★</v>
      </c>
      <c r="BN28" s="1013" t="str" cm="1">
        <f t="array" aca="1" ref="BN28" ca="1">IF(INDIRECT($AG$10&amp;$AI27&amp;"!"&amp;$BN$17)="","★",INDIRECT($AG$10&amp;$AI27&amp;"!"&amp;$BN$17))</f>
        <v>★</v>
      </c>
      <c r="BO28" s="1013" t="str" cm="1">
        <f t="array" aca="1" ref="BO28" ca="1">IF(INDIRECT($AG$10&amp;$AI27&amp;"!"&amp;$BO$17)="","★",INDIRECT($AG$10&amp;$AI27&amp;"!"&amp;$BO$17))</f>
        <v>★</v>
      </c>
      <c r="BP28" s="1013" t="str" cm="1">
        <f t="array" aca="1" ref="BP28" ca="1">IF(INDIRECT($AG$10&amp;$AI27&amp;"!"&amp;$BP$17)="","★",INDIRECT($AG$10&amp;$AI27&amp;"!"&amp;$BP$17))</f>
        <v>★</v>
      </c>
      <c r="BQ28" s="1013" t="str" cm="1">
        <f t="array" aca="1" ref="BQ28" ca="1">IF(INDIRECT($AG$10&amp;$AI27&amp;"!"&amp;$BQ$17)="","★",INDIRECT($AG$10&amp;$AI27&amp;"!"&amp;$BQ$17))</f>
        <v>★</v>
      </c>
      <c r="BR28" s="1013" t="str" cm="1">
        <f t="array" aca="1" ref="BR28" ca="1">IF(INDIRECT($AG$10&amp;$AI27&amp;"!"&amp;$BR$17)="","★",INDIRECT($AG$10&amp;$AI27&amp;"!"&amp;$BR$17))</f>
        <v>★</v>
      </c>
      <c r="BS28" s="1011"/>
      <c r="BT28" s="1013" t="str" cm="1">
        <f t="array" aca="1" ref="BT28" ca="1">IF(INDIRECT($AG$10&amp;$AI27&amp;"!"&amp;$BT$17)="","★",INDIRECT($AG$10&amp;$AI27&amp;"!"&amp;$BT$17))</f>
        <v>★</v>
      </c>
      <c r="BU28" s="1013" t="str" cm="1">
        <f t="array" aca="1" ref="BU28" ca="1">IF(INDIRECT($AG$10&amp;$AI27&amp;"!"&amp;$BU$17)="","★",INDIRECT($AG$10&amp;$AI27&amp;"!"&amp;$BU$17))</f>
        <v>★</v>
      </c>
      <c r="BV28" s="1011"/>
      <c r="BW28" s="1013" t="e" cm="1">
        <f t="array" aca="1" ref="BW28" ca="1">IF(INDIRECT($AG$10&amp;$AI27&amp;"!"&amp;$BW$17)="","★",INDIRECT($AG$10&amp;$AI27&amp;"!"&amp;$BW$17))</f>
        <v>#N/A</v>
      </c>
      <c r="BX28" s="1013" t="str" cm="1">
        <f t="array" aca="1" ref="BX28" ca="1">IF(INDIRECT($AG$10&amp;$AI27&amp;"!"&amp;$BX$17)="","★",INDIRECT($AG$10&amp;$AI27&amp;"!"&amp;$BX$17))</f>
        <v>---</v>
      </c>
      <c r="BY28" s="1012"/>
      <c r="BZ28" s="1014"/>
      <c r="CA28" s="1015"/>
      <c r="CB28" s="1015"/>
    </row>
    <row r="29" spans="2:80" ht="13.15" customHeight="1">
      <c r="B29" s="35"/>
      <c r="C29" s="833"/>
      <c r="D29" s="833"/>
      <c r="E29" s="833"/>
      <c r="F29" s="833"/>
      <c r="G29" s="833"/>
      <c r="H29" s="833"/>
      <c r="I29" s="833"/>
      <c r="J29" s="835"/>
      <c r="K29" s="835"/>
      <c r="L29" s="720"/>
      <c r="M29" s="731"/>
      <c r="N29" s="836"/>
      <c r="O29" s="42"/>
      <c r="AE29" s="35"/>
      <c r="AF29" s="40"/>
      <c r="AG29" s="40"/>
      <c r="AH29" s="1023"/>
      <c r="AI29" s="1009"/>
      <c r="AJ29" s="1010"/>
      <c r="AK29" s="1011"/>
      <c r="AL29" s="1011"/>
      <c r="AM29" s="1011"/>
      <c r="AN29" s="1011"/>
      <c r="AO29" s="1011"/>
      <c r="AP29" s="1011"/>
      <c r="AQ29" s="1012"/>
      <c r="AR29" s="1010"/>
      <c r="AS29" s="1011"/>
      <c r="AT29" s="1011"/>
      <c r="AU29" s="1011"/>
      <c r="AV29" s="1011"/>
      <c r="AW29" s="1012"/>
      <c r="AX29" s="1010"/>
      <c r="AY29" s="1011"/>
      <c r="AZ29" s="1013" t="str" cm="1">
        <f t="array" aca="1" ref="AZ29" ca="1">IF(INDIRECT($AG$10&amp;$AI27&amp;"!"&amp;$AZ$18)="","★",INDIRECT($AG$10&amp;$AI27&amp;"!"&amp;$AZ$18))</f>
        <v>★</v>
      </c>
      <c r="BA29" s="1013" t="str" cm="1">
        <f t="array" aca="1" ref="BA29" ca="1">IF(INDIRECT($AG$10&amp;$AI27&amp;"!"&amp;$BA$18)="","★",INDIRECT($AG$10&amp;$AI27&amp;"!"&amp;$BA$18))</f>
        <v>★</v>
      </c>
      <c r="BB29" s="1013" t="str" cm="1">
        <f t="array" aca="1" ref="BB29" ca="1">IF(INDIRECT($AG$10&amp;$AI27&amp;"!"&amp;$BB$18)="","★",INDIRECT($AG$10&amp;$AI27&amp;"!"&amp;$BB$18))</f>
        <v>★</v>
      </c>
      <c r="BC29" s="1013" t="str" cm="1">
        <f t="array" aca="1" ref="BC29" ca="1">IF(INDIRECT($AG$10&amp;$AI27&amp;"!"&amp;$BC$18)="","★",INDIRECT($AG$10&amp;$AI27&amp;"!"&amp;$BC$18))</f>
        <v>★</v>
      </c>
      <c r="BD29" s="1013" t="str" cm="1">
        <f t="array" aca="1" ref="BD29" ca="1">IF(INDIRECT($AG$10&amp;$AI27&amp;"!"&amp;$BD$18)="","★",INDIRECT($AG$10&amp;$AI27&amp;"!"&amp;$BD$18))</f>
        <v>★</v>
      </c>
      <c r="BE29" s="1013" t="str" cm="1">
        <f t="array" aca="1" ref="BE29" ca="1">IF(INDIRECT($AG$10&amp;$AI27&amp;"!"&amp;$BE$18)="","★",INDIRECT($AG$10&amp;$AI27&amp;"!"&amp;$BE$18))</f>
        <v>★</v>
      </c>
      <c r="BF29" s="1011"/>
      <c r="BG29" s="1013" t="str" cm="1">
        <f t="array" aca="1" ref="BG29" ca="1">IF(INDIRECT($AG$10&amp;$AI27&amp;"!"&amp;$BG$18)="","★",INDIRECT($AG$10&amp;$AI27&amp;"!"&amp;$BG$18))</f>
        <v>★</v>
      </c>
      <c r="BH29" s="1013" t="str" cm="1">
        <f t="array" aca="1" ref="BH29" ca="1">IF(INDIRECT($AG$10&amp;$AI27&amp;"!"&amp;$BH$18)="","★",INDIRECT($AG$10&amp;$AI27&amp;"!"&amp;$BH$18))</f>
        <v>★</v>
      </c>
      <c r="BI29" s="1011"/>
      <c r="BJ29" s="1013" t="e" cm="1">
        <f t="array" aca="1" ref="BJ29" ca="1">IF(INDIRECT($AG$10&amp;$AI27&amp;"!"&amp;$BJ$18)="","★",INDIRECT($AG$10&amp;$AI27&amp;"!"&amp;$BJ$18))</f>
        <v>#N/A</v>
      </c>
      <c r="BK29" s="1013" t="str" cm="1">
        <f t="array" aca="1" ref="BK29" ca="1">IF(INDIRECT($AG$10&amp;$AI27&amp;"!"&amp;$BK$18)="","★",INDIRECT($AG$10&amp;$AI27&amp;"!"&amp;$BK$18))</f>
        <v>---</v>
      </c>
      <c r="BL29" s="1011"/>
      <c r="BM29" s="1013" t="str" cm="1">
        <f t="array" aca="1" ref="BM29" ca="1">IF(INDIRECT($AG$10&amp;$AI27&amp;"!"&amp;$BM$18)="","★",INDIRECT($AG$10&amp;$AI27&amp;"!"&amp;$BM$18))</f>
        <v>★</v>
      </c>
      <c r="BN29" s="1013" t="str" cm="1">
        <f t="array" aca="1" ref="BN29" ca="1">IF(INDIRECT($AG$10&amp;$AI27&amp;"!"&amp;$BN$18)="","★",INDIRECT($AG$10&amp;$AI27&amp;"!"&amp;$BN$18))</f>
        <v>★</v>
      </c>
      <c r="BO29" s="1013" t="str" cm="1">
        <f t="array" aca="1" ref="BO29" ca="1">IF(INDIRECT($AG$10&amp;$AI27&amp;"!"&amp;$BO$18)="","★",INDIRECT($AG$10&amp;$AI27&amp;"!"&amp;$BO$18))</f>
        <v>★</v>
      </c>
      <c r="BP29" s="1013" t="str" cm="1">
        <f t="array" aca="1" ref="BP29" ca="1">IF(INDIRECT($AG$10&amp;$AI27&amp;"!"&amp;$BP$18)="","★",INDIRECT($AG$10&amp;$AI27&amp;"!"&amp;$BP$18))</f>
        <v>★</v>
      </c>
      <c r="BQ29" s="1013" t="str" cm="1">
        <f t="array" aca="1" ref="BQ29" ca="1">IF(INDIRECT($AG$10&amp;$AI27&amp;"!"&amp;$BQ$18)="","★",INDIRECT($AG$10&amp;$AI27&amp;"!"&amp;$BQ$18))</f>
        <v>★</v>
      </c>
      <c r="BR29" s="1013" t="str" cm="1">
        <f t="array" aca="1" ref="BR29" ca="1">IF(INDIRECT($AG$10&amp;$AI27&amp;"!"&amp;$BR$18)="","★",INDIRECT($AG$10&amp;$AI27&amp;"!"&amp;$BR$18))</f>
        <v>★</v>
      </c>
      <c r="BS29" s="1011"/>
      <c r="BT29" s="1013" t="str" cm="1">
        <f t="array" aca="1" ref="BT29" ca="1">IF(INDIRECT($AG$10&amp;$AI27&amp;"!"&amp;$BT$18)="","★",INDIRECT($AG$10&amp;$AI27&amp;"!"&amp;$BT$18))</f>
        <v>★</v>
      </c>
      <c r="BU29" s="1013" t="str" cm="1">
        <f t="array" aca="1" ref="BU29" ca="1">IF(INDIRECT($AG$10&amp;$AI27&amp;"!"&amp;$BU$18)="","★",INDIRECT($AG$10&amp;$AI27&amp;"!"&amp;$BU$18))</f>
        <v>★</v>
      </c>
      <c r="BV29" s="1011"/>
      <c r="BW29" s="1013" t="e" cm="1">
        <f t="array" aca="1" ref="BW29" ca="1">IF(INDIRECT($AG$10&amp;$AI27&amp;"!"&amp;$BW$18)="","★",INDIRECT($AG$10&amp;$AI27&amp;"!"&amp;$BW$18))</f>
        <v>#N/A</v>
      </c>
      <c r="BX29" s="1013" t="str" cm="1">
        <f t="array" aca="1" ref="BX29" ca="1">IF(INDIRECT($AG$10&amp;$AI27&amp;"!"&amp;$BX$18)="","★",INDIRECT($AG$10&amp;$AI27&amp;"!"&amp;$BX$18))</f>
        <v>---</v>
      </c>
      <c r="BY29" s="1012"/>
      <c r="BZ29" s="1014"/>
      <c r="CA29" s="1015"/>
      <c r="CB29" s="1015"/>
    </row>
    <row r="30" spans="2:80" ht="15" customHeight="1" thickBot="1">
      <c r="B30" s="128" t="s">
        <v>1186</v>
      </c>
      <c r="C30" s="813"/>
      <c r="D30" s="813"/>
      <c r="E30" s="813"/>
      <c r="F30" s="813"/>
      <c r="G30" s="813"/>
      <c r="H30" s="813"/>
      <c r="I30" s="813"/>
      <c r="J30" s="813"/>
      <c r="K30" s="835"/>
      <c r="L30" s="720"/>
      <c r="M30" s="731"/>
      <c r="N30" s="836"/>
      <c r="O30" s="42"/>
      <c r="AE30" s="35"/>
      <c r="AF30" s="40"/>
      <c r="AG30" s="40"/>
      <c r="AH30" s="40"/>
      <c r="AI30" s="1016"/>
      <c r="AJ30" s="1017"/>
      <c r="AK30" s="1018"/>
      <c r="AL30" s="1018"/>
      <c r="AM30" s="1018"/>
      <c r="AN30" s="1018"/>
      <c r="AO30" s="1018"/>
      <c r="AP30" s="1018"/>
      <c r="AQ30" s="1019"/>
      <c r="AR30" s="1017"/>
      <c r="AS30" s="1018"/>
      <c r="AT30" s="1018"/>
      <c r="AU30" s="1018"/>
      <c r="AV30" s="1018"/>
      <c r="AW30" s="1019"/>
      <c r="AX30" s="1017"/>
      <c r="AY30" s="1018"/>
      <c r="AZ30" s="1020" t="str" cm="1">
        <f t="array" aca="1" ref="AZ30" ca="1">IF(INDIRECT($AG$10&amp;$AI27&amp;"!"&amp;$AZ$19)="","★",INDIRECT($AG$10&amp;$AI27&amp;"!"&amp;$AZ$19))</f>
        <v>★</v>
      </c>
      <c r="BA30" s="1020" t="str" cm="1">
        <f t="array" aca="1" ref="BA30" ca="1">IF(INDIRECT($AG$10&amp;$AI27&amp;"!"&amp;$BA$19)="","★",INDIRECT($AG$10&amp;$AI27&amp;"!"&amp;$BA$19))</f>
        <v>★</v>
      </c>
      <c r="BB30" s="1020" t="str" cm="1">
        <f t="array" aca="1" ref="BB30" ca="1">IF(INDIRECT($AG$10&amp;$AI27&amp;"!"&amp;$BB$19)="","★",INDIRECT($AG$10&amp;$AI27&amp;"!"&amp;$BB$19))</f>
        <v>★</v>
      </c>
      <c r="BC30" s="1020" t="str" cm="1">
        <f t="array" aca="1" ref="BC30" ca="1">IF(INDIRECT($AG$10&amp;$AI27&amp;"!"&amp;$BC$19)="","★",INDIRECT($AG$10&amp;$AI27&amp;"!"&amp;$BC$19))</f>
        <v>★</v>
      </c>
      <c r="BD30" s="1020" t="str" cm="1">
        <f t="array" aca="1" ref="BD30" ca="1">IF(INDIRECT($AG$10&amp;$AI27&amp;"!"&amp;$BD$19)="","★",INDIRECT($AG$10&amp;$AI27&amp;"!"&amp;$BD$19))</f>
        <v>★</v>
      </c>
      <c r="BE30" s="1020" t="str" cm="1">
        <f t="array" aca="1" ref="BE30" ca="1">IF(INDIRECT($AG$10&amp;$AI27&amp;"!"&amp;$BE$19)="","★",INDIRECT($AG$10&amp;$AI27&amp;"!"&amp;$BE$19))</f>
        <v>★</v>
      </c>
      <c r="BF30" s="1018"/>
      <c r="BG30" s="1020" t="str" cm="1">
        <f t="array" aca="1" ref="BG30" ca="1">IF(INDIRECT($AG$10&amp;$AI27&amp;"!"&amp;$BG$19)="","★",INDIRECT($AG$10&amp;$AI27&amp;"!"&amp;$BG$19))</f>
        <v>★</v>
      </c>
      <c r="BH30" s="1020" t="str" cm="1">
        <f t="array" aca="1" ref="BH30" ca="1">IF(INDIRECT($AG$10&amp;$AI27&amp;"!"&amp;$BH$19)="","★",INDIRECT($AG$10&amp;$AI27&amp;"!"&amp;$BH$19))</f>
        <v>★</v>
      </c>
      <c r="BI30" s="1018"/>
      <c r="BJ30" s="1020" t="e" cm="1">
        <f t="array" aca="1" ref="BJ30" ca="1">IF(INDIRECT($AG$10&amp;$AI27&amp;"!"&amp;$BJ$19)="","★",INDIRECT($AG$10&amp;$AI27&amp;"!"&amp;$BJ$19))</f>
        <v>#N/A</v>
      </c>
      <c r="BK30" s="1020" t="str" cm="1">
        <f t="array" aca="1" ref="BK30" ca="1">IF(INDIRECT($AG$10&amp;$AI27&amp;"!"&amp;$BK$19)="","★",INDIRECT($AG$10&amp;$AI27&amp;"!"&amp;$BK$19))</f>
        <v>---</v>
      </c>
      <c r="BL30" s="1018"/>
      <c r="BM30" s="1020" t="str" cm="1">
        <f t="array" aca="1" ref="BM30" ca="1">IF(INDIRECT($AG$10&amp;$AI27&amp;"!"&amp;$BM$19)="","★",INDIRECT($AG$10&amp;$AI27&amp;"!"&amp;$BM$19))</f>
        <v>★</v>
      </c>
      <c r="BN30" s="1020" t="str" cm="1">
        <f t="array" aca="1" ref="BN30" ca="1">IF(INDIRECT($AG$10&amp;$AI27&amp;"!"&amp;$BN$19)="","★",INDIRECT($AG$10&amp;$AI27&amp;"!"&amp;$BN$19))</f>
        <v>★</v>
      </c>
      <c r="BO30" s="1020" t="str" cm="1">
        <f t="array" aca="1" ref="BO30" ca="1">IF(INDIRECT($AG$10&amp;$AI27&amp;"!"&amp;$BO$19)="","★",INDIRECT($AG$10&amp;$AI27&amp;"!"&amp;$BO$19))</f>
        <v>★</v>
      </c>
      <c r="BP30" s="1020" t="str" cm="1">
        <f t="array" aca="1" ref="BP30" ca="1">IF(INDIRECT($AG$10&amp;$AI27&amp;"!"&amp;$BP$19)="","★",INDIRECT($AG$10&amp;$AI27&amp;"!"&amp;$BP$19))</f>
        <v>★</v>
      </c>
      <c r="BQ30" s="1020" t="str" cm="1">
        <f t="array" aca="1" ref="BQ30" ca="1">IF(INDIRECT($AG$10&amp;$AI27&amp;"!"&amp;$BQ$19)="","★",INDIRECT($AG$10&amp;$AI27&amp;"!"&amp;$BQ$19))</f>
        <v>★</v>
      </c>
      <c r="BR30" s="1020" t="str" cm="1">
        <f t="array" aca="1" ref="BR30" ca="1">IF(INDIRECT($AG$10&amp;$AI27&amp;"!"&amp;$BR$19)="","★",INDIRECT($AG$10&amp;$AI27&amp;"!"&amp;$BR$19))</f>
        <v>★</v>
      </c>
      <c r="BS30" s="1018"/>
      <c r="BT30" s="1020" t="str" cm="1">
        <f t="array" aca="1" ref="BT30" ca="1">IF(INDIRECT($AG$10&amp;$AI27&amp;"!"&amp;$BT$19)="","★",INDIRECT($AG$10&amp;$AI27&amp;"!"&amp;$BT$19))</f>
        <v>★</v>
      </c>
      <c r="BU30" s="1020" t="str" cm="1">
        <f t="array" aca="1" ref="BU30" ca="1">IF(INDIRECT($AG$10&amp;$AI27&amp;"!"&amp;$BU$19)="","★",INDIRECT($AG$10&amp;$AI27&amp;"!"&amp;$BU$19))</f>
        <v>★</v>
      </c>
      <c r="BV30" s="1018"/>
      <c r="BW30" s="1020" t="e" cm="1">
        <f t="array" aca="1" ref="BW30" ca="1">IF(INDIRECT($AG$10&amp;$AI27&amp;"!"&amp;$BW$19)="","★",INDIRECT($AG$10&amp;$AI27&amp;"!"&amp;$BW$19))</f>
        <v>#N/A</v>
      </c>
      <c r="BX30" s="1020" t="str" cm="1">
        <f t="array" aca="1" ref="BX30" ca="1">IF(INDIRECT($AG$10&amp;$AI27&amp;"!"&amp;$BX$19)="","★",INDIRECT($AG$10&amp;$AI27&amp;"!"&amp;$BX$19))</f>
        <v>---</v>
      </c>
      <c r="BY30" s="1019"/>
      <c r="BZ30" s="1021"/>
      <c r="CA30" s="1022"/>
      <c r="CB30" s="1022"/>
    </row>
    <row r="31" spans="2:80" ht="15" customHeight="1" thickBot="1">
      <c r="B31" s="145"/>
      <c r="C31" s="813"/>
      <c r="D31" s="1755" t="s">
        <v>1188</v>
      </c>
      <c r="E31" s="1756"/>
      <c r="F31" s="1755" t="s">
        <v>1187</v>
      </c>
      <c r="G31" s="1756"/>
      <c r="H31" s="813"/>
      <c r="I31" s="813"/>
      <c r="J31" s="813"/>
      <c r="K31" s="833"/>
      <c r="L31" s="720"/>
      <c r="M31" s="813"/>
      <c r="N31" s="813"/>
      <c r="AE31" s="35"/>
      <c r="AF31" s="40"/>
      <c r="AG31" s="40"/>
      <c r="AH31" s="40"/>
      <c r="AI31" s="1003">
        <v>3</v>
      </c>
      <c r="AJ31" s="1004" t="str" cm="1">
        <f t="array" aca="1" ref="AJ31" ca="1">IF(INDIRECT($AG$10&amp;$AI31&amp;"!"&amp;$AJ$16)="","★",INDIRECT($AG$10&amp;$AI31&amp;"!"&amp;$AJ$16))</f>
        <v>★</v>
      </c>
      <c r="AK31" s="1005" t="str" cm="1">
        <f t="array" aca="1" ref="AK31" ca="1">IF(INDIRECT($AG$10&amp;$AI31&amp;"!"&amp;$AK$16)="","★",INDIRECT($AG$10&amp;$AI31&amp;"!"&amp;$AK$16))</f>
        <v>★</v>
      </c>
      <c r="AL31" s="1005" t="str" cm="1">
        <f t="array" aca="1" ref="AL31" ca="1">IF(INDIRECT($AG$10&amp;$AI31&amp;"!"&amp;$AL$16)="","★",INDIRECT($AG$10&amp;$AI31&amp;"!"&amp;$AL$16))</f>
        <v>★</v>
      </c>
      <c r="AM31" s="1005" t="str" cm="1">
        <f t="array" aca="1" ref="AM31" ca="1">IF(INDIRECT($AG$10&amp;$AI31&amp;"!"&amp;$AM$16)="","★",INDIRECT($AG$10&amp;$AI31&amp;"!"&amp;$AM$16))</f>
        <v>★</v>
      </c>
      <c r="AN31" s="1005" t="str" cm="1">
        <f t="array" aca="1" ref="AN31" ca="1">IF(INDIRECT($AG$10&amp;$AI31&amp;"!"&amp;$AN$16)="","★",INDIRECT($AG$10&amp;$AI31&amp;"!"&amp;$AN$16))</f>
        <v>★</v>
      </c>
      <c r="AO31" s="1005" t="str" cm="1">
        <f t="array" aca="1" ref="AO31" ca="1">IF(INDIRECT($AG$10&amp;$AI31&amp;"!"&amp;$AO$16)="","★",INDIRECT($AG$10&amp;$AI31&amp;"!"&amp;$AO$16))</f>
        <v>★</v>
      </c>
      <c r="AP31" s="1005" t="str" cm="1">
        <f t="array" aca="1" ref="AP31" ca="1">IF(INDIRECT($AG$10&amp;$AI31&amp;"!"&amp;$AP$16)="","★",INDIRECT($AG$10&amp;$AI31&amp;"!"&amp;$AP$16))</f>
        <v>★</v>
      </c>
      <c r="AQ31" s="1006" t="str" cm="1">
        <f t="array" aca="1" ref="AQ31" ca="1">IF(INDIRECT($AG$10&amp;$AI31&amp;"!"&amp;$AQ$16)="","★",INDIRECT($AG$10&amp;$AI31&amp;"!"&amp;$AQ$16))</f>
        <v>★</v>
      </c>
      <c r="AR31" s="1004" t="str" cm="1">
        <f t="array" aca="1" ref="AR31" ca="1">IF(INDIRECT($AG$10&amp;$AI31&amp;"!"&amp;$AR$16)="","★",INDIRECT($AG$10&amp;$AI31&amp;"!"&amp;$AR$16))</f>
        <v>★</v>
      </c>
      <c r="AS31" s="1005" t="str" cm="1">
        <f t="array" aca="1" ref="AS31" ca="1">IF(INDIRECT($AG$10&amp;$AI31&amp;"!"&amp;$AS$16)="","★",INDIRECT($AG$10&amp;$AI31&amp;"!"&amp;$AS$16))</f>
        <v>★</v>
      </c>
      <c r="AT31" s="1005" t="str" cm="1">
        <f t="array" aca="1" ref="AT31" ca="1">IF(INDIRECT($AG$10&amp;$AI31&amp;"!"&amp;$AT$16)="","★",INDIRECT($AG$10&amp;$AI31&amp;"!"&amp;$AT$16))</f>
        <v>★</v>
      </c>
      <c r="AU31" s="1005" t="str" cm="1">
        <f t="array" aca="1" ref="AU31" ca="1">IF(INDIRECT($AG$10&amp;$AI31&amp;"!"&amp;$AU$16)="","★",INDIRECT($AG$10&amp;$AI31&amp;"!"&amp;$AU$16))</f>
        <v>★</v>
      </c>
      <c r="AV31" s="1005" t="str" cm="1">
        <f t="array" aca="1" ref="AV31" ca="1">IF(INDIRECT($AG$10&amp;$AI31&amp;"!"&amp;$AV$16)="","★",INDIRECT($AG$10&amp;$AI31&amp;"!"&amp;$AV$16))</f>
        <v>★</v>
      </c>
      <c r="AW31" s="1006" t="str" cm="1">
        <f t="array" aca="1" ref="AW31" ca="1">IF(INDIRECT($AG$10&amp;$AI31&amp;"!"&amp;$AW$16)="","★",INDIRECT($AG$10&amp;$AI31&amp;"!"&amp;$AW$16))</f>
        <v>★</v>
      </c>
      <c r="AX31" s="1004" t="e" cm="1">
        <f t="array" aca="1" ref="AX31" ca="1">IF(INDIRECT($AG$10&amp;$AI31&amp;"!"&amp;$AX$16)="","★",INDIRECT($AG$10&amp;$AI31&amp;"!"&amp;$AX$16))</f>
        <v>#VALUE!</v>
      </c>
      <c r="AY31" s="1005" t="e" cm="1">
        <f t="array" aca="1" ref="AY31" ca="1">IF(INDIRECT($AG$10&amp;$AI31&amp;"!"&amp;$AY$16)="","★",INDIRECT($AG$10&amp;$AI31&amp;"!"&amp;$AY$16))</f>
        <v>#VALUE!</v>
      </c>
      <c r="AZ31" s="1005" t="str" cm="1">
        <f t="array" aca="1" ref="AZ31" ca="1">IF(INDIRECT($AG$10&amp;$AI31&amp;"!"&amp;$AZ$16)="","★",INDIRECT($AG$10&amp;$AI31&amp;"!"&amp;$AZ$16))</f>
        <v>★</v>
      </c>
      <c r="BA31" s="1005" t="str" cm="1">
        <f t="array" aca="1" ref="BA31" ca="1">IF(INDIRECT($AG$10&amp;$AI31&amp;"!"&amp;$BA$16)="","★",INDIRECT($AG$10&amp;$AI31&amp;"!"&amp;$BA$16))</f>
        <v>★</v>
      </c>
      <c r="BB31" s="1005" t="str" cm="1">
        <f t="array" aca="1" ref="BB31" ca="1">IF(INDIRECT($AG$10&amp;$AI31&amp;"!"&amp;$BB$16)="","★",INDIRECT($AG$10&amp;$AI31&amp;"!"&amp;$BB$16))</f>
        <v>★</v>
      </c>
      <c r="BC31" s="1005" t="str" cm="1">
        <f t="array" aca="1" ref="BC31" ca="1">IF(INDIRECT($AG$10&amp;$AI31&amp;"!"&amp;$BC$16)="","★",INDIRECT($AG$10&amp;$AI31&amp;"!"&amp;$BC$16))</f>
        <v>★</v>
      </c>
      <c r="BD31" s="1005" t="str" cm="1">
        <f t="array" aca="1" ref="BD31" ca="1">IF(INDIRECT($AG$10&amp;$AI31&amp;"!"&amp;$BD$16)="","★",INDIRECT($AG$10&amp;$AI31&amp;"!"&amp;$BD$16))</f>
        <v>★</v>
      </c>
      <c r="BE31" s="1005" t="str" cm="1">
        <f t="array" aca="1" ref="BE31" ca="1">IF(INDIRECT($AG$10&amp;$AI31&amp;"!"&amp;$BE$16)="","★",INDIRECT($AG$10&amp;$AI31&amp;"!"&amp;$BE$16))</f>
        <v>★</v>
      </c>
      <c r="BF31" s="1005" t="str" cm="1">
        <f t="array" aca="1" ref="BF31" ca="1">IF(INDIRECT($AG$10&amp;$AI31&amp;"!"&amp;$BF$16)="","★",INDIRECT($AG$10&amp;$AI31&amp;"!"&amp;$BF$16))</f>
        <v>★</v>
      </c>
      <c r="BG31" s="1005" t="str" cm="1">
        <f t="array" aca="1" ref="BG31" ca="1">IF(INDIRECT($AG$10&amp;$AI31&amp;"!"&amp;$BG$16)="","★",INDIRECT($AG$10&amp;$AI31&amp;"!"&amp;$BG$16))</f>
        <v>★</v>
      </c>
      <c r="BH31" s="1005" t="str" cm="1">
        <f t="array" aca="1" ref="BH31" ca="1">IF(INDIRECT($AG$10&amp;$AI31&amp;"!"&amp;$BH$16)="","★",INDIRECT($AG$10&amp;$AI31&amp;"!"&amp;$BH$16))</f>
        <v>★</v>
      </c>
      <c r="BI31" s="1005" t="str" cm="1">
        <f t="array" aca="1" ref="BI31" ca="1">IF(INDIRECT($AG$10&amp;$AI31&amp;"!"&amp;$BI$16)="","★",INDIRECT($AG$10&amp;$AI31&amp;"!"&amp;$BI$16))</f>
        <v>★</v>
      </c>
      <c r="BJ31" s="1005" t="e" cm="1">
        <f t="array" aca="1" ref="BJ31" ca="1">IF(INDIRECT($AG$10&amp;$AI31&amp;"!"&amp;$BJ$16)="","★",INDIRECT($AG$10&amp;$AI31&amp;"!"&amp;$BJ$16))</f>
        <v>#N/A</v>
      </c>
      <c r="BK31" s="1005" t="str" cm="1">
        <f t="array" aca="1" ref="BK31" ca="1">IF(INDIRECT($AG$10&amp;$AI31&amp;"!"&amp;$BK$16)="","★",INDIRECT($AG$10&amp;$AI31&amp;"!"&amp;$BK$16))</f>
        <v>---</v>
      </c>
      <c r="BL31" s="1005" cm="1">
        <f t="array" aca="1" ref="BL31" ca="1">IF(INDIRECT($AG$10&amp;$AI31&amp;"!"&amp;$BL$16)="","★",INDIRECT($AG$10&amp;$AI31&amp;"!"&amp;$BL$16))</f>
        <v>0</v>
      </c>
      <c r="BM31" s="1005" t="str" cm="1">
        <f t="array" aca="1" ref="BM31" ca="1">IF(INDIRECT($AG$10&amp;$AI31&amp;"!"&amp;$BM$16)="","★",INDIRECT($AG$10&amp;$AI31&amp;"!"&amp;$BM$16))</f>
        <v>★</v>
      </c>
      <c r="BN31" s="1005" t="str" cm="1">
        <f t="array" aca="1" ref="BN31" ca="1">IF(INDIRECT($AG$10&amp;$AI31&amp;"!"&amp;$BN$16)="","★",INDIRECT($AG$10&amp;$AI31&amp;"!"&amp;$BN$16))</f>
        <v>★</v>
      </c>
      <c r="BO31" s="1005" t="str" cm="1">
        <f t="array" aca="1" ref="BO31" ca="1">IF(INDIRECT($AG$10&amp;$AI31&amp;"!"&amp;$BO$16)="","★",INDIRECT($AG$10&amp;$AI31&amp;"!"&amp;$BO$16))</f>
        <v>★</v>
      </c>
      <c r="BP31" s="1005" t="str" cm="1">
        <f t="array" aca="1" ref="BP31" ca="1">IF(INDIRECT($AG$10&amp;$AI31&amp;"!"&amp;$BP$16)="","★",INDIRECT($AG$10&amp;$AI31&amp;"!"&amp;$BP$16))</f>
        <v>★</v>
      </c>
      <c r="BQ31" s="1005" t="str" cm="1">
        <f t="array" aca="1" ref="BQ31" ca="1">IF(INDIRECT($AG$10&amp;$AI31&amp;"!"&amp;$BQ$16)="","★",INDIRECT($AG$10&amp;$AI31&amp;"!"&amp;$BQ$16))</f>
        <v>★</v>
      </c>
      <c r="BR31" s="1005" t="str" cm="1">
        <f t="array" aca="1" ref="BR31" ca="1">IF(INDIRECT($AG$10&amp;$AI31&amp;"!"&amp;$BR$16)="","★",INDIRECT($AG$10&amp;$AI31&amp;"!"&amp;$BR$16))</f>
        <v>★</v>
      </c>
      <c r="BS31" s="1005" t="str" cm="1">
        <f t="array" aca="1" ref="BS31" ca="1">IF(INDIRECT($AG$10&amp;$AI31&amp;"!"&amp;$BS$16)="","★",INDIRECT($AG$10&amp;$AI31&amp;"!"&amp;$BS$16))</f>
        <v>★</v>
      </c>
      <c r="BT31" s="1005" t="str" cm="1">
        <f t="array" aca="1" ref="BT31" ca="1">IF(INDIRECT($AG$10&amp;$AI31&amp;"!"&amp;$BT$16)="","★",INDIRECT($AG$10&amp;$AI31&amp;"!"&amp;$BT$16))</f>
        <v>★</v>
      </c>
      <c r="BU31" s="1005" t="str" cm="1">
        <f t="array" aca="1" ref="BU31" ca="1">IF(INDIRECT($AG$10&amp;$AI31&amp;"!"&amp;$BU$16)="","★",INDIRECT($AG$10&amp;$AI31&amp;"!"&amp;$BU$16))</f>
        <v>★</v>
      </c>
      <c r="BV31" s="1005" t="str" cm="1">
        <f t="array" aca="1" ref="BV31" ca="1">IF(INDIRECT($AG$10&amp;$AI31&amp;"!"&amp;$BV$16)="","★",INDIRECT($AG$10&amp;$AI31&amp;"!"&amp;$BV$16))</f>
        <v>★</v>
      </c>
      <c r="BW31" s="1005" t="e" cm="1">
        <f t="array" aca="1" ref="BW31" ca="1">IF(INDIRECT($AG$10&amp;$AI31&amp;"!"&amp;$BW$16)="","★",INDIRECT($AG$10&amp;$AI31&amp;"!"&amp;$BW$16))</f>
        <v>#N/A</v>
      </c>
      <c r="BX31" s="1005" t="str" cm="1">
        <f t="array" aca="1" ref="BX31" ca="1">IF(INDIRECT($AG$10&amp;$AI31&amp;"!"&amp;$BX$16)="","★",INDIRECT($AG$10&amp;$AI31&amp;"!"&amp;$BX$16))</f>
        <v>---</v>
      </c>
      <c r="BY31" s="1006" cm="1">
        <f t="array" aca="1" ref="BY31" ca="1">IF(INDIRECT($AG$10&amp;$AI31&amp;"!"&amp;$BY$16)="","★",INDIRECT($AG$10&amp;$AI31&amp;"!"&amp;$BY$16))</f>
        <v>0</v>
      </c>
      <c r="BZ31" s="1007" t="str" cm="1">
        <f t="array" aca="1" ref="BZ31" ca="1">IF(INDIRECT($AG$10&amp;$AI31&amp;"!"&amp;$BZ$16)="","★",INDIRECT($AG$10&amp;$AI31&amp;"!"&amp;$BZ$16))</f>
        <v>★</v>
      </c>
      <c r="CA31" s="1008" t="str" cm="1">
        <f t="array" aca="1" ref="CA31" ca="1">IF(INDIRECT($AG$10&amp;$AI31&amp;"!"&amp;$CA$16)="","★",INDIRECT($AG$10&amp;$AI31&amp;"!"&amp;$CA$16))</f>
        <v>★</v>
      </c>
      <c r="CB31" s="1008" t="str" cm="1">
        <f t="array" aca="1" ref="CB31" ca="1">IF(INDIRECT($AG$10&amp;$AI31&amp;"!"&amp;$CB$16)="","★",INDIRECT($AG$10&amp;$AI31&amp;"!"&amp;$CB$16))</f>
        <v>★</v>
      </c>
    </row>
    <row r="32" spans="2:80" ht="12" customHeight="1">
      <c r="B32" s="35"/>
      <c r="C32" s="813"/>
      <c r="D32" s="837" t="s">
        <v>1159</v>
      </c>
      <c r="E32" s="838" t="s">
        <v>1124</v>
      </c>
      <c r="F32" s="837" t="s">
        <v>1196</v>
      </c>
      <c r="G32" s="839" t="s">
        <v>1196</v>
      </c>
      <c r="H32" s="813"/>
      <c r="I32" s="813"/>
      <c r="J32" s="813"/>
      <c r="K32" s="833"/>
      <c r="L32" s="835"/>
      <c r="M32" s="731"/>
      <c r="N32" s="836"/>
      <c r="O32" s="42"/>
      <c r="AE32" s="35"/>
      <c r="AF32" s="40"/>
      <c r="AG32" s="40"/>
      <c r="AH32" s="40"/>
      <c r="AI32" s="1009"/>
      <c r="AJ32" s="1010"/>
      <c r="AK32" s="1011"/>
      <c r="AL32" s="1011"/>
      <c r="AM32" s="1011"/>
      <c r="AN32" s="1011"/>
      <c r="AO32" s="1011"/>
      <c r="AP32" s="1011"/>
      <c r="AQ32" s="1012"/>
      <c r="AR32" s="1010"/>
      <c r="AS32" s="1011"/>
      <c r="AT32" s="1011"/>
      <c r="AU32" s="1011"/>
      <c r="AV32" s="1011"/>
      <c r="AW32" s="1012"/>
      <c r="AX32" s="1010"/>
      <c r="AY32" s="1011"/>
      <c r="AZ32" s="1013" t="str" cm="1">
        <f t="array" aca="1" ref="AZ32" ca="1">IF(INDIRECT($AG$10&amp;$AI31&amp;"!"&amp;$AZ$17)="","★",INDIRECT($AG$10&amp;$AI31&amp;"!"&amp;$AZ$17))</f>
        <v>★</v>
      </c>
      <c r="BA32" s="1013" t="str" cm="1">
        <f t="array" aca="1" ref="BA32" ca="1">IF(INDIRECT($AG$10&amp;$AI31&amp;"!"&amp;$BA$17)="","★",INDIRECT($AG$10&amp;$AI31&amp;"!"&amp;$BA$17))</f>
        <v>★</v>
      </c>
      <c r="BB32" s="1013" t="str" cm="1">
        <f t="array" aca="1" ref="BB32" ca="1">IF(INDIRECT($AG$10&amp;$AI31&amp;"!"&amp;$BB$17)="","★",INDIRECT($AG$10&amp;$AI31&amp;"!"&amp;$BB$17))</f>
        <v>★</v>
      </c>
      <c r="BC32" s="1013" t="str" cm="1">
        <f t="array" aca="1" ref="BC32" ca="1">IF(INDIRECT($AG$10&amp;$AI31&amp;"!"&amp;$BC$17)="","★",INDIRECT($AG$10&amp;$AI31&amp;"!"&amp;$BC$17))</f>
        <v>★</v>
      </c>
      <c r="BD32" s="1013" t="str" cm="1">
        <f t="array" aca="1" ref="BD32" ca="1">IF(INDIRECT($AG$10&amp;$AI31&amp;"!"&amp;$BD$17)="","★",INDIRECT($AG$10&amp;$AI31&amp;"!"&amp;$BD$17))</f>
        <v>★</v>
      </c>
      <c r="BE32" s="1013" t="str" cm="1">
        <f t="array" aca="1" ref="BE32" ca="1">IF(INDIRECT($AG$10&amp;$AI31&amp;"!"&amp;$BE$17)="","★",INDIRECT($AG$10&amp;$AI31&amp;"!"&amp;$BE$17))</f>
        <v>★</v>
      </c>
      <c r="BF32" s="1011"/>
      <c r="BG32" s="1013" t="str" cm="1">
        <f t="array" aca="1" ref="BG32" ca="1">IF(INDIRECT($AG$10&amp;$AI31&amp;"!"&amp;$BG$17)="","★",INDIRECT($AG$10&amp;$AI31&amp;"!"&amp;$BG$17))</f>
        <v>★</v>
      </c>
      <c r="BH32" s="1013" t="str" cm="1">
        <f t="array" aca="1" ref="BH32" ca="1">IF(INDIRECT($AG$10&amp;$AI31&amp;"!"&amp;$BH$17)="","★",INDIRECT($AG$10&amp;$AI31&amp;"!"&amp;$BH$17))</f>
        <v>★</v>
      </c>
      <c r="BI32" s="1011"/>
      <c r="BJ32" s="1013" t="e" cm="1">
        <f t="array" aca="1" ref="BJ32" ca="1">IF(INDIRECT($AG$10&amp;$AI31&amp;"!"&amp;$BJ$17)="","★",INDIRECT($AG$10&amp;$AI31&amp;"!"&amp;$BJ$17))</f>
        <v>#N/A</v>
      </c>
      <c r="BK32" s="1013" t="str" cm="1">
        <f t="array" aca="1" ref="BK32" ca="1">IF(INDIRECT($AG$10&amp;$AI31&amp;"!"&amp;$BK$17)="","★",INDIRECT($AG$10&amp;$AI31&amp;"!"&amp;$BK$17))</f>
        <v>---</v>
      </c>
      <c r="BL32" s="1011"/>
      <c r="BM32" s="1013" t="str" cm="1">
        <f t="array" aca="1" ref="BM32" ca="1">IF(INDIRECT($AG$10&amp;$AI31&amp;"!"&amp;$BM$17)="","★",INDIRECT($AG$10&amp;$AI31&amp;"!"&amp;$BM$17))</f>
        <v>★</v>
      </c>
      <c r="BN32" s="1013" t="str" cm="1">
        <f t="array" aca="1" ref="BN32" ca="1">IF(INDIRECT($AG$10&amp;$AI31&amp;"!"&amp;$BN$17)="","★",INDIRECT($AG$10&amp;$AI31&amp;"!"&amp;$BN$17))</f>
        <v>★</v>
      </c>
      <c r="BO32" s="1013" t="str" cm="1">
        <f t="array" aca="1" ref="BO32" ca="1">IF(INDIRECT($AG$10&amp;$AI31&amp;"!"&amp;$BO$17)="","★",INDIRECT($AG$10&amp;$AI31&amp;"!"&amp;$BO$17))</f>
        <v>★</v>
      </c>
      <c r="BP32" s="1013" t="str" cm="1">
        <f t="array" aca="1" ref="BP32" ca="1">IF(INDIRECT($AG$10&amp;$AI31&amp;"!"&amp;$BP$17)="","★",INDIRECT($AG$10&amp;$AI31&amp;"!"&amp;$BP$17))</f>
        <v>★</v>
      </c>
      <c r="BQ32" s="1013" t="str" cm="1">
        <f t="array" aca="1" ref="BQ32" ca="1">IF(INDIRECT($AG$10&amp;$AI31&amp;"!"&amp;$BQ$17)="","★",INDIRECT($AG$10&amp;$AI31&amp;"!"&amp;$BQ$17))</f>
        <v>★</v>
      </c>
      <c r="BR32" s="1013" t="str" cm="1">
        <f t="array" aca="1" ref="BR32" ca="1">IF(INDIRECT($AG$10&amp;$AI31&amp;"!"&amp;$BR$17)="","★",INDIRECT($AG$10&amp;$AI31&amp;"!"&amp;$BR$17))</f>
        <v>★</v>
      </c>
      <c r="BS32" s="1011"/>
      <c r="BT32" s="1013" t="str" cm="1">
        <f t="array" aca="1" ref="BT32" ca="1">IF(INDIRECT($AG$10&amp;$AI31&amp;"!"&amp;$BT$17)="","★",INDIRECT($AG$10&amp;$AI31&amp;"!"&amp;$BT$17))</f>
        <v>★</v>
      </c>
      <c r="BU32" s="1013" t="str" cm="1">
        <f t="array" aca="1" ref="BU32" ca="1">IF(INDIRECT($AG$10&amp;$AI31&amp;"!"&amp;$BU$17)="","★",INDIRECT($AG$10&amp;$AI31&amp;"!"&amp;$BU$17))</f>
        <v>★</v>
      </c>
      <c r="BV32" s="1011"/>
      <c r="BW32" s="1013" t="e" cm="1">
        <f t="array" aca="1" ref="BW32" ca="1">IF(INDIRECT($AG$10&amp;$AI31&amp;"!"&amp;$BW$17)="","★",INDIRECT($AG$10&amp;$AI31&amp;"!"&amp;$BW$17))</f>
        <v>#N/A</v>
      </c>
      <c r="BX32" s="1013" t="str" cm="1">
        <f t="array" aca="1" ref="BX32" ca="1">IF(INDIRECT($AG$10&amp;$AI31&amp;"!"&amp;$BX$17)="","★",INDIRECT($AG$10&amp;$AI31&amp;"!"&amp;$BX$17))</f>
        <v>---</v>
      </c>
      <c r="BY32" s="1012"/>
      <c r="BZ32" s="1014"/>
      <c r="CA32" s="1015"/>
      <c r="CB32" s="1015"/>
    </row>
    <row r="33" spans="1:80" ht="15" customHeight="1">
      <c r="B33" s="35"/>
      <c r="C33" s="813"/>
      <c r="D33" s="1757" t="s">
        <v>1199</v>
      </c>
      <c r="E33" s="840" t="s">
        <v>1257</v>
      </c>
      <c r="F33" s="1757" t="s">
        <v>1199</v>
      </c>
      <c r="G33" s="841" t="s">
        <v>1258</v>
      </c>
      <c r="H33" s="813"/>
      <c r="I33" s="813"/>
      <c r="J33" s="813"/>
      <c r="K33" s="833"/>
      <c r="L33" s="835"/>
      <c r="M33" s="731"/>
      <c r="N33" s="836"/>
      <c r="O33" s="42"/>
      <c r="AE33" s="35"/>
      <c r="AF33" s="40"/>
      <c r="AG33" s="40"/>
      <c r="AH33" s="40"/>
      <c r="AI33" s="1009"/>
      <c r="AJ33" s="1010"/>
      <c r="AK33" s="1011"/>
      <c r="AL33" s="1011"/>
      <c r="AM33" s="1011"/>
      <c r="AN33" s="1011"/>
      <c r="AO33" s="1011"/>
      <c r="AP33" s="1011"/>
      <c r="AQ33" s="1012"/>
      <c r="AR33" s="1010"/>
      <c r="AS33" s="1011"/>
      <c r="AT33" s="1011"/>
      <c r="AU33" s="1011"/>
      <c r="AV33" s="1011"/>
      <c r="AW33" s="1012"/>
      <c r="AX33" s="1010"/>
      <c r="AY33" s="1011"/>
      <c r="AZ33" s="1013" t="str" cm="1">
        <f t="array" aca="1" ref="AZ33" ca="1">IF(INDIRECT($AG$10&amp;$AI31&amp;"!"&amp;$AZ$18)="","★",INDIRECT($AG$10&amp;$AI31&amp;"!"&amp;$AZ$18))</f>
        <v>★</v>
      </c>
      <c r="BA33" s="1013" t="str" cm="1">
        <f t="array" aca="1" ref="BA33" ca="1">IF(INDIRECT($AG$10&amp;$AI31&amp;"!"&amp;$BA$18)="","★",INDIRECT($AG$10&amp;$AI31&amp;"!"&amp;$BA$18))</f>
        <v>★</v>
      </c>
      <c r="BB33" s="1013" t="str" cm="1">
        <f t="array" aca="1" ref="BB33" ca="1">IF(INDIRECT($AG$10&amp;$AI31&amp;"!"&amp;$BB$18)="","★",INDIRECT($AG$10&amp;$AI31&amp;"!"&amp;$BB$18))</f>
        <v>★</v>
      </c>
      <c r="BC33" s="1013" t="str" cm="1">
        <f t="array" aca="1" ref="BC33" ca="1">IF(INDIRECT($AG$10&amp;$AI31&amp;"!"&amp;$BC$18)="","★",INDIRECT($AG$10&amp;$AI31&amp;"!"&amp;$BC$18))</f>
        <v>★</v>
      </c>
      <c r="BD33" s="1013" t="str" cm="1">
        <f t="array" aca="1" ref="BD33" ca="1">IF(INDIRECT($AG$10&amp;$AI31&amp;"!"&amp;$BD$18)="","★",INDIRECT($AG$10&amp;$AI31&amp;"!"&amp;$BD$18))</f>
        <v>★</v>
      </c>
      <c r="BE33" s="1013" t="str" cm="1">
        <f t="array" aca="1" ref="BE33" ca="1">IF(INDIRECT($AG$10&amp;$AI31&amp;"!"&amp;$BE$18)="","★",INDIRECT($AG$10&amp;$AI31&amp;"!"&amp;$BE$18))</f>
        <v>★</v>
      </c>
      <c r="BF33" s="1011"/>
      <c r="BG33" s="1013" t="str" cm="1">
        <f t="array" aca="1" ref="BG33" ca="1">IF(INDIRECT($AG$10&amp;$AI31&amp;"!"&amp;$BG$18)="","★",INDIRECT($AG$10&amp;$AI31&amp;"!"&amp;$BG$18))</f>
        <v>★</v>
      </c>
      <c r="BH33" s="1013" t="str" cm="1">
        <f t="array" aca="1" ref="BH33" ca="1">IF(INDIRECT($AG$10&amp;$AI31&amp;"!"&amp;$BH$18)="","★",INDIRECT($AG$10&amp;$AI31&amp;"!"&amp;$BH$18))</f>
        <v>★</v>
      </c>
      <c r="BI33" s="1011"/>
      <c r="BJ33" s="1013" t="e" cm="1">
        <f t="array" aca="1" ref="BJ33" ca="1">IF(INDIRECT($AG$10&amp;$AI31&amp;"!"&amp;$BJ$18)="","★",INDIRECT($AG$10&amp;$AI31&amp;"!"&amp;$BJ$18))</f>
        <v>#N/A</v>
      </c>
      <c r="BK33" s="1013" t="str" cm="1">
        <f t="array" aca="1" ref="BK33" ca="1">IF(INDIRECT($AG$10&amp;$AI31&amp;"!"&amp;$BK$18)="","★",INDIRECT($AG$10&amp;$AI31&amp;"!"&amp;$BK$18))</f>
        <v>---</v>
      </c>
      <c r="BL33" s="1011"/>
      <c r="BM33" s="1013" t="str" cm="1">
        <f t="array" aca="1" ref="BM33" ca="1">IF(INDIRECT($AG$10&amp;$AI31&amp;"!"&amp;$BM$18)="","★",INDIRECT($AG$10&amp;$AI31&amp;"!"&amp;$BM$18))</f>
        <v>★</v>
      </c>
      <c r="BN33" s="1013" t="str" cm="1">
        <f t="array" aca="1" ref="BN33" ca="1">IF(INDIRECT($AG$10&amp;$AI31&amp;"!"&amp;$BN$18)="","★",INDIRECT($AG$10&amp;$AI31&amp;"!"&amp;$BN$18))</f>
        <v>★</v>
      </c>
      <c r="BO33" s="1013" t="str" cm="1">
        <f t="array" aca="1" ref="BO33" ca="1">IF(INDIRECT($AG$10&amp;$AI31&amp;"!"&amp;$BO$18)="","★",INDIRECT($AG$10&amp;$AI31&amp;"!"&amp;$BO$18))</f>
        <v>★</v>
      </c>
      <c r="BP33" s="1013" t="str" cm="1">
        <f t="array" aca="1" ref="BP33" ca="1">IF(INDIRECT($AG$10&amp;$AI31&amp;"!"&amp;$BP$18)="","★",INDIRECT($AG$10&amp;$AI31&amp;"!"&amp;$BP$18))</f>
        <v>★</v>
      </c>
      <c r="BQ33" s="1013" t="str" cm="1">
        <f t="array" aca="1" ref="BQ33" ca="1">IF(INDIRECT($AG$10&amp;$AI31&amp;"!"&amp;$BQ$18)="","★",INDIRECT($AG$10&amp;$AI31&amp;"!"&amp;$BQ$18))</f>
        <v>★</v>
      </c>
      <c r="BR33" s="1013" t="str" cm="1">
        <f t="array" aca="1" ref="BR33" ca="1">IF(INDIRECT($AG$10&amp;$AI31&amp;"!"&amp;$BR$18)="","★",INDIRECT($AG$10&amp;$AI31&amp;"!"&amp;$BR$18))</f>
        <v>★</v>
      </c>
      <c r="BS33" s="1011"/>
      <c r="BT33" s="1013" t="str" cm="1">
        <f t="array" aca="1" ref="BT33" ca="1">IF(INDIRECT($AG$10&amp;$AI31&amp;"!"&amp;$BT$18)="","★",INDIRECT($AG$10&amp;$AI31&amp;"!"&amp;$BT$18))</f>
        <v>★</v>
      </c>
      <c r="BU33" s="1013" t="str" cm="1">
        <f t="array" aca="1" ref="BU33" ca="1">IF(INDIRECT($AG$10&amp;$AI31&amp;"!"&amp;$BU$18)="","★",INDIRECT($AG$10&amp;$AI31&amp;"!"&amp;$BU$18))</f>
        <v>★</v>
      </c>
      <c r="BV33" s="1011"/>
      <c r="BW33" s="1013" t="e" cm="1">
        <f t="array" aca="1" ref="BW33" ca="1">IF(INDIRECT($AG$10&amp;$AI31&amp;"!"&amp;$BW$18)="","★",INDIRECT($AG$10&amp;$AI31&amp;"!"&amp;$BW$18))</f>
        <v>#N/A</v>
      </c>
      <c r="BX33" s="1013" t="str" cm="1">
        <f t="array" aca="1" ref="BX33" ca="1">IF(INDIRECT($AG$10&amp;$AI31&amp;"!"&amp;$BX$18)="","★",INDIRECT($AG$10&amp;$AI31&amp;"!"&amp;$BX$18))</f>
        <v>---</v>
      </c>
      <c r="BY33" s="1012"/>
      <c r="BZ33" s="1014"/>
      <c r="CA33" s="1015"/>
      <c r="CB33" s="1015"/>
    </row>
    <row r="34" spans="1:80" ht="15" customHeight="1" thickBot="1">
      <c r="B34" s="35"/>
      <c r="C34" s="842"/>
      <c r="D34" s="1758"/>
      <c r="E34" s="843" t="s">
        <v>1189</v>
      </c>
      <c r="F34" s="1758"/>
      <c r="G34" s="843" t="s">
        <v>1189</v>
      </c>
      <c r="H34" s="842"/>
      <c r="I34" s="813"/>
      <c r="J34" s="813"/>
      <c r="K34" s="833"/>
      <c r="L34" s="835"/>
      <c r="M34" s="731"/>
      <c r="N34" s="836"/>
      <c r="O34" s="42"/>
      <c r="AE34" s="35"/>
      <c r="AF34" s="40"/>
      <c r="AG34" s="40"/>
      <c r="AH34" s="40"/>
      <c r="AI34" s="1016"/>
      <c r="AJ34" s="1017"/>
      <c r="AK34" s="1018"/>
      <c r="AL34" s="1018"/>
      <c r="AM34" s="1018"/>
      <c r="AN34" s="1018"/>
      <c r="AO34" s="1018"/>
      <c r="AP34" s="1018"/>
      <c r="AQ34" s="1019"/>
      <c r="AR34" s="1017"/>
      <c r="AS34" s="1018"/>
      <c r="AT34" s="1018"/>
      <c r="AU34" s="1018"/>
      <c r="AV34" s="1018"/>
      <c r="AW34" s="1019"/>
      <c r="AX34" s="1017"/>
      <c r="AY34" s="1018"/>
      <c r="AZ34" s="1020" t="str" cm="1">
        <f t="array" aca="1" ref="AZ34" ca="1">IF(INDIRECT($AG$10&amp;$AI31&amp;"!"&amp;$AZ$19)="","★",INDIRECT($AG$10&amp;$AI31&amp;"!"&amp;$AZ$19))</f>
        <v>★</v>
      </c>
      <c r="BA34" s="1020" t="str" cm="1">
        <f t="array" aca="1" ref="BA34" ca="1">IF(INDIRECT($AG$10&amp;$AI31&amp;"!"&amp;$BA$19)="","★",INDIRECT($AG$10&amp;$AI31&amp;"!"&amp;$BA$19))</f>
        <v>★</v>
      </c>
      <c r="BB34" s="1020" t="str" cm="1">
        <f t="array" aca="1" ref="BB34" ca="1">IF(INDIRECT($AG$10&amp;$AI31&amp;"!"&amp;$BB$19)="","★",INDIRECT($AG$10&amp;$AI31&amp;"!"&amp;$BB$19))</f>
        <v>★</v>
      </c>
      <c r="BC34" s="1020" t="str" cm="1">
        <f t="array" aca="1" ref="BC34" ca="1">IF(INDIRECT($AG$10&amp;$AI31&amp;"!"&amp;$BC$19)="","★",INDIRECT($AG$10&amp;$AI31&amp;"!"&amp;$BC$19))</f>
        <v>★</v>
      </c>
      <c r="BD34" s="1020" t="str" cm="1">
        <f t="array" aca="1" ref="BD34" ca="1">IF(INDIRECT($AG$10&amp;$AI31&amp;"!"&amp;$BD$19)="","★",INDIRECT($AG$10&amp;$AI31&amp;"!"&amp;$BD$19))</f>
        <v>★</v>
      </c>
      <c r="BE34" s="1020" t="str" cm="1">
        <f t="array" aca="1" ref="BE34" ca="1">IF(INDIRECT($AG$10&amp;$AI31&amp;"!"&amp;$BE$19)="","★",INDIRECT($AG$10&amp;$AI31&amp;"!"&amp;$BE$19))</f>
        <v>★</v>
      </c>
      <c r="BF34" s="1018"/>
      <c r="BG34" s="1020" t="str" cm="1">
        <f t="array" aca="1" ref="BG34" ca="1">IF(INDIRECT($AG$10&amp;$AI31&amp;"!"&amp;$BG$19)="","★",INDIRECT($AG$10&amp;$AI31&amp;"!"&amp;$BG$19))</f>
        <v>★</v>
      </c>
      <c r="BH34" s="1020" t="str" cm="1">
        <f t="array" aca="1" ref="BH34" ca="1">IF(INDIRECT($AG$10&amp;$AI31&amp;"!"&amp;$BH$19)="","★",INDIRECT($AG$10&amp;$AI31&amp;"!"&amp;$BH$19))</f>
        <v>★</v>
      </c>
      <c r="BI34" s="1018"/>
      <c r="BJ34" s="1020" t="e" cm="1">
        <f t="array" aca="1" ref="BJ34" ca="1">IF(INDIRECT($AG$10&amp;$AI31&amp;"!"&amp;$BJ$19)="","★",INDIRECT($AG$10&amp;$AI31&amp;"!"&amp;$BJ$19))</f>
        <v>#N/A</v>
      </c>
      <c r="BK34" s="1020" t="str" cm="1">
        <f t="array" aca="1" ref="BK34" ca="1">IF(INDIRECT($AG$10&amp;$AI31&amp;"!"&amp;$BK$19)="","★",INDIRECT($AG$10&amp;$AI31&amp;"!"&amp;$BK$19))</f>
        <v>---</v>
      </c>
      <c r="BL34" s="1018"/>
      <c r="BM34" s="1020" t="str" cm="1">
        <f t="array" aca="1" ref="BM34" ca="1">IF(INDIRECT($AG$10&amp;$AI31&amp;"!"&amp;$BM$19)="","★",INDIRECT($AG$10&amp;$AI31&amp;"!"&amp;$BM$19))</f>
        <v>★</v>
      </c>
      <c r="BN34" s="1020" t="str" cm="1">
        <f t="array" aca="1" ref="BN34" ca="1">IF(INDIRECT($AG$10&amp;$AI31&amp;"!"&amp;$BN$19)="","★",INDIRECT($AG$10&amp;$AI31&amp;"!"&amp;$BN$19))</f>
        <v>★</v>
      </c>
      <c r="BO34" s="1020" t="str" cm="1">
        <f t="array" aca="1" ref="BO34" ca="1">IF(INDIRECT($AG$10&amp;$AI31&amp;"!"&amp;$BO$19)="","★",INDIRECT($AG$10&amp;$AI31&amp;"!"&amp;$BO$19))</f>
        <v>★</v>
      </c>
      <c r="BP34" s="1020" t="str" cm="1">
        <f t="array" aca="1" ref="BP34" ca="1">IF(INDIRECT($AG$10&amp;$AI31&amp;"!"&amp;$BP$19)="","★",INDIRECT($AG$10&amp;$AI31&amp;"!"&amp;$BP$19))</f>
        <v>★</v>
      </c>
      <c r="BQ34" s="1020" t="str" cm="1">
        <f t="array" aca="1" ref="BQ34" ca="1">IF(INDIRECT($AG$10&amp;$AI31&amp;"!"&amp;$BQ$19)="","★",INDIRECT($AG$10&amp;$AI31&amp;"!"&amp;$BQ$19))</f>
        <v>★</v>
      </c>
      <c r="BR34" s="1020" t="str" cm="1">
        <f t="array" aca="1" ref="BR34" ca="1">IF(INDIRECT($AG$10&amp;$AI31&amp;"!"&amp;$BR$19)="","★",INDIRECT($AG$10&amp;$AI31&amp;"!"&amp;$BR$19))</f>
        <v>★</v>
      </c>
      <c r="BS34" s="1018"/>
      <c r="BT34" s="1020" t="str" cm="1">
        <f t="array" aca="1" ref="BT34" ca="1">IF(INDIRECT($AG$10&amp;$AI31&amp;"!"&amp;$BT$19)="","★",INDIRECT($AG$10&amp;$AI31&amp;"!"&amp;$BT$19))</f>
        <v>★</v>
      </c>
      <c r="BU34" s="1020" t="str" cm="1">
        <f t="array" aca="1" ref="BU34" ca="1">IF(INDIRECT($AG$10&amp;$AI31&amp;"!"&amp;$BU$19)="","★",INDIRECT($AG$10&amp;$AI31&amp;"!"&amp;$BU$19))</f>
        <v>★</v>
      </c>
      <c r="BV34" s="1018"/>
      <c r="BW34" s="1020" t="e" cm="1">
        <f t="array" aca="1" ref="BW34" ca="1">IF(INDIRECT($AG$10&amp;$AI31&amp;"!"&amp;$BW$19)="","★",INDIRECT($AG$10&amp;$AI31&amp;"!"&amp;$BW$19))</f>
        <v>#N/A</v>
      </c>
      <c r="BX34" s="1020" t="str" cm="1">
        <f t="array" aca="1" ref="BX34" ca="1">IF(INDIRECT($AG$10&amp;$AI31&amp;"!"&amp;$BX$19)="","★",INDIRECT($AG$10&amp;$AI31&amp;"!"&amp;$BX$19))</f>
        <v>---</v>
      </c>
      <c r="BY34" s="1019"/>
      <c r="BZ34" s="1021"/>
      <c r="CA34" s="1022"/>
      <c r="CB34" s="1022"/>
    </row>
    <row r="35" spans="1:80" ht="12" customHeight="1">
      <c r="B35" s="35"/>
      <c r="C35" s="1751" t="s">
        <v>1197</v>
      </c>
      <c r="D35" s="844" t="s">
        <v>1212</v>
      </c>
      <c r="E35" s="845"/>
      <c r="F35" s="846"/>
      <c r="G35" s="845"/>
      <c r="H35" s="842"/>
      <c r="I35" s="813"/>
      <c r="J35" s="813"/>
      <c r="K35" s="833"/>
      <c r="L35" s="835"/>
      <c r="M35" s="731"/>
      <c r="N35" s="836"/>
      <c r="O35" s="42"/>
      <c r="AE35" s="35"/>
      <c r="AF35" s="40"/>
      <c r="AG35" s="40"/>
      <c r="AH35" s="40"/>
      <c r="AI35" s="1003">
        <v>4</v>
      </c>
      <c r="AJ35" s="1004" t="str" cm="1">
        <f t="array" aca="1" ref="AJ35" ca="1">IF(INDIRECT($AG$10&amp;$AI35&amp;"!"&amp;$AJ$16)="","★",INDIRECT($AG$10&amp;$AI35&amp;"!"&amp;$AJ$16))</f>
        <v>★</v>
      </c>
      <c r="AK35" s="1005" t="str" cm="1">
        <f t="array" aca="1" ref="AK35" ca="1">IF(INDIRECT($AG$10&amp;$AI35&amp;"!"&amp;$AK$16)="","★",INDIRECT($AG$10&amp;$AI35&amp;"!"&amp;$AK$16))</f>
        <v>★</v>
      </c>
      <c r="AL35" s="1005" t="str" cm="1">
        <f t="array" aca="1" ref="AL35" ca="1">IF(INDIRECT($AG$10&amp;$AI35&amp;"!"&amp;$AL$16)="","★",INDIRECT($AG$10&amp;$AI35&amp;"!"&amp;$AL$16))</f>
        <v>★</v>
      </c>
      <c r="AM35" s="1005" t="str" cm="1">
        <f t="array" aca="1" ref="AM35" ca="1">IF(INDIRECT($AG$10&amp;$AI35&amp;"!"&amp;$AM$16)="","★",INDIRECT($AG$10&amp;$AI35&amp;"!"&amp;$AM$16))</f>
        <v>★</v>
      </c>
      <c r="AN35" s="1005" t="str" cm="1">
        <f t="array" aca="1" ref="AN35" ca="1">IF(INDIRECT($AG$10&amp;$AI35&amp;"!"&amp;$AN$16)="","★",INDIRECT($AG$10&amp;$AI35&amp;"!"&amp;$AN$16))</f>
        <v>★</v>
      </c>
      <c r="AO35" s="1005" t="str" cm="1">
        <f t="array" aca="1" ref="AO35" ca="1">IF(INDIRECT($AG$10&amp;$AI35&amp;"!"&amp;$AO$16)="","★",INDIRECT($AG$10&amp;$AI35&amp;"!"&amp;$AO$16))</f>
        <v>★</v>
      </c>
      <c r="AP35" s="1005" t="str" cm="1">
        <f t="array" aca="1" ref="AP35" ca="1">IF(INDIRECT($AG$10&amp;$AI35&amp;"!"&amp;$AP$16)="","★",INDIRECT($AG$10&amp;$AI35&amp;"!"&amp;$AP$16))</f>
        <v>★</v>
      </c>
      <c r="AQ35" s="1006" t="str" cm="1">
        <f t="array" aca="1" ref="AQ35" ca="1">IF(INDIRECT($AG$10&amp;$AI35&amp;"!"&amp;$AQ$16)="","★",INDIRECT($AG$10&amp;$AI35&amp;"!"&amp;$AQ$16))</f>
        <v>★</v>
      </c>
      <c r="AR35" s="1004" t="str" cm="1">
        <f t="array" aca="1" ref="AR35" ca="1">IF(INDIRECT($AG$10&amp;$AI35&amp;"!"&amp;$AR$16)="","★",INDIRECT($AG$10&amp;$AI35&amp;"!"&amp;$AR$16))</f>
        <v>★</v>
      </c>
      <c r="AS35" s="1005" t="str" cm="1">
        <f t="array" aca="1" ref="AS35" ca="1">IF(INDIRECT($AG$10&amp;$AI35&amp;"!"&amp;$AS$16)="","★",INDIRECT($AG$10&amp;$AI35&amp;"!"&amp;$AS$16))</f>
        <v>★</v>
      </c>
      <c r="AT35" s="1005" t="str" cm="1">
        <f t="array" aca="1" ref="AT35" ca="1">IF(INDIRECT($AG$10&amp;$AI35&amp;"!"&amp;$AT$16)="","★",INDIRECT($AG$10&amp;$AI35&amp;"!"&amp;$AT$16))</f>
        <v>★</v>
      </c>
      <c r="AU35" s="1005" t="str" cm="1">
        <f t="array" aca="1" ref="AU35" ca="1">IF(INDIRECT($AG$10&amp;$AI35&amp;"!"&amp;$AU$16)="","★",INDIRECT($AG$10&amp;$AI35&amp;"!"&amp;$AU$16))</f>
        <v>★</v>
      </c>
      <c r="AV35" s="1005" t="str" cm="1">
        <f t="array" aca="1" ref="AV35" ca="1">IF(INDIRECT($AG$10&amp;$AI35&amp;"!"&amp;$AV$16)="","★",INDIRECT($AG$10&amp;$AI35&amp;"!"&amp;$AV$16))</f>
        <v>★</v>
      </c>
      <c r="AW35" s="1006" t="str" cm="1">
        <f t="array" aca="1" ref="AW35" ca="1">IF(INDIRECT($AG$10&amp;$AI35&amp;"!"&amp;$AW$16)="","★",INDIRECT($AG$10&amp;$AI35&amp;"!"&amp;$AW$16))</f>
        <v>★</v>
      </c>
      <c r="AX35" s="1004" t="e" cm="1">
        <f t="array" aca="1" ref="AX35" ca="1">IF(INDIRECT($AG$10&amp;$AI35&amp;"!"&amp;$AX$16)="","★",INDIRECT($AG$10&amp;$AI35&amp;"!"&amp;$AX$16))</f>
        <v>#VALUE!</v>
      </c>
      <c r="AY35" s="1005" t="e" cm="1">
        <f t="array" aca="1" ref="AY35" ca="1">IF(INDIRECT($AG$10&amp;$AI35&amp;"!"&amp;$AY$16)="","★",INDIRECT($AG$10&amp;$AI35&amp;"!"&amp;$AY$16))</f>
        <v>#VALUE!</v>
      </c>
      <c r="AZ35" s="1005" t="str" cm="1">
        <f t="array" aca="1" ref="AZ35" ca="1">IF(INDIRECT($AG$10&amp;$AI35&amp;"!"&amp;$AZ$16)="","★",INDIRECT($AG$10&amp;$AI35&amp;"!"&amp;$AZ$16))</f>
        <v>★</v>
      </c>
      <c r="BA35" s="1005" t="str" cm="1">
        <f t="array" aca="1" ref="BA35" ca="1">IF(INDIRECT($AG$10&amp;$AI35&amp;"!"&amp;$BA$16)="","★",INDIRECT($AG$10&amp;$AI35&amp;"!"&amp;$BA$16))</f>
        <v>★</v>
      </c>
      <c r="BB35" s="1005" t="str" cm="1">
        <f t="array" aca="1" ref="BB35" ca="1">IF(INDIRECT($AG$10&amp;$AI35&amp;"!"&amp;$BB$16)="","★",INDIRECT($AG$10&amp;$AI35&amp;"!"&amp;$BB$16))</f>
        <v>★</v>
      </c>
      <c r="BC35" s="1005" t="str" cm="1">
        <f t="array" aca="1" ref="BC35" ca="1">IF(INDIRECT($AG$10&amp;$AI35&amp;"!"&amp;$BC$16)="","★",INDIRECT($AG$10&amp;$AI35&amp;"!"&amp;$BC$16))</f>
        <v>★</v>
      </c>
      <c r="BD35" s="1005" t="str" cm="1">
        <f t="array" aca="1" ref="BD35" ca="1">IF(INDIRECT($AG$10&amp;$AI35&amp;"!"&amp;$BD$16)="","★",INDIRECT($AG$10&amp;$AI35&amp;"!"&amp;$BD$16))</f>
        <v>★</v>
      </c>
      <c r="BE35" s="1005" t="str" cm="1">
        <f t="array" aca="1" ref="BE35" ca="1">IF(INDIRECT($AG$10&amp;$AI35&amp;"!"&amp;$BE$16)="","★",INDIRECT($AG$10&amp;$AI35&amp;"!"&amp;$BE$16))</f>
        <v>★</v>
      </c>
      <c r="BF35" s="1005" t="str" cm="1">
        <f t="array" aca="1" ref="BF35" ca="1">IF(INDIRECT($AG$10&amp;$AI35&amp;"!"&amp;$BF$16)="","★",INDIRECT($AG$10&amp;$AI35&amp;"!"&amp;$BF$16))</f>
        <v>★</v>
      </c>
      <c r="BG35" s="1005" t="str" cm="1">
        <f t="array" aca="1" ref="BG35" ca="1">IF(INDIRECT($AG$10&amp;$AI35&amp;"!"&amp;$BG$16)="","★",INDIRECT($AG$10&amp;$AI35&amp;"!"&amp;$BG$16))</f>
        <v>★</v>
      </c>
      <c r="BH35" s="1005" t="str" cm="1">
        <f t="array" aca="1" ref="BH35" ca="1">IF(INDIRECT($AG$10&amp;$AI35&amp;"!"&amp;$BH$16)="","★",INDIRECT($AG$10&amp;$AI35&amp;"!"&amp;$BH$16))</f>
        <v>★</v>
      </c>
      <c r="BI35" s="1005" t="str" cm="1">
        <f t="array" aca="1" ref="BI35" ca="1">IF(INDIRECT($AG$10&amp;$AI35&amp;"!"&amp;$BI$16)="","★",INDIRECT($AG$10&amp;$AI35&amp;"!"&amp;$BI$16))</f>
        <v>★</v>
      </c>
      <c r="BJ35" s="1005" t="e" cm="1">
        <f t="array" aca="1" ref="BJ35" ca="1">IF(INDIRECT($AG$10&amp;$AI35&amp;"!"&amp;$BJ$16)="","★",INDIRECT($AG$10&amp;$AI35&amp;"!"&amp;$BJ$16))</f>
        <v>#N/A</v>
      </c>
      <c r="BK35" s="1005" t="str" cm="1">
        <f t="array" aca="1" ref="BK35" ca="1">IF(INDIRECT($AG$10&amp;$AI35&amp;"!"&amp;$BK$16)="","★",INDIRECT($AG$10&amp;$AI35&amp;"!"&amp;$BK$16))</f>
        <v>---</v>
      </c>
      <c r="BL35" s="1005" cm="1">
        <f t="array" aca="1" ref="BL35" ca="1">IF(INDIRECT($AG$10&amp;$AI35&amp;"!"&amp;$BL$16)="","★",INDIRECT($AG$10&amp;$AI35&amp;"!"&amp;$BL$16))</f>
        <v>0</v>
      </c>
      <c r="BM35" s="1005" t="str" cm="1">
        <f t="array" aca="1" ref="BM35" ca="1">IF(INDIRECT($AG$10&amp;$AI35&amp;"!"&amp;$BM$16)="","★",INDIRECT($AG$10&amp;$AI35&amp;"!"&amp;$BM$16))</f>
        <v>★</v>
      </c>
      <c r="BN35" s="1005" t="str" cm="1">
        <f t="array" aca="1" ref="BN35" ca="1">IF(INDIRECT($AG$10&amp;$AI35&amp;"!"&amp;$BN$16)="","★",INDIRECT($AG$10&amp;$AI35&amp;"!"&amp;$BN$16))</f>
        <v>★</v>
      </c>
      <c r="BO35" s="1005" t="str" cm="1">
        <f t="array" aca="1" ref="BO35" ca="1">IF(INDIRECT($AG$10&amp;$AI35&amp;"!"&amp;$BO$16)="","★",INDIRECT($AG$10&amp;$AI35&amp;"!"&amp;$BO$16))</f>
        <v>★</v>
      </c>
      <c r="BP35" s="1005" t="str" cm="1">
        <f t="array" aca="1" ref="BP35" ca="1">IF(INDIRECT($AG$10&amp;$AI35&amp;"!"&amp;$BP$16)="","★",INDIRECT($AG$10&amp;$AI35&amp;"!"&amp;$BP$16))</f>
        <v>★</v>
      </c>
      <c r="BQ35" s="1005" t="str" cm="1">
        <f t="array" aca="1" ref="BQ35" ca="1">IF(INDIRECT($AG$10&amp;$AI35&amp;"!"&amp;$BQ$16)="","★",INDIRECT($AG$10&amp;$AI35&amp;"!"&amp;$BQ$16))</f>
        <v>★</v>
      </c>
      <c r="BR35" s="1005" t="str" cm="1">
        <f t="array" aca="1" ref="BR35" ca="1">IF(INDIRECT($AG$10&amp;$AI35&amp;"!"&amp;$BR$16)="","★",INDIRECT($AG$10&amp;$AI35&amp;"!"&amp;$BR$16))</f>
        <v>★</v>
      </c>
      <c r="BS35" s="1005" t="str" cm="1">
        <f t="array" aca="1" ref="BS35" ca="1">IF(INDIRECT($AG$10&amp;$AI35&amp;"!"&amp;$BS$16)="","★",INDIRECT($AG$10&amp;$AI35&amp;"!"&amp;$BS$16))</f>
        <v>★</v>
      </c>
      <c r="BT35" s="1005" t="str" cm="1">
        <f t="array" aca="1" ref="BT35" ca="1">IF(INDIRECT($AG$10&amp;$AI35&amp;"!"&amp;$BT$16)="","★",INDIRECT($AG$10&amp;$AI35&amp;"!"&amp;$BT$16))</f>
        <v>★</v>
      </c>
      <c r="BU35" s="1005" t="str" cm="1">
        <f t="array" aca="1" ref="BU35" ca="1">IF(INDIRECT($AG$10&amp;$AI35&amp;"!"&amp;$BU$16)="","★",INDIRECT($AG$10&amp;$AI35&amp;"!"&amp;$BU$16))</f>
        <v>★</v>
      </c>
      <c r="BV35" s="1005" t="str" cm="1">
        <f t="array" aca="1" ref="BV35" ca="1">IF(INDIRECT($AG$10&amp;$AI35&amp;"!"&amp;$BV$16)="","★",INDIRECT($AG$10&amp;$AI35&amp;"!"&amp;$BV$16))</f>
        <v>★</v>
      </c>
      <c r="BW35" s="1005" t="e" cm="1">
        <f t="array" aca="1" ref="BW35" ca="1">IF(INDIRECT($AG$10&amp;$AI35&amp;"!"&amp;$BW$16)="","★",INDIRECT($AG$10&amp;$AI35&amp;"!"&amp;$BW$16))</f>
        <v>#N/A</v>
      </c>
      <c r="BX35" s="1005" t="str" cm="1">
        <f t="array" aca="1" ref="BX35" ca="1">IF(INDIRECT($AG$10&amp;$AI35&amp;"!"&amp;$BX$16)="","★",INDIRECT($AG$10&amp;$AI35&amp;"!"&amp;$BX$16))</f>
        <v>---</v>
      </c>
      <c r="BY35" s="1006" cm="1">
        <f t="array" aca="1" ref="BY35" ca="1">IF(INDIRECT($AG$10&amp;$AI35&amp;"!"&amp;$BY$16)="","★",INDIRECT($AG$10&amp;$AI35&amp;"!"&amp;$BY$16))</f>
        <v>0</v>
      </c>
      <c r="BZ35" s="1007" t="str" cm="1">
        <f t="array" aca="1" ref="BZ35" ca="1">IF(INDIRECT($AG$10&amp;$AI35&amp;"!"&amp;$BZ$16)="","★",INDIRECT($AG$10&amp;$AI35&amp;"!"&amp;$BZ$16))</f>
        <v>★</v>
      </c>
      <c r="CA35" s="1008" t="str" cm="1">
        <f t="array" aca="1" ref="CA35" ca="1">IF(INDIRECT($AG$10&amp;$AI35&amp;"!"&amp;$CA$16)="","★",INDIRECT($AG$10&amp;$AI35&amp;"!"&amp;$CA$16))</f>
        <v>★</v>
      </c>
      <c r="CB35" s="1008" t="str" cm="1">
        <f t="array" aca="1" ref="CB35" ca="1">IF(INDIRECT($AG$10&amp;$AI35&amp;"!"&amp;$CB$16)="","★",INDIRECT($AG$10&amp;$AI35&amp;"!"&amp;$CB$16))</f>
        <v>★</v>
      </c>
    </row>
    <row r="36" spans="1:80" ht="22.9" customHeight="1">
      <c r="B36" s="35"/>
      <c r="C36" s="1752"/>
      <c r="D36" s="847">
        <f>IFERROR($N$25,"")</f>
        <v>0</v>
      </c>
      <c r="E36" s="848">
        <f>IFERROR($L$25,"")</f>
        <v>0</v>
      </c>
      <c r="F36" s="849">
        <f>IFERROR($D$36,"")</f>
        <v>0</v>
      </c>
      <c r="G36" s="848">
        <f>IFERROR($E$36,"")</f>
        <v>0</v>
      </c>
      <c r="H36" s="842"/>
      <c r="I36" s="813"/>
      <c r="J36" s="813"/>
      <c r="K36" s="833"/>
      <c r="L36" s="835"/>
      <c r="M36" s="731"/>
      <c r="N36" s="836"/>
      <c r="O36" s="42"/>
      <c r="AE36" s="35"/>
      <c r="AF36" s="40"/>
      <c r="AG36" s="40"/>
      <c r="AH36" s="40"/>
      <c r="AI36" s="1009"/>
      <c r="AJ36" s="1010"/>
      <c r="AK36" s="1011"/>
      <c r="AL36" s="1011"/>
      <c r="AM36" s="1011"/>
      <c r="AN36" s="1011"/>
      <c r="AO36" s="1011"/>
      <c r="AP36" s="1011"/>
      <c r="AQ36" s="1012"/>
      <c r="AR36" s="1010"/>
      <c r="AS36" s="1011"/>
      <c r="AT36" s="1011"/>
      <c r="AU36" s="1011"/>
      <c r="AV36" s="1011"/>
      <c r="AW36" s="1012"/>
      <c r="AX36" s="1010"/>
      <c r="AY36" s="1011"/>
      <c r="AZ36" s="1013" t="str" cm="1">
        <f t="array" aca="1" ref="AZ36" ca="1">IF(INDIRECT($AG$10&amp;$AI35&amp;"!"&amp;$AZ$17)="","★",INDIRECT($AG$10&amp;$AI35&amp;"!"&amp;$AZ$17))</f>
        <v>★</v>
      </c>
      <c r="BA36" s="1013" t="str" cm="1">
        <f t="array" aca="1" ref="BA36" ca="1">IF(INDIRECT($AG$10&amp;$AI35&amp;"!"&amp;$BA$17)="","★",INDIRECT($AG$10&amp;$AI35&amp;"!"&amp;$BA$17))</f>
        <v>★</v>
      </c>
      <c r="BB36" s="1013" t="str" cm="1">
        <f t="array" aca="1" ref="BB36" ca="1">IF(INDIRECT($AG$10&amp;$AI35&amp;"!"&amp;$BB$17)="","★",INDIRECT($AG$10&amp;$AI35&amp;"!"&amp;$BB$17))</f>
        <v>★</v>
      </c>
      <c r="BC36" s="1013" t="str" cm="1">
        <f t="array" aca="1" ref="BC36" ca="1">IF(INDIRECT($AG$10&amp;$AI35&amp;"!"&amp;$BC$17)="","★",INDIRECT($AG$10&amp;$AI35&amp;"!"&amp;$BC$17))</f>
        <v>★</v>
      </c>
      <c r="BD36" s="1013" t="str" cm="1">
        <f t="array" aca="1" ref="BD36" ca="1">IF(INDIRECT($AG$10&amp;$AI35&amp;"!"&amp;$BD$17)="","★",INDIRECT($AG$10&amp;$AI35&amp;"!"&amp;$BD$17))</f>
        <v>★</v>
      </c>
      <c r="BE36" s="1013" t="str" cm="1">
        <f t="array" aca="1" ref="BE36" ca="1">IF(INDIRECT($AG$10&amp;$AI35&amp;"!"&amp;$BE$17)="","★",INDIRECT($AG$10&amp;$AI35&amp;"!"&amp;$BE$17))</f>
        <v>★</v>
      </c>
      <c r="BF36" s="1011"/>
      <c r="BG36" s="1013" t="str" cm="1">
        <f t="array" aca="1" ref="BG36" ca="1">IF(INDIRECT($AG$10&amp;$AI35&amp;"!"&amp;$BG$17)="","★",INDIRECT($AG$10&amp;$AI35&amp;"!"&amp;$BG$17))</f>
        <v>★</v>
      </c>
      <c r="BH36" s="1013" t="str" cm="1">
        <f t="array" aca="1" ref="BH36" ca="1">IF(INDIRECT($AG$10&amp;$AI35&amp;"!"&amp;$BH$17)="","★",INDIRECT($AG$10&amp;$AI35&amp;"!"&amp;$BH$17))</f>
        <v>★</v>
      </c>
      <c r="BI36" s="1011"/>
      <c r="BJ36" s="1013" t="e" cm="1">
        <f t="array" aca="1" ref="BJ36" ca="1">IF(INDIRECT($AG$10&amp;$AI35&amp;"!"&amp;$BJ$17)="","★",INDIRECT($AG$10&amp;$AI35&amp;"!"&amp;$BJ$17))</f>
        <v>#N/A</v>
      </c>
      <c r="BK36" s="1013" t="str" cm="1">
        <f t="array" aca="1" ref="BK36" ca="1">IF(INDIRECT($AG$10&amp;$AI35&amp;"!"&amp;$BK$17)="","★",INDIRECT($AG$10&amp;$AI35&amp;"!"&amp;$BK$17))</f>
        <v>---</v>
      </c>
      <c r="BL36" s="1011"/>
      <c r="BM36" s="1013" t="str" cm="1">
        <f t="array" aca="1" ref="BM36" ca="1">IF(INDIRECT($AG$10&amp;$AI35&amp;"!"&amp;$BM$17)="","★",INDIRECT($AG$10&amp;$AI35&amp;"!"&amp;$BM$17))</f>
        <v>★</v>
      </c>
      <c r="BN36" s="1013" t="str" cm="1">
        <f t="array" aca="1" ref="BN36" ca="1">IF(INDIRECT($AG$10&amp;$AI35&amp;"!"&amp;$BN$17)="","★",INDIRECT($AG$10&amp;$AI35&amp;"!"&amp;$BN$17))</f>
        <v>★</v>
      </c>
      <c r="BO36" s="1013" t="str" cm="1">
        <f t="array" aca="1" ref="BO36" ca="1">IF(INDIRECT($AG$10&amp;$AI35&amp;"!"&amp;$BO$17)="","★",INDIRECT($AG$10&amp;$AI35&amp;"!"&amp;$BO$17))</f>
        <v>★</v>
      </c>
      <c r="BP36" s="1013" t="str" cm="1">
        <f t="array" aca="1" ref="BP36" ca="1">IF(INDIRECT($AG$10&amp;$AI35&amp;"!"&amp;$BP$17)="","★",INDIRECT($AG$10&amp;$AI35&amp;"!"&amp;$BP$17))</f>
        <v>★</v>
      </c>
      <c r="BQ36" s="1013" t="str" cm="1">
        <f t="array" aca="1" ref="BQ36" ca="1">IF(INDIRECT($AG$10&amp;$AI35&amp;"!"&amp;$BQ$17)="","★",INDIRECT($AG$10&amp;$AI35&amp;"!"&amp;$BQ$17))</f>
        <v>★</v>
      </c>
      <c r="BR36" s="1013" t="str" cm="1">
        <f t="array" aca="1" ref="BR36" ca="1">IF(INDIRECT($AG$10&amp;$AI35&amp;"!"&amp;$BR$17)="","★",INDIRECT($AG$10&amp;$AI35&amp;"!"&amp;$BR$17))</f>
        <v>★</v>
      </c>
      <c r="BS36" s="1011"/>
      <c r="BT36" s="1013" t="str" cm="1">
        <f t="array" aca="1" ref="BT36" ca="1">IF(INDIRECT($AG$10&amp;$AI35&amp;"!"&amp;$BT$17)="","★",INDIRECT($AG$10&amp;$AI35&amp;"!"&amp;$BT$17))</f>
        <v>★</v>
      </c>
      <c r="BU36" s="1013" t="str" cm="1">
        <f t="array" aca="1" ref="BU36" ca="1">IF(INDIRECT($AG$10&amp;$AI35&amp;"!"&amp;$BU$17)="","★",INDIRECT($AG$10&amp;$AI35&amp;"!"&amp;$BU$17))</f>
        <v>★</v>
      </c>
      <c r="BV36" s="1011"/>
      <c r="BW36" s="1013" t="e" cm="1">
        <f t="array" aca="1" ref="BW36" ca="1">IF(INDIRECT($AG$10&amp;$AI35&amp;"!"&amp;$BW$17)="","★",INDIRECT($AG$10&amp;$AI35&amp;"!"&amp;$BW$17))</f>
        <v>#N/A</v>
      </c>
      <c r="BX36" s="1013" t="str" cm="1">
        <f t="array" aca="1" ref="BX36" ca="1">IF(INDIRECT($AG$10&amp;$AI35&amp;"!"&amp;$BX$17)="","★",INDIRECT($AG$10&amp;$AI35&amp;"!"&amp;$BX$17))</f>
        <v>---</v>
      </c>
      <c r="BY36" s="1012"/>
      <c r="BZ36" s="1014"/>
      <c r="CA36" s="1015"/>
      <c r="CB36" s="1015"/>
    </row>
    <row r="37" spans="1:80" ht="12" customHeight="1">
      <c r="B37" s="35"/>
      <c r="C37" s="1753" t="s">
        <v>1195</v>
      </c>
      <c r="D37" s="850" t="s">
        <v>1213</v>
      </c>
      <c r="E37" s="851" t="s">
        <v>1214</v>
      </c>
      <c r="F37" s="850" t="s">
        <v>1533</v>
      </c>
      <c r="G37" s="851" t="s">
        <v>1534</v>
      </c>
      <c r="H37" s="842"/>
      <c r="I37" s="813"/>
      <c r="J37" s="813"/>
      <c r="K37" s="833"/>
      <c r="L37" s="835"/>
      <c r="M37" s="731"/>
      <c r="N37" s="836"/>
      <c r="O37" s="42"/>
      <c r="AE37" s="35"/>
      <c r="AF37" s="40"/>
      <c r="AG37" s="40"/>
      <c r="AH37" s="40"/>
      <c r="AI37" s="1009"/>
      <c r="AJ37" s="1010"/>
      <c r="AK37" s="1011"/>
      <c r="AL37" s="1011"/>
      <c r="AM37" s="1011"/>
      <c r="AN37" s="1011"/>
      <c r="AO37" s="1011"/>
      <c r="AP37" s="1011"/>
      <c r="AQ37" s="1012"/>
      <c r="AR37" s="1010"/>
      <c r="AS37" s="1011"/>
      <c r="AT37" s="1011"/>
      <c r="AU37" s="1011"/>
      <c r="AV37" s="1011"/>
      <c r="AW37" s="1012"/>
      <c r="AX37" s="1010"/>
      <c r="AY37" s="1011"/>
      <c r="AZ37" s="1013" t="str" cm="1">
        <f t="array" aca="1" ref="AZ37" ca="1">IF(INDIRECT($AG$10&amp;$AI35&amp;"!"&amp;$AZ$18)="","★",INDIRECT($AG$10&amp;$AI35&amp;"!"&amp;$AZ$18))</f>
        <v>★</v>
      </c>
      <c r="BA37" s="1013" t="str" cm="1">
        <f t="array" aca="1" ref="BA37" ca="1">IF(INDIRECT($AG$10&amp;$AI35&amp;"!"&amp;$BA$18)="","★",INDIRECT($AG$10&amp;$AI35&amp;"!"&amp;$BA$18))</f>
        <v>★</v>
      </c>
      <c r="BB37" s="1013" t="str" cm="1">
        <f t="array" aca="1" ref="BB37" ca="1">IF(INDIRECT($AG$10&amp;$AI35&amp;"!"&amp;$BB$18)="","★",INDIRECT($AG$10&amp;$AI35&amp;"!"&amp;$BB$18))</f>
        <v>★</v>
      </c>
      <c r="BC37" s="1013" t="str" cm="1">
        <f t="array" aca="1" ref="BC37" ca="1">IF(INDIRECT($AG$10&amp;$AI35&amp;"!"&amp;$BC$18)="","★",INDIRECT($AG$10&amp;$AI35&amp;"!"&amp;$BC$18))</f>
        <v>★</v>
      </c>
      <c r="BD37" s="1013" t="str" cm="1">
        <f t="array" aca="1" ref="BD37" ca="1">IF(INDIRECT($AG$10&amp;$AI35&amp;"!"&amp;$BD$18)="","★",INDIRECT($AG$10&amp;$AI35&amp;"!"&amp;$BD$18))</f>
        <v>★</v>
      </c>
      <c r="BE37" s="1013" t="str" cm="1">
        <f t="array" aca="1" ref="BE37" ca="1">IF(INDIRECT($AG$10&amp;$AI35&amp;"!"&amp;$BE$18)="","★",INDIRECT($AG$10&amp;$AI35&amp;"!"&amp;$BE$18))</f>
        <v>★</v>
      </c>
      <c r="BF37" s="1011"/>
      <c r="BG37" s="1013" t="str" cm="1">
        <f t="array" aca="1" ref="BG37" ca="1">IF(INDIRECT($AG$10&amp;$AI35&amp;"!"&amp;$BG$18)="","★",INDIRECT($AG$10&amp;$AI35&amp;"!"&amp;$BG$18))</f>
        <v>★</v>
      </c>
      <c r="BH37" s="1013" t="str" cm="1">
        <f t="array" aca="1" ref="BH37" ca="1">IF(INDIRECT($AG$10&amp;$AI35&amp;"!"&amp;$BH$18)="","★",INDIRECT($AG$10&amp;$AI35&amp;"!"&amp;$BH$18))</f>
        <v>★</v>
      </c>
      <c r="BI37" s="1011"/>
      <c r="BJ37" s="1013" t="e" cm="1">
        <f t="array" aca="1" ref="BJ37" ca="1">IF(INDIRECT($AG$10&amp;$AI35&amp;"!"&amp;$BJ$18)="","★",INDIRECT($AG$10&amp;$AI35&amp;"!"&amp;$BJ$18))</f>
        <v>#N/A</v>
      </c>
      <c r="BK37" s="1013" t="str" cm="1">
        <f t="array" aca="1" ref="BK37" ca="1">IF(INDIRECT($AG$10&amp;$AI35&amp;"!"&amp;$BK$18)="","★",INDIRECT($AG$10&amp;$AI35&amp;"!"&amp;$BK$18))</f>
        <v>---</v>
      </c>
      <c r="BL37" s="1011"/>
      <c r="BM37" s="1013" t="str" cm="1">
        <f t="array" aca="1" ref="BM37" ca="1">IF(INDIRECT($AG$10&amp;$AI35&amp;"!"&amp;$BM$18)="","★",INDIRECT($AG$10&amp;$AI35&amp;"!"&amp;$BM$18))</f>
        <v>★</v>
      </c>
      <c r="BN37" s="1013" t="str" cm="1">
        <f t="array" aca="1" ref="BN37" ca="1">IF(INDIRECT($AG$10&amp;$AI35&amp;"!"&amp;$BN$18)="","★",INDIRECT($AG$10&amp;$AI35&amp;"!"&amp;$BN$18))</f>
        <v>★</v>
      </c>
      <c r="BO37" s="1013" t="str" cm="1">
        <f t="array" aca="1" ref="BO37" ca="1">IF(INDIRECT($AG$10&amp;$AI35&amp;"!"&amp;$BO$18)="","★",INDIRECT($AG$10&amp;$AI35&amp;"!"&amp;$BO$18))</f>
        <v>★</v>
      </c>
      <c r="BP37" s="1013" t="str" cm="1">
        <f t="array" aca="1" ref="BP37" ca="1">IF(INDIRECT($AG$10&amp;$AI35&amp;"!"&amp;$BP$18)="","★",INDIRECT($AG$10&amp;$AI35&amp;"!"&amp;$BP$18))</f>
        <v>★</v>
      </c>
      <c r="BQ37" s="1013" t="str" cm="1">
        <f t="array" aca="1" ref="BQ37" ca="1">IF(INDIRECT($AG$10&amp;$AI35&amp;"!"&amp;$BQ$18)="","★",INDIRECT($AG$10&amp;$AI35&amp;"!"&amp;$BQ$18))</f>
        <v>★</v>
      </c>
      <c r="BR37" s="1013" t="str" cm="1">
        <f t="array" aca="1" ref="BR37" ca="1">IF(INDIRECT($AG$10&amp;$AI35&amp;"!"&amp;$BR$18)="","★",INDIRECT($AG$10&amp;$AI35&amp;"!"&amp;$BR$18))</f>
        <v>★</v>
      </c>
      <c r="BS37" s="1011"/>
      <c r="BT37" s="1013" t="str" cm="1">
        <f t="array" aca="1" ref="BT37" ca="1">IF(INDIRECT($AG$10&amp;$AI35&amp;"!"&amp;$BT$18)="","★",INDIRECT($AG$10&amp;$AI35&amp;"!"&amp;$BT$18))</f>
        <v>★</v>
      </c>
      <c r="BU37" s="1013" t="str" cm="1">
        <f t="array" aca="1" ref="BU37" ca="1">IF(INDIRECT($AG$10&amp;$AI35&amp;"!"&amp;$BU$18)="","★",INDIRECT($AG$10&amp;$AI35&amp;"!"&amp;$BU$18))</f>
        <v>★</v>
      </c>
      <c r="BV37" s="1011"/>
      <c r="BW37" s="1013" t="e" cm="1">
        <f t="array" aca="1" ref="BW37" ca="1">IF(INDIRECT($AG$10&amp;$AI35&amp;"!"&amp;$BW$18)="","★",INDIRECT($AG$10&amp;$AI35&amp;"!"&amp;$BW$18))</f>
        <v>#N/A</v>
      </c>
      <c r="BX37" s="1013" t="str" cm="1">
        <f t="array" aca="1" ref="BX37" ca="1">IF(INDIRECT($AG$10&amp;$AI35&amp;"!"&amp;$BX$18)="","★",INDIRECT($AG$10&amp;$AI35&amp;"!"&amp;$BX$18))</f>
        <v>---</v>
      </c>
      <c r="BY37" s="1012"/>
      <c r="BZ37" s="1014"/>
      <c r="CA37" s="1015"/>
      <c r="CB37" s="1015"/>
    </row>
    <row r="38" spans="1:80" ht="22.9" customHeight="1" thickBot="1">
      <c r="B38" s="35"/>
      <c r="C38" s="1754"/>
      <c r="D38" s="852">
        <f>IFERROR($N$26,"")</f>
        <v>0</v>
      </c>
      <c r="E38" s="853">
        <f>IFERROR($L$26,"")</f>
        <v>0</v>
      </c>
      <c r="F38" s="852">
        <f>IF(D38&gt;D36,D36,D38)</f>
        <v>0</v>
      </c>
      <c r="G38" s="853" t="str">
        <f>IFERROR(E38*(F38/D38),"---")</f>
        <v>---</v>
      </c>
      <c r="H38" s="813"/>
      <c r="I38" s="854"/>
      <c r="J38" s="854"/>
      <c r="K38" s="854"/>
      <c r="L38" s="854"/>
      <c r="M38" s="854"/>
      <c r="N38" s="854"/>
      <c r="O38" s="177"/>
      <c r="AE38" s="35"/>
      <c r="AF38" s="40"/>
      <c r="AG38" s="40"/>
      <c r="AH38" s="40"/>
      <c r="AI38" s="1016"/>
      <c r="AJ38" s="1017"/>
      <c r="AK38" s="1018"/>
      <c r="AL38" s="1018"/>
      <c r="AM38" s="1018"/>
      <c r="AN38" s="1018"/>
      <c r="AO38" s="1018"/>
      <c r="AP38" s="1018"/>
      <c r="AQ38" s="1019"/>
      <c r="AR38" s="1017"/>
      <c r="AS38" s="1018"/>
      <c r="AT38" s="1018"/>
      <c r="AU38" s="1018"/>
      <c r="AV38" s="1018"/>
      <c r="AW38" s="1019"/>
      <c r="AX38" s="1017"/>
      <c r="AY38" s="1018"/>
      <c r="AZ38" s="1020" t="str" cm="1">
        <f t="array" aca="1" ref="AZ38" ca="1">IF(INDIRECT($AG$10&amp;$AI35&amp;"!"&amp;$AZ$19)="","★",INDIRECT($AG$10&amp;$AI35&amp;"!"&amp;$AZ$19))</f>
        <v>★</v>
      </c>
      <c r="BA38" s="1020" t="str" cm="1">
        <f t="array" aca="1" ref="BA38" ca="1">IF(INDIRECT($AG$10&amp;$AI35&amp;"!"&amp;$BA$19)="","★",INDIRECT($AG$10&amp;$AI35&amp;"!"&amp;$BA$19))</f>
        <v>★</v>
      </c>
      <c r="BB38" s="1020" t="str" cm="1">
        <f t="array" aca="1" ref="BB38" ca="1">IF(INDIRECT($AG$10&amp;$AI35&amp;"!"&amp;$BB$19)="","★",INDIRECT($AG$10&amp;$AI35&amp;"!"&amp;$BB$19))</f>
        <v>★</v>
      </c>
      <c r="BC38" s="1020" t="str" cm="1">
        <f t="array" aca="1" ref="BC38" ca="1">IF(INDIRECT($AG$10&amp;$AI35&amp;"!"&amp;$BC$19)="","★",INDIRECT($AG$10&amp;$AI35&amp;"!"&amp;$BC$19))</f>
        <v>★</v>
      </c>
      <c r="BD38" s="1020" t="str" cm="1">
        <f t="array" aca="1" ref="BD38" ca="1">IF(INDIRECT($AG$10&amp;$AI35&amp;"!"&amp;$BD$19)="","★",INDIRECT($AG$10&amp;$AI35&amp;"!"&amp;$BD$19))</f>
        <v>★</v>
      </c>
      <c r="BE38" s="1020" t="str" cm="1">
        <f t="array" aca="1" ref="BE38" ca="1">IF(INDIRECT($AG$10&amp;$AI35&amp;"!"&amp;$BE$19)="","★",INDIRECT($AG$10&amp;$AI35&amp;"!"&amp;$BE$19))</f>
        <v>★</v>
      </c>
      <c r="BF38" s="1018"/>
      <c r="BG38" s="1020" t="str" cm="1">
        <f t="array" aca="1" ref="BG38" ca="1">IF(INDIRECT($AG$10&amp;$AI35&amp;"!"&amp;$BG$19)="","★",INDIRECT($AG$10&amp;$AI35&amp;"!"&amp;$BG$19))</f>
        <v>★</v>
      </c>
      <c r="BH38" s="1020" t="str" cm="1">
        <f t="array" aca="1" ref="BH38" ca="1">IF(INDIRECT($AG$10&amp;$AI35&amp;"!"&amp;$BH$19)="","★",INDIRECT($AG$10&amp;$AI35&amp;"!"&amp;$BH$19))</f>
        <v>★</v>
      </c>
      <c r="BI38" s="1018"/>
      <c r="BJ38" s="1020" t="e" cm="1">
        <f t="array" aca="1" ref="BJ38" ca="1">IF(INDIRECT($AG$10&amp;$AI35&amp;"!"&amp;$BJ$19)="","★",INDIRECT($AG$10&amp;$AI35&amp;"!"&amp;$BJ$19))</f>
        <v>#N/A</v>
      </c>
      <c r="BK38" s="1020" t="str" cm="1">
        <f t="array" aca="1" ref="BK38" ca="1">IF(INDIRECT($AG$10&amp;$AI35&amp;"!"&amp;$BK$19)="","★",INDIRECT($AG$10&amp;$AI35&amp;"!"&amp;$BK$19))</f>
        <v>---</v>
      </c>
      <c r="BL38" s="1018"/>
      <c r="BM38" s="1020" t="str" cm="1">
        <f t="array" aca="1" ref="BM38" ca="1">IF(INDIRECT($AG$10&amp;$AI35&amp;"!"&amp;$BM$19)="","★",INDIRECT($AG$10&amp;$AI35&amp;"!"&amp;$BM$19))</f>
        <v>★</v>
      </c>
      <c r="BN38" s="1020" t="str" cm="1">
        <f t="array" aca="1" ref="BN38" ca="1">IF(INDIRECT($AG$10&amp;$AI35&amp;"!"&amp;$BN$19)="","★",INDIRECT($AG$10&amp;$AI35&amp;"!"&amp;$BN$19))</f>
        <v>★</v>
      </c>
      <c r="BO38" s="1020" t="str" cm="1">
        <f t="array" aca="1" ref="BO38" ca="1">IF(INDIRECT($AG$10&amp;$AI35&amp;"!"&amp;$BO$19)="","★",INDIRECT($AG$10&amp;$AI35&amp;"!"&amp;$BO$19))</f>
        <v>★</v>
      </c>
      <c r="BP38" s="1020" t="str" cm="1">
        <f t="array" aca="1" ref="BP38" ca="1">IF(INDIRECT($AG$10&amp;$AI35&amp;"!"&amp;$BP$19)="","★",INDIRECT($AG$10&amp;$AI35&amp;"!"&amp;$BP$19))</f>
        <v>★</v>
      </c>
      <c r="BQ38" s="1020" t="str" cm="1">
        <f t="array" aca="1" ref="BQ38" ca="1">IF(INDIRECT($AG$10&amp;$AI35&amp;"!"&amp;$BQ$19)="","★",INDIRECT($AG$10&amp;$AI35&amp;"!"&amp;$BQ$19))</f>
        <v>★</v>
      </c>
      <c r="BR38" s="1020" t="str" cm="1">
        <f t="array" aca="1" ref="BR38" ca="1">IF(INDIRECT($AG$10&amp;$AI35&amp;"!"&amp;$BR$19)="","★",INDIRECT($AG$10&amp;$AI35&amp;"!"&amp;$BR$19))</f>
        <v>★</v>
      </c>
      <c r="BS38" s="1018"/>
      <c r="BT38" s="1020" t="str" cm="1">
        <f t="array" aca="1" ref="BT38" ca="1">IF(INDIRECT($AG$10&amp;$AI35&amp;"!"&amp;$BT$19)="","★",INDIRECT($AG$10&amp;$AI35&amp;"!"&amp;$BT$19))</f>
        <v>★</v>
      </c>
      <c r="BU38" s="1020" t="str" cm="1">
        <f t="array" aca="1" ref="BU38" ca="1">IF(INDIRECT($AG$10&amp;$AI35&amp;"!"&amp;$BU$19)="","★",INDIRECT($AG$10&amp;$AI35&amp;"!"&amp;$BU$19))</f>
        <v>★</v>
      </c>
      <c r="BV38" s="1018"/>
      <c r="BW38" s="1020" t="e" cm="1">
        <f t="array" aca="1" ref="BW38" ca="1">IF(INDIRECT($AG$10&amp;$AI35&amp;"!"&amp;$BW$19)="","★",INDIRECT($AG$10&amp;$AI35&amp;"!"&amp;$BW$19))</f>
        <v>#N/A</v>
      </c>
      <c r="BX38" s="1020" t="str" cm="1">
        <f t="array" aca="1" ref="BX38" ca="1">IF(INDIRECT($AG$10&amp;$AI35&amp;"!"&amp;$BX$19)="","★",INDIRECT($AG$10&amp;$AI35&amp;"!"&amp;$BX$19))</f>
        <v>---</v>
      </c>
      <c r="BY38" s="1019"/>
      <c r="BZ38" s="1021"/>
      <c r="CA38" s="1022"/>
      <c r="CB38" s="1022"/>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3">
        <v>5</v>
      </c>
      <c r="AJ39" s="1004" t="str" cm="1">
        <f t="array" aca="1" ref="AJ39" ca="1">IF(INDIRECT($AG$10&amp;$AI39&amp;"!"&amp;$AJ$16)="","★",INDIRECT($AG$10&amp;$AI39&amp;"!"&amp;$AJ$16))</f>
        <v>★</v>
      </c>
      <c r="AK39" s="1005" t="str" cm="1">
        <f t="array" aca="1" ref="AK39" ca="1">IF(INDIRECT($AG$10&amp;$AI39&amp;"!"&amp;$AK$16)="","★",INDIRECT($AG$10&amp;$AI39&amp;"!"&amp;$AK$16))</f>
        <v>★</v>
      </c>
      <c r="AL39" s="1005" t="str" cm="1">
        <f t="array" aca="1" ref="AL39" ca="1">IF(INDIRECT($AG$10&amp;$AI39&amp;"!"&amp;$AL$16)="","★",INDIRECT($AG$10&amp;$AI39&amp;"!"&amp;$AL$16))</f>
        <v>★</v>
      </c>
      <c r="AM39" s="1005" t="str" cm="1">
        <f t="array" aca="1" ref="AM39" ca="1">IF(INDIRECT($AG$10&amp;$AI39&amp;"!"&amp;$AM$16)="","★",INDIRECT($AG$10&amp;$AI39&amp;"!"&amp;$AM$16))</f>
        <v>★</v>
      </c>
      <c r="AN39" s="1005" t="str" cm="1">
        <f t="array" aca="1" ref="AN39" ca="1">IF(INDIRECT($AG$10&amp;$AI39&amp;"!"&amp;$AN$16)="","★",INDIRECT($AG$10&amp;$AI39&amp;"!"&amp;$AN$16))</f>
        <v>★</v>
      </c>
      <c r="AO39" s="1005" t="str" cm="1">
        <f t="array" aca="1" ref="AO39" ca="1">IF(INDIRECT($AG$10&amp;$AI39&amp;"!"&amp;$AO$16)="","★",INDIRECT($AG$10&amp;$AI39&amp;"!"&amp;$AO$16))</f>
        <v>★</v>
      </c>
      <c r="AP39" s="1005" t="str" cm="1">
        <f t="array" aca="1" ref="AP39" ca="1">IF(INDIRECT($AG$10&amp;$AI39&amp;"!"&amp;$AP$16)="","★",INDIRECT($AG$10&amp;$AI39&amp;"!"&amp;$AP$16))</f>
        <v>★</v>
      </c>
      <c r="AQ39" s="1006" t="str" cm="1">
        <f t="array" aca="1" ref="AQ39" ca="1">IF(INDIRECT($AG$10&amp;$AI39&amp;"!"&amp;$AQ$16)="","★",INDIRECT($AG$10&amp;$AI39&amp;"!"&amp;$AQ$16))</f>
        <v>★</v>
      </c>
      <c r="AR39" s="1004" t="str" cm="1">
        <f t="array" aca="1" ref="AR39" ca="1">IF(INDIRECT($AG$10&amp;$AI39&amp;"!"&amp;$AR$16)="","★",INDIRECT($AG$10&amp;$AI39&amp;"!"&amp;$AR$16))</f>
        <v>★</v>
      </c>
      <c r="AS39" s="1005" t="str" cm="1">
        <f t="array" aca="1" ref="AS39" ca="1">IF(INDIRECT($AG$10&amp;$AI39&amp;"!"&amp;$AS$16)="","★",INDIRECT($AG$10&amp;$AI39&amp;"!"&amp;$AS$16))</f>
        <v>★</v>
      </c>
      <c r="AT39" s="1005" t="str" cm="1">
        <f t="array" aca="1" ref="AT39" ca="1">IF(INDIRECT($AG$10&amp;$AI39&amp;"!"&amp;$AT$16)="","★",INDIRECT($AG$10&amp;$AI39&amp;"!"&amp;$AT$16))</f>
        <v>★</v>
      </c>
      <c r="AU39" s="1005" t="str" cm="1">
        <f t="array" aca="1" ref="AU39" ca="1">IF(INDIRECT($AG$10&amp;$AI39&amp;"!"&amp;$AU$16)="","★",INDIRECT($AG$10&amp;$AI39&amp;"!"&amp;$AU$16))</f>
        <v>★</v>
      </c>
      <c r="AV39" s="1005" t="str" cm="1">
        <f t="array" aca="1" ref="AV39" ca="1">IF(INDIRECT($AG$10&amp;$AI39&amp;"!"&amp;$AV$16)="","★",INDIRECT($AG$10&amp;$AI39&amp;"!"&amp;$AV$16))</f>
        <v>★</v>
      </c>
      <c r="AW39" s="1006" t="str" cm="1">
        <f t="array" aca="1" ref="AW39" ca="1">IF(INDIRECT($AG$10&amp;$AI39&amp;"!"&amp;$AW$16)="","★",INDIRECT($AG$10&amp;$AI39&amp;"!"&amp;$AW$16))</f>
        <v>★</v>
      </c>
      <c r="AX39" s="1004" t="e" cm="1">
        <f t="array" aca="1" ref="AX39" ca="1">IF(INDIRECT($AG$10&amp;$AI39&amp;"!"&amp;$AX$16)="","★",INDIRECT($AG$10&amp;$AI39&amp;"!"&amp;$AX$16))</f>
        <v>#VALUE!</v>
      </c>
      <c r="AY39" s="1005" t="e" cm="1">
        <f t="array" aca="1" ref="AY39" ca="1">IF(INDIRECT($AG$10&amp;$AI39&amp;"!"&amp;$AY$16)="","★",INDIRECT($AG$10&amp;$AI39&amp;"!"&amp;$AY$16))</f>
        <v>#VALUE!</v>
      </c>
      <c r="AZ39" s="1005" t="str" cm="1">
        <f t="array" aca="1" ref="AZ39" ca="1">IF(INDIRECT($AG$10&amp;$AI39&amp;"!"&amp;$AZ$16)="","★",INDIRECT($AG$10&amp;$AI39&amp;"!"&amp;$AZ$16))</f>
        <v>★</v>
      </c>
      <c r="BA39" s="1005" t="str" cm="1">
        <f t="array" aca="1" ref="BA39" ca="1">IF(INDIRECT($AG$10&amp;$AI39&amp;"!"&amp;$BA$16)="","★",INDIRECT($AG$10&amp;$AI39&amp;"!"&amp;$BA$16))</f>
        <v>★</v>
      </c>
      <c r="BB39" s="1005" t="str" cm="1">
        <f t="array" aca="1" ref="BB39" ca="1">IF(INDIRECT($AG$10&amp;$AI39&amp;"!"&amp;$BB$16)="","★",INDIRECT($AG$10&amp;$AI39&amp;"!"&amp;$BB$16))</f>
        <v>★</v>
      </c>
      <c r="BC39" s="1005" t="str" cm="1">
        <f t="array" aca="1" ref="BC39" ca="1">IF(INDIRECT($AG$10&amp;$AI39&amp;"!"&amp;$BC$16)="","★",INDIRECT($AG$10&amp;$AI39&amp;"!"&amp;$BC$16))</f>
        <v>★</v>
      </c>
      <c r="BD39" s="1005" t="str" cm="1">
        <f t="array" aca="1" ref="BD39" ca="1">IF(INDIRECT($AG$10&amp;$AI39&amp;"!"&amp;$BD$16)="","★",INDIRECT($AG$10&amp;$AI39&amp;"!"&amp;$BD$16))</f>
        <v>★</v>
      </c>
      <c r="BE39" s="1005" t="str" cm="1">
        <f t="array" aca="1" ref="BE39" ca="1">IF(INDIRECT($AG$10&amp;$AI39&amp;"!"&amp;$BE$16)="","★",INDIRECT($AG$10&amp;$AI39&amp;"!"&amp;$BE$16))</f>
        <v>★</v>
      </c>
      <c r="BF39" s="1005" t="str" cm="1">
        <f t="array" aca="1" ref="BF39" ca="1">IF(INDIRECT($AG$10&amp;$AI39&amp;"!"&amp;$BF$16)="","★",INDIRECT($AG$10&amp;$AI39&amp;"!"&amp;$BF$16))</f>
        <v>★</v>
      </c>
      <c r="BG39" s="1005" t="str" cm="1">
        <f t="array" aca="1" ref="BG39" ca="1">IF(INDIRECT($AG$10&amp;$AI39&amp;"!"&amp;$BG$16)="","★",INDIRECT($AG$10&amp;$AI39&amp;"!"&amp;$BG$16))</f>
        <v>★</v>
      </c>
      <c r="BH39" s="1005" t="str" cm="1">
        <f t="array" aca="1" ref="BH39" ca="1">IF(INDIRECT($AG$10&amp;$AI39&amp;"!"&amp;$BH$16)="","★",INDIRECT($AG$10&amp;$AI39&amp;"!"&amp;$BH$16))</f>
        <v>★</v>
      </c>
      <c r="BI39" s="1005" t="str" cm="1">
        <f t="array" aca="1" ref="BI39" ca="1">IF(INDIRECT($AG$10&amp;$AI39&amp;"!"&amp;$BI$16)="","★",INDIRECT($AG$10&amp;$AI39&amp;"!"&amp;$BI$16))</f>
        <v>★</v>
      </c>
      <c r="BJ39" s="1005" t="e" cm="1">
        <f t="array" aca="1" ref="BJ39" ca="1">IF(INDIRECT($AG$10&amp;$AI39&amp;"!"&amp;$BJ$16)="","★",INDIRECT($AG$10&amp;$AI39&amp;"!"&amp;$BJ$16))</f>
        <v>#N/A</v>
      </c>
      <c r="BK39" s="1005" t="str" cm="1">
        <f t="array" aca="1" ref="BK39" ca="1">IF(INDIRECT($AG$10&amp;$AI39&amp;"!"&amp;$BK$16)="","★",INDIRECT($AG$10&amp;$AI39&amp;"!"&amp;$BK$16))</f>
        <v>---</v>
      </c>
      <c r="BL39" s="1005" cm="1">
        <f t="array" aca="1" ref="BL39" ca="1">IF(INDIRECT($AG$10&amp;$AI39&amp;"!"&amp;$BL$16)="","★",INDIRECT($AG$10&amp;$AI39&amp;"!"&amp;$BL$16))</f>
        <v>0</v>
      </c>
      <c r="BM39" s="1005" t="str" cm="1">
        <f t="array" aca="1" ref="BM39" ca="1">IF(INDIRECT($AG$10&amp;$AI39&amp;"!"&amp;$BM$16)="","★",INDIRECT($AG$10&amp;$AI39&amp;"!"&amp;$BM$16))</f>
        <v>★</v>
      </c>
      <c r="BN39" s="1005" t="str" cm="1">
        <f t="array" aca="1" ref="BN39" ca="1">IF(INDIRECT($AG$10&amp;$AI39&amp;"!"&amp;$BN$16)="","★",INDIRECT($AG$10&amp;$AI39&amp;"!"&amp;$BN$16))</f>
        <v>★</v>
      </c>
      <c r="BO39" s="1005" t="str" cm="1">
        <f t="array" aca="1" ref="BO39" ca="1">IF(INDIRECT($AG$10&amp;$AI39&amp;"!"&amp;$BO$16)="","★",INDIRECT($AG$10&amp;$AI39&amp;"!"&amp;$BO$16))</f>
        <v>★</v>
      </c>
      <c r="BP39" s="1005" t="str" cm="1">
        <f t="array" aca="1" ref="BP39" ca="1">IF(INDIRECT($AG$10&amp;$AI39&amp;"!"&amp;$BP$16)="","★",INDIRECT($AG$10&amp;$AI39&amp;"!"&amp;$BP$16))</f>
        <v>★</v>
      </c>
      <c r="BQ39" s="1005" t="str" cm="1">
        <f t="array" aca="1" ref="BQ39" ca="1">IF(INDIRECT($AG$10&amp;$AI39&amp;"!"&amp;$BQ$16)="","★",INDIRECT($AG$10&amp;$AI39&amp;"!"&amp;$BQ$16))</f>
        <v>★</v>
      </c>
      <c r="BR39" s="1005" t="str" cm="1">
        <f t="array" aca="1" ref="BR39" ca="1">IF(INDIRECT($AG$10&amp;$AI39&amp;"!"&amp;$BR$16)="","★",INDIRECT($AG$10&amp;$AI39&amp;"!"&amp;$BR$16))</f>
        <v>★</v>
      </c>
      <c r="BS39" s="1005" t="str" cm="1">
        <f t="array" aca="1" ref="BS39" ca="1">IF(INDIRECT($AG$10&amp;$AI39&amp;"!"&amp;$BS$16)="","★",INDIRECT($AG$10&amp;$AI39&amp;"!"&amp;$BS$16))</f>
        <v>★</v>
      </c>
      <c r="BT39" s="1005" t="str" cm="1">
        <f t="array" aca="1" ref="BT39" ca="1">IF(INDIRECT($AG$10&amp;$AI39&amp;"!"&amp;$BT$16)="","★",INDIRECT($AG$10&amp;$AI39&amp;"!"&amp;$BT$16))</f>
        <v>★</v>
      </c>
      <c r="BU39" s="1005" t="str" cm="1">
        <f t="array" aca="1" ref="BU39" ca="1">IF(INDIRECT($AG$10&amp;$AI39&amp;"!"&amp;$BU$16)="","★",INDIRECT($AG$10&amp;$AI39&amp;"!"&amp;$BU$16))</f>
        <v>★</v>
      </c>
      <c r="BV39" s="1005" t="str" cm="1">
        <f t="array" aca="1" ref="BV39" ca="1">IF(INDIRECT($AG$10&amp;$AI39&amp;"!"&amp;$BV$16)="","★",INDIRECT($AG$10&amp;$AI39&amp;"!"&amp;$BV$16))</f>
        <v>★</v>
      </c>
      <c r="BW39" s="1005" t="e" cm="1">
        <f t="array" aca="1" ref="BW39" ca="1">IF(INDIRECT($AG$10&amp;$AI39&amp;"!"&amp;$BW$16)="","★",INDIRECT($AG$10&amp;$AI39&amp;"!"&amp;$BW$16))</f>
        <v>#N/A</v>
      </c>
      <c r="BX39" s="1005" t="str" cm="1">
        <f t="array" aca="1" ref="BX39" ca="1">IF(INDIRECT($AG$10&amp;$AI39&amp;"!"&amp;$BX$16)="","★",INDIRECT($AG$10&amp;$AI39&amp;"!"&amp;$BX$16))</f>
        <v>---</v>
      </c>
      <c r="BY39" s="1006" cm="1">
        <f t="array" aca="1" ref="BY39" ca="1">IF(INDIRECT($AG$10&amp;$AI39&amp;"!"&amp;$BY$16)="","★",INDIRECT($AG$10&amp;$AI39&amp;"!"&amp;$BY$16))</f>
        <v>0</v>
      </c>
      <c r="BZ39" s="1007" t="str" cm="1">
        <f t="array" aca="1" ref="BZ39" ca="1">IF(INDIRECT($AG$10&amp;$AI39&amp;"!"&amp;$BZ$16)="","★",INDIRECT($AG$10&amp;$AI39&amp;"!"&amp;$BZ$16))</f>
        <v>★</v>
      </c>
      <c r="CA39" s="1008" t="str" cm="1">
        <f t="array" aca="1" ref="CA39" ca="1">IF(INDIRECT($AG$10&amp;$AI39&amp;"!"&amp;$CA$16)="","★",INDIRECT($AG$10&amp;$AI39&amp;"!"&amp;$CA$16))</f>
        <v>★</v>
      </c>
      <c r="CB39" s="1008"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09"/>
      <c r="AJ40" s="1010"/>
      <c r="AK40" s="1011"/>
      <c r="AL40" s="1011"/>
      <c r="AM40" s="1011"/>
      <c r="AN40" s="1011"/>
      <c r="AO40" s="1011"/>
      <c r="AP40" s="1011"/>
      <c r="AQ40" s="1012"/>
      <c r="AR40" s="1010"/>
      <c r="AS40" s="1011"/>
      <c r="AT40" s="1011"/>
      <c r="AU40" s="1011"/>
      <c r="AV40" s="1011"/>
      <c r="AW40" s="1012"/>
      <c r="AX40" s="1010"/>
      <c r="AY40" s="1011"/>
      <c r="AZ40" s="1013" t="str" cm="1">
        <f t="array" aca="1" ref="AZ40" ca="1">IF(INDIRECT($AG$10&amp;$AI39&amp;"!"&amp;$AZ$17)="","★",INDIRECT($AG$10&amp;$AI39&amp;"!"&amp;$AZ$17))</f>
        <v>★</v>
      </c>
      <c r="BA40" s="1013" t="str" cm="1">
        <f t="array" aca="1" ref="BA40" ca="1">IF(INDIRECT($AG$10&amp;$AI39&amp;"!"&amp;$BA$17)="","★",INDIRECT($AG$10&amp;$AI39&amp;"!"&amp;$BA$17))</f>
        <v>★</v>
      </c>
      <c r="BB40" s="1013" t="str" cm="1">
        <f t="array" aca="1" ref="BB40" ca="1">IF(INDIRECT($AG$10&amp;$AI39&amp;"!"&amp;$BB$17)="","★",INDIRECT($AG$10&amp;$AI39&amp;"!"&amp;$BB$17))</f>
        <v>★</v>
      </c>
      <c r="BC40" s="1013" t="str" cm="1">
        <f t="array" aca="1" ref="BC40" ca="1">IF(INDIRECT($AG$10&amp;$AI39&amp;"!"&amp;$BC$17)="","★",INDIRECT($AG$10&amp;$AI39&amp;"!"&amp;$BC$17))</f>
        <v>★</v>
      </c>
      <c r="BD40" s="1013" t="str" cm="1">
        <f t="array" aca="1" ref="BD40" ca="1">IF(INDIRECT($AG$10&amp;$AI39&amp;"!"&amp;$BD$17)="","★",INDIRECT($AG$10&amp;$AI39&amp;"!"&amp;$BD$17))</f>
        <v>★</v>
      </c>
      <c r="BE40" s="1013" t="str" cm="1">
        <f t="array" aca="1" ref="BE40" ca="1">IF(INDIRECT($AG$10&amp;$AI39&amp;"!"&amp;$BE$17)="","★",INDIRECT($AG$10&amp;$AI39&amp;"!"&amp;$BE$17))</f>
        <v>★</v>
      </c>
      <c r="BF40" s="1011"/>
      <c r="BG40" s="1013" t="str" cm="1">
        <f t="array" aca="1" ref="BG40" ca="1">IF(INDIRECT($AG$10&amp;$AI39&amp;"!"&amp;$BG$17)="","★",INDIRECT($AG$10&amp;$AI39&amp;"!"&amp;$BG$17))</f>
        <v>★</v>
      </c>
      <c r="BH40" s="1013" t="str" cm="1">
        <f t="array" aca="1" ref="BH40" ca="1">IF(INDIRECT($AG$10&amp;$AI39&amp;"!"&amp;$BH$17)="","★",INDIRECT($AG$10&amp;$AI39&amp;"!"&amp;$BH$17))</f>
        <v>★</v>
      </c>
      <c r="BI40" s="1011"/>
      <c r="BJ40" s="1013" t="e" cm="1">
        <f t="array" aca="1" ref="BJ40" ca="1">IF(INDIRECT($AG$10&amp;$AI39&amp;"!"&amp;$BJ$17)="","★",INDIRECT($AG$10&amp;$AI39&amp;"!"&amp;$BJ$17))</f>
        <v>#N/A</v>
      </c>
      <c r="BK40" s="1013" t="str" cm="1">
        <f t="array" aca="1" ref="BK40" ca="1">IF(INDIRECT($AG$10&amp;$AI39&amp;"!"&amp;$BK$17)="","★",INDIRECT($AG$10&amp;$AI39&amp;"!"&amp;$BK$17))</f>
        <v>---</v>
      </c>
      <c r="BL40" s="1011"/>
      <c r="BM40" s="1013" t="str" cm="1">
        <f t="array" aca="1" ref="BM40" ca="1">IF(INDIRECT($AG$10&amp;$AI39&amp;"!"&amp;$BM$17)="","★",INDIRECT($AG$10&amp;$AI39&amp;"!"&amp;$BM$17))</f>
        <v>★</v>
      </c>
      <c r="BN40" s="1013" t="str" cm="1">
        <f t="array" aca="1" ref="BN40" ca="1">IF(INDIRECT($AG$10&amp;$AI39&amp;"!"&amp;$BN$17)="","★",INDIRECT($AG$10&amp;$AI39&amp;"!"&amp;$BN$17))</f>
        <v>★</v>
      </c>
      <c r="BO40" s="1013" t="str" cm="1">
        <f t="array" aca="1" ref="BO40" ca="1">IF(INDIRECT($AG$10&amp;$AI39&amp;"!"&amp;$BO$17)="","★",INDIRECT($AG$10&amp;$AI39&amp;"!"&amp;$BO$17))</f>
        <v>★</v>
      </c>
      <c r="BP40" s="1013" t="str" cm="1">
        <f t="array" aca="1" ref="BP40" ca="1">IF(INDIRECT($AG$10&amp;$AI39&amp;"!"&amp;$BP$17)="","★",INDIRECT($AG$10&amp;$AI39&amp;"!"&amp;$BP$17))</f>
        <v>★</v>
      </c>
      <c r="BQ40" s="1013" t="str" cm="1">
        <f t="array" aca="1" ref="BQ40" ca="1">IF(INDIRECT($AG$10&amp;$AI39&amp;"!"&amp;$BQ$17)="","★",INDIRECT($AG$10&amp;$AI39&amp;"!"&amp;$BQ$17))</f>
        <v>★</v>
      </c>
      <c r="BR40" s="1013" t="str" cm="1">
        <f t="array" aca="1" ref="BR40" ca="1">IF(INDIRECT($AG$10&amp;$AI39&amp;"!"&amp;$BR$17)="","★",INDIRECT($AG$10&amp;$AI39&amp;"!"&amp;$BR$17))</f>
        <v>★</v>
      </c>
      <c r="BS40" s="1011"/>
      <c r="BT40" s="1013" t="str" cm="1">
        <f t="array" aca="1" ref="BT40" ca="1">IF(INDIRECT($AG$10&amp;$AI39&amp;"!"&amp;$BT$17)="","★",INDIRECT($AG$10&amp;$AI39&amp;"!"&amp;$BT$17))</f>
        <v>★</v>
      </c>
      <c r="BU40" s="1013" t="str" cm="1">
        <f t="array" aca="1" ref="BU40" ca="1">IF(INDIRECT($AG$10&amp;$AI39&amp;"!"&amp;$BU$17)="","★",INDIRECT($AG$10&amp;$AI39&amp;"!"&amp;$BU$17))</f>
        <v>★</v>
      </c>
      <c r="BV40" s="1011"/>
      <c r="BW40" s="1013" t="e" cm="1">
        <f t="array" aca="1" ref="BW40" ca="1">IF(INDIRECT($AG$10&amp;$AI39&amp;"!"&amp;$BW$17)="","★",INDIRECT($AG$10&amp;$AI39&amp;"!"&amp;$BW$17))</f>
        <v>#N/A</v>
      </c>
      <c r="BX40" s="1013" t="str" cm="1">
        <f t="array" aca="1" ref="BX40" ca="1">IF(INDIRECT($AG$10&amp;$AI39&amp;"!"&amp;$BX$17)="","★",INDIRECT($AG$10&amp;$AI39&amp;"!"&amp;$BX$17))</f>
        <v>---</v>
      </c>
      <c r="BY40" s="1012"/>
      <c r="BZ40" s="1014"/>
      <c r="CA40" s="1015"/>
      <c r="CB40" s="1015"/>
    </row>
    <row r="41" spans="1:80" s="41" customFormat="1" ht="15" customHeight="1" thickBot="1">
      <c r="A41" s="267"/>
      <c r="B41" s="172" t="s">
        <v>1185</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09"/>
      <c r="AJ41" s="1010"/>
      <c r="AK41" s="1011"/>
      <c r="AL41" s="1011"/>
      <c r="AM41" s="1011"/>
      <c r="AN41" s="1011"/>
      <c r="AO41" s="1011"/>
      <c r="AP41" s="1011"/>
      <c r="AQ41" s="1012"/>
      <c r="AR41" s="1010"/>
      <c r="AS41" s="1011"/>
      <c r="AT41" s="1011"/>
      <c r="AU41" s="1011"/>
      <c r="AV41" s="1011"/>
      <c r="AW41" s="1012"/>
      <c r="AX41" s="1010"/>
      <c r="AY41" s="1011"/>
      <c r="AZ41" s="1013" t="str" cm="1">
        <f t="array" aca="1" ref="AZ41" ca="1">IF(INDIRECT($AG$10&amp;$AI39&amp;"!"&amp;$AZ$18)="","★",INDIRECT($AG$10&amp;$AI39&amp;"!"&amp;$AZ$18))</f>
        <v>★</v>
      </c>
      <c r="BA41" s="1013" t="str" cm="1">
        <f t="array" aca="1" ref="BA41" ca="1">IF(INDIRECT($AG$10&amp;$AI39&amp;"!"&amp;$BA$18)="","★",INDIRECT($AG$10&amp;$AI39&amp;"!"&amp;$BA$18))</f>
        <v>★</v>
      </c>
      <c r="BB41" s="1013" t="str" cm="1">
        <f t="array" aca="1" ref="BB41" ca="1">IF(INDIRECT($AG$10&amp;$AI39&amp;"!"&amp;$BB$18)="","★",INDIRECT($AG$10&amp;$AI39&amp;"!"&amp;$BB$18))</f>
        <v>★</v>
      </c>
      <c r="BC41" s="1013" t="str" cm="1">
        <f t="array" aca="1" ref="BC41" ca="1">IF(INDIRECT($AG$10&amp;$AI39&amp;"!"&amp;$BC$18)="","★",INDIRECT($AG$10&amp;$AI39&amp;"!"&amp;$BC$18))</f>
        <v>★</v>
      </c>
      <c r="BD41" s="1013" t="str" cm="1">
        <f t="array" aca="1" ref="BD41" ca="1">IF(INDIRECT($AG$10&amp;$AI39&amp;"!"&amp;$BD$18)="","★",INDIRECT($AG$10&amp;$AI39&amp;"!"&amp;$BD$18))</f>
        <v>★</v>
      </c>
      <c r="BE41" s="1013" t="str" cm="1">
        <f t="array" aca="1" ref="BE41" ca="1">IF(INDIRECT($AG$10&amp;$AI39&amp;"!"&amp;$BE$18)="","★",INDIRECT($AG$10&amp;$AI39&amp;"!"&amp;$BE$18))</f>
        <v>★</v>
      </c>
      <c r="BF41" s="1011"/>
      <c r="BG41" s="1013" t="str" cm="1">
        <f t="array" aca="1" ref="BG41" ca="1">IF(INDIRECT($AG$10&amp;$AI39&amp;"!"&amp;$BG$18)="","★",INDIRECT($AG$10&amp;$AI39&amp;"!"&amp;$BG$18))</f>
        <v>★</v>
      </c>
      <c r="BH41" s="1013" t="str" cm="1">
        <f t="array" aca="1" ref="BH41" ca="1">IF(INDIRECT($AG$10&amp;$AI39&amp;"!"&amp;$BH$18)="","★",INDIRECT($AG$10&amp;$AI39&amp;"!"&amp;$BH$18))</f>
        <v>★</v>
      </c>
      <c r="BI41" s="1011"/>
      <c r="BJ41" s="1013" t="e" cm="1">
        <f t="array" aca="1" ref="BJ41" ca="1">IF(INDIRECT($AG$10&amp;$AI39&amp;"!"&amp;$BJ$18)="","★",INDIRECT($AG$10&amp;$AI39&amp;"!"&amp;$BJ$18))</f>
        <v>#N/A</v>
      </c>
      <c r="BK41" s="1013" t="str" cm="1">
        <f t="array" aca="1" ref="BK41" ca="1">IF(INDIRECT($AG$10&amp;$AI39&amp;"!"&amp;$BK$18)="","★",INDIRECT($AG$10&amp;$AI39&amp;"!"&amp;$BK$18))</f>
        <v>---</v>
      </c>
      <c r="BL41" s="1011"/>
      <c r="BM41" s="1013" t="str" cm="1">
        <f t="array" aca="1" ref="BM41" ca="1">IF(INDIRECT($AG$10&amp;$AI39&amp;"!"&amp;$BM$18)="","★",INDIRECT($AG$10&amp;$AI39&amp;"!"&amp;$BM$18))</f>
        <v>★</v>
      </c>
      <c r="BN41" s="1013" t="str" cm="1">
        <f t="array" aca="1" ref="BN41" ca="1">IF(INDIRECT($AG$10&amp;$AI39&amp;"!"&amp;$BN$18)="","★",INDIRECT($AG$10&amp;$AI39&amp;"!"&amp;$BN$18))</f>
        <v>★</v>
      </c>
      <c r="BO41" s="1013" t="str" cm="1">
        <f t="array" aca="1" ref="BO41" ca="1">IF(INDIRECT($AG$10&amp;$AI39&amp;"!"&amp;$BO$18)="","★",INDIRECT($AG$10&amp;$AI39&amp;"!"&amp;$BO$18))</f>
        <v>★</v>
      </c>
      <c r="BP41" s="1013" t="str" cm="1">
        <f t="array" aca="1" ref="BP41" ca="1">IF(INDIRECT($AG$10&amp;$AI39&amp;"!"&amp;$BP$18)="","★",INDIRECT($AG$10&amp;$AI39&amp;"!"&amp;$BP$18))</f>
        <v>★</v>
      </c>
      <c r="BQ41" s="1013" t="str" cm="1">
        <f t="array" aca="1" ref="BQ41" ca="1">IF(INDIRECT($AG$10&amp;$AI39&amp;"!"&amp;$BQ$18)="","★",INDIRECT($AG$10&amp;$AI39&amp;"!"&amp;$BQ$18))</f>
        <v>★</v>
      </c>
      <c r="BR41" s="1013" t="str" cm="1">
        <f t="array" aca="1" ref="BR41" ca="1">IF(INDIRECT($AG$10&amp;$AI39&amp;"!"&amp;$BR$18)="","★",INDIRECT($AG$10&amp;$AI39&amp;"!"&amp;$BR$18))</f>
        <v>★</v>
      </c>
      <c r="BS41" s="1011"/>
      <c r="BT41" s="1013" t="str" cm="1">
        <f t="array" aca="1" ref="BT41" ca="1">IF(INDIRECT($AG$10&amp;$AI39&amp;"!"&amp;$BT$18)="","★",INDIRECT($AG$10&amp;$AI39&amp;"!"&amp;$BT$18))</f>
        <v>★</v>
      </c>
      <c r="BU41" s="1013" t="str" cm="1">
        <f t="array" aca="1" ref="BU41" ca="1">IF(INDIRECT($AG$10&amp;$AI39&amp;"!"&amp;$BU$18)="","★",INDIRECT($AG$10&amp;$AI39&amp;"!"&amp;$BU$18))</f>
        <v>★</v>
      </c>
      <c r="BV41" s="1011"/>
      <c r="BW41" s="1013" t="e" cm="1">
        <f t="array" aca="1" ref="BW41" ca="1">IF(INDIRECT($AG$10&amp;$AI39&amp;"!"&amp;$BW$18)="","★",INDIRECT($AG$10&amp;$AI39&amp;"!"&amp;$BW$18))</f>
        <v>#N/A</v>
      </c>
      <c r="BX41" s="1013" t="str" cm="1">
        <f t="array" aca="1" ref="BX41" ca="1">IF(INDIRECT($AG$10&amp;$AI39&amp;"!"&amp;$BX$18)="","★",INDIRECT($AG$10&amp;$AI39&amp;"!"&amp;$BX$18))</f>
        <v>---</v>
      </c>
      <c r="BY41" s="1012"/>
      <c r="BZ41" s="1014"/>
      <c r="CA41" s="1015"/>
      <c r="CB41" s="1015"/>
    </row>
    <row r="42" spans="1:80" ht="28.5" customHeight="1" thickBot="1">
      <c r="C42" s="231" t="s">
        <v>1259</v>
      </c>
      <c r="D42" s="161" t="s">
        <v>1181</v>
      </c>
      <c r="E42" s="130" t="s">
        <v>147</v>
      </c>
      <c r="G42" s="265"/>
      <c r="H42" s="265"/>
      <c r="I42" s="265"/>
      <c r="J42" s="265"/>
      <c r="K42" s="265"/>
      <c r="L42" s="265"/>
      <c r="M42" s="265"/>
      <c r="N42" s="1"/>
      <c r="AE42" s="265"/>
      <c r="AF42" s="40"/>
      <c r="AG42" s="40"/>
      <c r="AH42" s="40"/>
      <c r="AI42" s="1016"/>
      <c r="AJ42" s="1017"/>
      <c r="AK42" s="1018"/>
      <c r="AL42" s="1018"/>
      <c r="AM42" s="1018"/>
      <c r="AN42" s="1018"/>
      <c r="AO42" s="1018"/>
      <c r="AP42" s="1018"/>
      <c r="AQ42" s="1019"/>
      <c r="AR42" s="1017"/>
      <c r="AS42" s="1018"/>
      <c r="AT42" s="1018"/>
      <c r="AU42" s="1018"/>
      <c r="AV42" s="1018"/>
      <c r="AW42" s="1019"/>
      <c r="AX42" s="1017"/>
      <c r="AY42" s="1018"/>
      <c r="AZ42" s="1020" t="str" cm="1">
        <f t="array" aca="1" ref="AZ42" ca="1">IF(INDIRECT($AG$10&amp;$AI39&amp;"!"&amp;$AZ$19)="","★",INDIRECT($AG$10&amp;$AI39&amp;"!"&amp;$AZ$19))</f>
        <v>★</v>
      </c>
      <c r="BA42" s="1020" t="str" cm="1">
        <f t="array" aca="1" ref="BA42" ca="1">IF(INDIRECT($AG$10&amp;$AI39&amp;"!"&amp;$BA$19)="","★",INDIRECT($AG$10&amp;$AI39&amp;"!"&amp;$BA$19))</f>
        <v>★</v>
      </c>
      <c r="BB42" s="1020" t="str" cm="1">
        <f t="array" aca="1" ref="BB42" ca="1">IF(INDIRECT($AG$10&amp;$AI39&amp;"!"&amp;$BB$19)="","★",INDIRECT($AG$10&amp;$AI39&amp;"!"&amp;$BB$19))</f>
        <v>★</v>
      </c>
      <c r="BC42" s="1020" t="str" cm="1">
        <f t="array" aca="1" ref="BC42" ca="1">IF(INDIRECT($AG$10&amp;$AI39&amp;"!"&amp;$BC$19)="","★",INDIRECT($AG$10&amp;$AI39&amp;"!"&amp;$BC$19))</f>
        <v>★</v>
      </c>
      <c r="BD42" s="1020" t="str" cm="1">
        <f t="array" aca="1" ref="BD42" ca="1">IF(INDIRECT($AG$10&amp;$AI39&amp;"!"&amp;$BD$19)="","★",INDIRECT($AG$10&amp;$AI39&amp;"!"&amp;$BD$19))</f>
        <v>★</v>
      </c>
      <c r="BE42" s="1020" t="str" cm="1">
        <f t="array" aca="1" ref="BE42" ca="1">IF(INDIRECT($AG$10&amp;$AI39&amp;"!"&amp;$BE$19)="","★",INDIRECT($AG$10&amp;$AI39&amp;"!"&amp;$BE$19))</f>
        <v>★</v>
      </c>
      <c r="BF42" s="1018"/>
      <c r="BG42" s="1020" t="str" cm="1">
        <f t="array" aca="1" ref="BG42" ca="1">IF(INDIRECT($AG$10&amp;$AI39&amp;"!"&amp;$BG$19)="","★",INDIRECT($AG$10&amp;$AI39&amp;"!"&amp;$BG$19))</f>
        <v>★</v>
      </c>
      <c r="BH42" s="1020" t="str" cm="1">
        <f t="array" aca="1" ref="BH42" ca="1">IF(INDIRECT($AG$10&amp;$AI39&amp;"!"&amp;$BH$19)="","★",INDIRECT($AG$10&amp;$AI39&amp;"!"&amp;$BH$19))</f>
        <v>★</v>
      </c>
      <c r="BI42" s="1018"/>
      <c r="BJ42" s="1020" t="e" cm="1">
        <f t="array" aca="1" ref="BJ42" ca="1">IF(INDIRECT($AG$10&amp;$AI39&amp;"!"&amp;$BJ$19)="","★",INDIRECT($AG$10&amp;$AI39&amp;"!"&amp;$BJ$19))</f>
        <v>#N/A</v>
      </c>
      <c r="BK42" s="1020" t="str" cm="1">
        <f t="array" aca="1" ref="BK42" ca="1">IF(INDIRECT($AG$10&amp;$AI39&amp;"!"&amp;$BK$19)="","★",INDIRECT($AG$10&amp;$AI39&amp;"!"&amp;$BK$19))</f>
        <v>---</v>
      </c>
      <c r="BL42" s="1018"/>
      <c r="BM42" s="1020" t="str" cm="1">
        <f t="array" aca="1" ref="BM42" ca="1">IF(INDIRECT($AG$10&amp;$AI39&amp;"!"&amp;$BM$19)="","★",INDIRECT($AG$10&amp;$AI39&amp;"!"&amp;$BM$19))</f>
        <v>★</v>
      </c>
      <c r="BN42" s="1020" t="str" cm="1">
        <f t="array" aca="1" ref="BN42" ca="1">IF(INDIRECT($AG$10&amp;$AI39&amp;"!"&amp;$BN$19)="","★",INDIRECT($AG$10&amp;$AI39&amp;"!"&amp;$BN$19))</f>
        <v>★</v>
      </c>
      <c r="BO42" s="1020" t="str" cm="1">
        <f t="array" aca="1" ref="BO42" ca="1">IF(INDIRECT($AG$10&amp;$AI39&amp;"!"&amp;$BO$19)="","★",INDIRECT($AG$10&amp;$AI39&amp;"!"&amp;$BO$19))</f>
        <v>★</v>
      </c>
      <c r="BP42" s="1020" t="str" cm="1">
        <f t="array" aca="1" ref="BP42" ca="1">IF(INDIRECT($AG$10&amp;$AI39&amp;"!"&amp;$BP$19)="","★",INDIRECT($AG$10&amp;$AI39&amp;"!"&amp;$BP$19))</f>
        <v>★</v>
      </c>
      <c r="BQ42" s="1020" t="str" cm="1">
        <f t="array" aca="1" ref="BQ42" ca="1">IF(INDIRECT($AG$10&amp;$AI39&amp;"!"&amp;$BQ$19)="","★",INDIRECT($AG$10&amp;$AI39&amp;"!"&amp;$BQ$19))</f>
        <v>★</v>
      </c>
      <c r="BR42" s="1020" t="str" cm="1">
        <f t="array" aca="1" ref="BR42" ca="1">IF(INDIRECT($AG$10&amp;$AI39&amp;"!"&amp;$BR$19)="","★",INDIRECT($AG$10&amp;$AI39&amp;"!"&amp;$BR$19))</f>
        <v>★</v>
      </c>
      <c r="BS42" s="1018"/>
      <c r="BT42" s="1020" t="str" cm="1">
        <f t="array" aca="1" ref="BT42" ca="1">IF(INDIRECT($AG$10&amp;$AI39&amp;"!"&amp;$BT$19)="","★",INDIRECT($AG$10&amp;$AI39&amp;"!"&amp;$BT$19))</f>
        <v>★</v>
      </c>
      <c r="BU42" s="1020" t="str" cm="1">
        <f t="array" aca="1" ref="BU42" ca="1">IF(INDIRECT($AG$10&amp;$AI39&amp;"!"&amp;$BU$19)="","★",INDIRECT($AG$10&amp;$AI39&amp;"!"&amp;$BU$19))</f>
        <v>★</v>
      </c>
      <c r="BV42" s="1018"/>
      <c r="BW42" s="1020" t="e" cm="1">
        <f t="array" aca="1" ref="BW42" ca="1">IF(INDIRECT($AG$10&amp;$AI39&amp;"!"&amp;$BW$19)="","★",INDIRECT($AG$10&amp;$AI39&amp;"!"&amp;$BW$19))</f>
        <v>#N/A</v>
      </c>
      <c r="BX42" s="1020" t="str" cm="1">
        <f t="array" aca="1" ref="BX42" ca="1">IF(INDIRECT($AG$10&amp;$AI39&amp;"!"&amp;$BX$19)="","★",INDIRECT($AG$10&amp;$AI39&amp;"!"&amp;$BX$19))</f>
        <v>---</v>
      </c>
      <c r="BY42" s="1019"/>
      <c r="BZ42" s="1021"/>
      <c r="CA42" s="1022"/>
      <c r="CB42" s="1022"/>
    </row>
    <row r="43" spans="1:80" ht="18" customHeight="1" thickBot="1">
      <c r="C43" s="168" t="s">
        <v>1168</v>
      </c>
      <c r="D43" s="169" t="s">
        <v>1169</v>
      </c>
      <c r="E43" s="170" t="s">
        <v>1180</v>
      </c>
      <c r="G43" s="265"/>
      <c r="H43" s="265"/>
      <c r="I43" s="265"/>
      <c r="J43" s="265"/>
      <c r="K43" s="265"/>
      <c r="L43" s="265"/>
      <c r="M43" s="265"/>
      <c r="N43" s="1"/>
      <c r="AE43" s="265"/>
      <c r="AF43" s="40"/>
      <c r="AG43" s="40"/>
      <c r="AH43" s="40"/>
      <c r="AI43" s="1003">
        <v>6</v>
      </c>
      <c r="AJ43" s="1004" t="str" cm="1">
        <f t="array" aca="1" ref="AJ43" ca="1">IF(INDIRECT($AG$10&amp;$AI43&amp;"!"&amp;$AJ$16)="","★",INDIRECT($AG$10&amp;$AI43&amp;"!"&amp;$AJ$16))</f>
        <v>★</v>
      </c>
      <c r="AK43" s="1005" t="str" cm="1">
        <f t="array" aca="1" ref="AK43" ca="1">IF(INDIRECT($AG$10&amp;$AI43&amp;"!"&amp;$AK$16)="","★",INDIRECT($AG$10&amp;$AI43&amp;"!"&amp;$AK$16))</f>
        <v>★</v>
      </c>
      <c r="AL43" s="1005" t="str" cm="1">
        <f t="array" aca="1" ref="AL43" ca="1">IF(INDIRECT($AG$10&amp;$AI43&amp;"!"&amp;$AL$16)="","★",INDIRECT($AG$10&amp;$AI43&amp;"!"&amp;$AL$16))</f>
        <v>★</v>
      </c>
      <c r="AM43" s="1005" t="str" cm="1">
        <f t="array" aca="1" ref="AM43" ca="1">IF(INDIRECT($AG$10&amp;$AI43&amp;"!"&amp;$AM$16)="","★",INDIRECT($AG$10&amp;$AI43&amp;"!"&amp;$AM$16))</f>
        <v>★</v>
      </c>
      <c r="AN43" s="1005" t="str" cm="1">
        <f t="array" aca="1" ref="AN43" ca="1">IF(INDIRECT($AG$10&amp;$AI43&amp;"!"&amp;$AN$16)="","★",INDIRECT($AG$10&amp;$AI43&amp;"!"&amp;$AN$16))</f>
        <v>★</v>
      </c>
      <c r="AO43" s="1005" t="str" cm="1">
        <f t="array" aca="1" ref="AO43" ca="1">IF(INDIRECT($AG$10&amp;$AI43&amp;"!"&amp;$AO$16)="","★",INDIRECT($AG$10&amp;$AI43&amp;"!"&amp;$AO$16))</f>
        <v>★</v>
      </c>
      <c r="AP43" s="1005" t="str" cm="1">
        <f t="array" aca="1" ref="AP43" ca="1">IF(INDIRECT($AG$10&amp;$AI43&amp;"!"&amp;$AP$16)="","★",INDIRECT($AG$10&amp;$AI43&amp;"!"&amp;$AP$16))</f>
        <v>★</v>
      </c>
      <c r="AQ43" s="1006" t="str" cm="1">
        <f t="array" aca="1" ref="AQ43" ca="1">IF(INDIRECT($AG$10&amp;$AI43&amp;"!"&amp;$AQ$16)="","★",INDIRECT($AG$10&amp;$AI43&amp;"!"&amp;$AQ$16))</f>
        <v>★</v>
      </c>
      <c r="AR43" s="1004" t="str" cm="1">
        <f t="array" aca="1" ref="AR43" ca="1">IF(INDIRECT($AG$10&amp;$AI43&amp;"!"&amp;$AR$16)="","★",INDIRECT($AG$10&amp;$AI43&amp;"!"&amp;$AR$16))</f>
        <v>★</v>
      </c>
      <c r="AS43" s="1005" t="str" cm="1">
        <f t="array" aca="1" ref="AS43" ca="1">IF(INDIRECT($AG$10&amp;$AI43&amp;"!"&amp;$AS$16)="","★",INDIRECT($AG$10&amp;$AI43&amp;"!"&amp;$AS$16))</f>
        <v>★</v>
      </c>
      <c r="AT43" s="1005" t="str" cm="1">
        <f t="array" aca="1" ref="AT43" ca="1">IF(INDIRECT($AG$10&amp;$AI43&amp;"!"&amp;$AT$16)="","★",INDIRECT($AG$10&amp;$AI43&amp;"!"&amp;$AT$16))</f>
        <v>★</v>
      </c>
      <c r="AU43" s="1005" t="str" cm="1">
        <f t="array" aca="1" ref="AU43" ca="1">IF(INDIRECT($AG$10&amp;$AI43&amp;"!"&amp;$AU$16)="","★",INDIRECT($AG$10&amp;$AI43&amp;"!"&amp;$AU$16))</f>
        <v>★</v>
      </c>
      <c r="AV43" s="1005" t="str" cm="1">
        <f t="array" aca="1" ref="AV43" ca="1">IF(INDIRECT($AG$10&amp;$AI43&amp;"!"&amp;$AV$16)="","★",INDIRECT($AG$10&amp;$AI43&amp;"!"&amp;$AV$16))</f>
        <v>★</v>
      </c>
      <c r="AW43" s="1006" t="str" cm="1">
        <f t="array" aca="1" ref="AW43" ca="1">IF(INDIRECT($AG$10&amp;$AI43&amp;"!"&amp;$AW$16)="","★",INDIRECT($AG$10&amp;$AI43&amp;"!"&amp;$AW$16))</f>
        <v>★</v>
      </c>
      <c r="AX43" s="1004" t="e" cm="1">
        <f t="array" aca="1" ref="AX43" ca="1">IF(INDIRECT($AG$10&amp;$AI43&amp;"!"&amp;$AX$16)="","★",INDIRECT($AG$10&amp;$AI43&amp;"!"&amp;$AX$16))</f>
        <v>#VALUE!</v>
      </c>
      <c r="AY43" s="1005" t="e" cm="1">
        <f t="array" aca="1" ref="AY43" ca="1">IF(INDIRECT($AG$10&amp;$AI43&amp;"!"&amp;$AY$16)="","★",INDIRECT($AG$10&amp;$AI43&amp;"!"&amp;$AY$16))</f>
        <v>#VALUE!</v>
      </c>
      <c r="AZ43" s="1005" t="str" cm="1">
        <f t="array" aca="1" ref="AZ43" ca="1">IF(INDIRECT($AG$10&amp;$AI43&amp;"!"&amp;$AZ$16)="","★",INDIRECT($AG$10&amp;$AI43&amp;"!"&amp;$AZ$16))</f>
        <v>★</v>
      </c>
      <c r="BA43" s="1005" t="str" cm="1">
        <f t="array" aca="1" ref="BA43" ca="1">IF(INDIRECT($AG$10&amp;$AI43&amp;"!"&amp;$BA$16)="","★",INDIRECT($AG$10&amp;$AI43&amp;"!"&amp;$BA$16))</f>
        <v>★</v>
      </c>
      <c r="BB43" s="1005" t="str" cm="1">
        <f t="array" aca="1" ref="BB43" ca="1">IF(INDIRECT($AG$10&amp;$AI43&amp;"!"&amp;$BB$16)="","★",INDIRECT($AG$10&amp;$AI43&amp;"!"&amp;$BB$16))</f>
        <v>★</v>
      </c>
      <c r="BC43" s="1005" t="str" cm="1">
        <f t="array" aca="1" ref="BC43" ca="1">IF(INDIRECT($AG$10&amp;$AI43&amp;"!"&amp;$BC$16)="","★",INDIRECT($AG$10&amp;$AI43&amp;"!"&amp;$BC$16))</f>
        <v>★</v>
      </c>
      <c r="BD43" s="1005" t="str" cm="1">
        <f t="array" aca="1" ref="BD43" ca="1">IF(INDIRECT($AG$10&amp;$AI43&amp;"!"&amp;$BD$16)="","★",INDIRECT($AG$10&amp;$AI43&amp;"!"&amp;$BD$16))</f>
        <v>★</v>
      </c>
      <c r="BE43" s="1005" t="str" cm="1">
        <f t="array" aca="1" ref="BE43" ca="1">IF(INDIRECT($AG$10&amp;$AI43&amp;"!"&amp;$BE$16)="","★",INDIRECT($AG$10&amp;$AI43&amp;"!"&amp;$BE$16))</f>
        <v>★</v>
      </c>
      <c r="BF43" s="1005" t="str" cm="1">
        <f t="array" aca="1" ref="BF43" ca="1">IF(INDIRECT($AG$10&amp;$AI43&amp;"!"&amp;$BF$16)="","★",INDIRECT($AG$10&amp;$AI43&amp;"!"&amp;$BF$16))</f>
        <v>★</v>
      </c>
      <c r="BG43" s="1005" t="str" cm="1">
        <f t="array" aca="1" ref="BG43" ca="1">IF(INDIRECT($AG$10&amp;$AI43&amp;"!"&amp;$BG$16)="","★",INDIRECT($AG$10&amp;$AI43&amp;"!"&amp;$BG$16))</f>
        <v>★</v>
      </c>
      <c r="BH43" s="1005" t="str" cm="1">
        <f t="array" aca="1" ref="BH43" ca="1">IF(INDIRECT($AG$10&amp;$AI43&amp;"!"&amp;$BH$16)="","★",INDIRECT($AG$10&amp;$AI43&amp;"!"&amp;$BH$16))</f>
        <v>★</v>
      </c>
      <c r="BI43" s="1005" t="str" cm="1">
        <f t="array" aca="1" ref="BI43" ca="1">IF(INDIRECT($AG$10&amp;$AI43&amp;"!"&amp;$BI$16)="","★",INDIRECT($AG$10&amp;$AI43&amp;"!"&amp;$BI$16))</f>
        <v>★</v>
      </c>
      <c r="BJ43" s="1005" t="e" cm="1">
        <f t="array" aca="1" ref="BJ43" ca="1">IF(INDIRECT($AG$10&amp;$AI43&amp;"!"&amp;$BJ$16)="","★",INDIRECT($AG$10&amp;$AI43&amp;"!"&amp;$BJ$16))</f>
        <v>#N/A</v>
      </c>
      <c r="BK43" s="1005" t="str" cm="1">
        <f t="array" aca="1" ref="BK43" ca="1">IF(INDIRECT($AG$10&amp;$AI43&amp;"!"&amp;$BK$16)="","★",INDIRECT($AG$10&amp;$AI43&amp;"!"&amp;$BK$16))</f>
        <v>---</v>
      </c>
      <c r="BL43" s="1005" cm="1">
        <f t="array" aca="1" ref="BL43" ca="1">IF(INDIRECT($AG$10&amp;$AI43&amp;"!"&amp;$BL$16)="","★",INDIRECT($AG$10&amp;$AI43&amp;"!"&amp;$BL$16))</f>
        <v>0</v>
      </c>
      <c r="BM43" s="1005" t="str" cm="1">
        <f t="array" aca="1" ref="BM43" ca="1">IF(INDIRECT($AG$10&amp;$AI43&amp;"!"&amp;$BM$16)="","★",INDIRECT($AG$10&amp;$AI43&amp;"!"&amp;$BM$16))</f>
        <v>★</v>
      </c>
      <c r="BN43" s="1005" t="str" cm="1">
        <f t="array" aca="1" ref="BN43" ca="1">IF(INDIRECT($AG$10&amp;$AI43&amp;"!"&amp;$BN$16)="","★",INDIRECT($AG$10&amp;$AI43&amp;"!"&amp;$BN$16))</f>
        <v>★</v>
      </c>
      <c r="BO43" s="1005" t="str" cm="1">
        <f t="array" aca="1" ref="BO43" ca="1">IF(INDIRECT($AG$10&amp;$AI43&amp;"!"&amp;$BO$16)="","★",INDIRECT($AG$10&amp;$AI43&amp;"!"&amp;$BO$16))</f>
        <v>★</v>
      </c>
      <c r="BP43" s="1005" t="str" cm="1">
        <f t="array" aca="1" ref="BP43" ca="1">IF(INDIRECT($AG$10&amp;$AI43&amp;"!"&amp;$BP$16)="","★",INDIRECT($AG$10&amp;$AI43&amp;"!"&amp;$BP$16))</f>
        <v>★</v>
      </c>
      <c r="BQ43" s="1005" t="str" cm="1">
        <f t="array" aca="1" ref="BQ43" ca="1">IF(INDIRECT($AG$10&amp;$AI43&amp;"!"&amp;$BQ$16)="","★",INDIRECT($AG$10&amp;$AI43&amp;"!"&amp;$BQ$16))</f>
        <v>★</v>
      </c>
      <c r="BR43" s="1005" t="str" cm="1">
        <f t="array" aca="1" ref="BR43" ca="1">IF(INDIRECT($AG$10&amp;$AI43&amp;"!"&amp;$BR$16)="","★",INDIRECT($AG$10&amp;$AI43&amp;"!"&amp;$BR$16))</f>
        <v>★</v>
      </c>
      <c r="BS43" s="1005" t="str" cm="1">
        <f t="array" aca="1" ref="BS43" ca="1">IF(INDIRECT($AG$10&amp;$AI43&amp;"!"&amp;$BS$16)="","★",INDIRECT($AG$10&amp;$AI43&amp;"!"&amp;$BS$16))</f>
        <v>★</v>
      </c>
      <c r="BT43" s="1005" t="str" cm="1">
        <f t="array" aca="1" ref="BT43" ca="1">IF(INDIRECT($AG$10&amp;$AI43&amp;"!"&amp;$BT$16)="","★",INDIRECT($AG$10&amp;$AI43&amp;"!"&amp;$BT$16))</f>
        <v>★</v>
      </c>
      <c r="BU43" s="1005" t="str" cm="1">
        <f t="array" aca="1" ref="BU43" ca="1">IF(INDIRECT($AG$10&amp;$AI43&amp;"!"&amp;$BU$16)="","★",INDIRECT($AG$10&amp;$AI43&amp;"!"&amp;$BU$16))</f>
        <v>★</v>
      </c>
      <c r="BV43" s="1005" t="str" cm="1">
        <f t="array" aca="1" ref="BV43" ca="1">IF(INDIRECT($AG$10&amp;$AI43&amp;"!"&amp;$BV$16)="","★",INDIRECT($AG$10&amp;$AI43&amp;"!"&amp;$BV$16))</f>
        <v>★</v>
      </c>
      <c r="BW43" s="1005" t="e" cm="1">
        <f t="array" aca="1" ref="BW43" ca="1">IF(INDIRECT($AG$10&amp;$AI43&amp;"!"&amp;$BW$16)="","★",INDIRECT($AG$10&amp;$AI43&amp;"!"&amp;$BW$16))</f>
        <v>#N/A</v>
      </c>
      <c r="BX43" s="1005" t="str" cm="1">
        <f t="array" aca="1" ref="BX43" ca="1">IF(INDIRECT($AG$10&amp;$AI43&amp;"!"&amp;$BX$16)="","★",INDIRECT($AG$10&amp;$AI43&amp;"!"&amp;$BX$16))</f>
        <v>---</v>
      </c>
      <c r="BY43" s="1006" cm="1">
        <f t="array" aca="1" ref="BY43" ca="1">IF(INDIRECT($AG$10&amp;$AI43&amp;"!"&amp;$BY$16)="","★",INDIRECT($AG$10&amp;$AI43&amp;"!"&amp;$BY$16))</f>
        <v>0</v>
      </c>
      <c r="BZ43" s="1007" t="str" cm="1">
        <f t="array" aca="1" ref="BZ43" ca="1">IF(INDIRECT($AG$10&amp;$AI43&amp;"!"&amp;$BZ$16)="","★",INDIRECT($AG$10&amp;$AI43&amp;"!"&amp;$BZ$16))</f>
        <v>★</v>
      </c>
      <c r="CA43" s="1008" t="str" cm="1">
        <f t="array" aca="1" ref="CA43" ca="1">IF(INDIRECT($AG$10&amp;$AI43&amp;"!"&amp;$CA$16)="","★",INDIRECT($AG$10&amp;$AI43&amp;"!"&amp;$CA$16))</f>
        <v>★</v>
      </c>
      <c r="CB43" s="1008"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09"/>
      <c r="AJ44" s="1010"/>
      <c r="AK44" s="1011"/>
      <c r="AL44" s="1011"/>
      <c r="AM44" s="1011"/>
      <c r="AN44" s="1011"/>
      <c r="AO44" s="1011"/>
      <c r="AP44" s="1011"/>
      <c r="AQ44" s="1012"/>
      <c r="AR44" s="1010"/>
      <c r="AS44" s="1011"/>
      <c r="AT44" s="1011"/>
      <c r="AU44" s="1011"/>
      <c r="AV44" s="1011"/>
      <c r="AW44" s="1012"/>
      <c r="AX44" s="1010"/>
      <c r="AY44" s="1011"/>
      <c r="AZ44" s="1013" t="str" cm="1">
        <f t="array" aca="1" ref="AZ44" ca="1">IF(INDIRECT($AG$10&amp;$AI43&amp;"!"&amp;$AZ$17)="","★",INDIRECT($AG$10&amp;$AI43&amp;"!"&amp;$AZ$17))</f>
        <v>★</v>
      </c>
      <c r="BA44" s="1013" t="str" cm="1">
        <f t="array" aca="1" ref="BA44" ca="1">IF(INDIRECT($AG$10&amp;$AI43&amp;"!"&amp;$BA$17)="","★",INDIRECT($AG$10&amp;$AI43&amp;"!"&amp;$BA$17))</f>
        <v>★</v>
      </c>
      <c r="BB44" s="1013" t="str" cm="1">
        <f t="array" aca="1" ref="BB44" ca="1">IF(INDIRECT($AG$10&amp;$AI43&amp;"!"&amp;$BB$17)="","★",INDIRECT($AG$10&amp;$AI43&amp;"!"&amp;$BB$17))</f>
        <v>★</v>
      </c>
      <c r="BC44" s="1013" t="str" cm="1">
        <f t="array" aca="1" ref="BC44" ca="1">IF(INDIRECT($AG$10&amp;$AI43&amp;"!"&amp;$BC$17)="","★",INDIRECT($AG$10&amp;$AI43&amp;"!"&amp;$BC$17))</f>
        <v>★</v>
      </c>
      <c r="BD44" s="1013" t="str" cm="1">
        <f t="array" aca="1" ref="BD44" ca="1">IF(INDIRECT($AG$10&amp;$AI43&amp;"!"&amp;$BD$17)="","★",INDIRECT($AG$10&amp;$AI43&amp;"!"&amp;$BD$17))</f>
        <v>★</v>
      </c>
      <c r="BE44" s="1013" t="str" cm="1">
        <f t="array" aca="1" ref="BE44" ca="1">IF(INDIRECT($AG$10&amp;$AI43&amp;"!"&amp;$BE$17)="","★",INDIRECT($AG$10&amp;$AI43&amp;"!"&amp;$BE$17))</f>
        <v>★</v>
      </c>
      <c r="BF44" s="1011"/>
      <c r="BG44" s="1013" t="str" cm="1">
        <f t="array" aca="1" ref="BG44" ca="1">IF(INDIRECT($AG$10&amp;$AI43&amp;"!"&amp;$BG$17)="","★",INDIRECT($AG$10&amp;$AI43&amp;"!"&amp;$BG$17))</f>
        <v>★</v>
      </c>
      <c r="BH44" s="1013" t="str" cm="1">
        <f t="array" aca="1" ref="BH44" ca="1">IF(INDIRECT($AG$10&amp;$AI43&amp;"!"&amp;$BH$17)="","★",INDIRECT($AG$10&amp;$AI43&amp;"!"&amp;$BH$17))</f>
        <v>★</v>
      </c>
      <c r="BI44" s="1011"/>
      <c r="BJ44" s="1013" t="e" cm="1">
        <f t="array" aca="1" ref="BJ44" ca="1">IF(INDIRECT($AG$10&amp;$AI43&amp;"!"&amp;$BJ$17)="","★",INDIRECT($AG$10&amp;$AI43&amp;"!"&amp;$BJ$17))</f>
        <v>#N/A</v>
      </c>
      <c r="BK44" s="1013" t="str" cm="1">
        <f t="array" aca="1" ref="BK44" ca="1">IF(INDIRECT($AG$10&amp;$AI43&amp;"!"&amp;$BK$17)="","★",INDIRECT($AG$10&amp;$AI43&amp;"!"&amp;$BK$17))</f>
        <v>---</v>
      </c>
      <c r="BL44" s="1011"/>
      <c r="BM44" s="1013" t="str" cm="1">
        <f t="array" aca="1" ref="BM44" ca="1">IF(INDIRECT($AG$10&amp;$AI43&amp;"!"&amp;$BM$17)="","★",INDIRECT($AG$10&amp;$AI43&amp;"!"&amp;$BM$17))</f>
        <v>★</v>
      </c>
      <c r="BN44" s="1013" t="str" cm="1">
        <f t="array" aca="1" ref="BN44" ca="1">IF(INDIRECT($AG$10&amp;$AI43&amp;"!"&amp;$BN$17)="","★",INDIRECT($AG$10&amp;$AI43&amp;"!"&amp;$BN$17))</f>
        <v>★</v>
      </c>
      <c r="BO44" s="1013" t="str" cm="1">
        <f t="array" aca="1" ref="BO44" ca="1">IF(INDIRECT($AG$10&amp;$AI43&amp;"!"&amp;$BO$17)="","★",INDIRECT($AG$10&amp;$AI43&amp;"!"&amp;$BO$17))</f>
        <v>★</v>
      </c>
      <c r="BP44" s="1013" t="str" cm="1">
        <f t="array" aca="1" ref="BP44" ca="1">IF(INDIRECT($AG$10&amp;$AI43&amp;"!"&amp;$BP$17)="","★",INDIRECT($AG$10&amp;$AI43&amp;"!"&amp;$BP$17))</f>
        <v>★</v>
      </c>
      <c r="BQ44" s="1013" t="str" cm="1">
        <f t="array" aca="1" ref="BQ44" ca="1">IF(INDIRECT($AG$10&amp;$AI43&amp;"!"&amp;$BQ$17)="","★",INDIRECT($AG$10&amp;$AI43&amp;"!"&amp;$BQ$17))</f>
        <v>★</v>
      </c>
      <c r="BR44" s="1013" t="str" cm="1">
        <f t="array" aca="1" ref="BR44" ca="1">IF(INDIRECT($AG$10&amp;$AI43&amp;"!"&amp;$BR$17)="","★",INDIRECT($AG$10&amp;$AI43&amp;"!"&amp;$BR$17))</f>
        <v>★</v>
      </c>
      <c r="BS44" s="1011"/>
      <c r="BT44" s="1013" t="str" cm="1">
        <f t="array" aca="1" ref="BT44" ca="1">IF(INDIRECT($AG$10&amp;$AI43&amp;"!"&amp;$BT$17)="","★",INDIRECT($AG$10&amp;$AI43&amp;"!"&amp;$BT$17))</f>
        <v>★</v>
      </c>
      <c r="BU44" s="1013" t="str" cm="1">
        <f t="array" aca="1" ref="BU44" ca="1">IF(INDIRECT($AG$10&amp;$AI43&amp;"!"&amp;$BU$17)="","★",INDIRECT($AG$10&amp;$AI43&amp;"!"&amp;$BU$17))</f>
        <v>★</v>
      </c>
      <c r="BV44" s="1011"/>
      <c r="BW44" s="1013" t="e" cm="1">
        <f t="array" aca="1" ref="BW44" ca="1">IF(INDIRECT($AG$10&amp;$AI43&amp;"!"&amp;$BW$17)="","★",INDIRECT($AG$10&amp;$AI43&amp;"!"&amp;$BW$17))</f>
        <v>#N/A</v>
      </c>
      <c r="BX44" s="1013" t="str" cm="1">
        <f t="array" aca="1" ref="BX44" ca="1">IF(INDIRECT($AG$10&amp;$AI43&amp;"!"&amp;$BX$17)="","★",INDIRECT($AG$10&amp;$AI43&amp;"!"&amp;$BX$17))</f>
        <v>---</v>
      </c>
      <c r="BY44" s="1012"/>
      <c r="BZ44" s="1014"/>
      <c r="CA44" s="1015"/>
      <c r="CB44" s="1015"/>
    </row>
    <row r="45" spans="1:80" ht="12" customHeight="1">
      <c r="C45" s="165"/>
      <c r="D45" s="165"/>
      <c r="E45" s="165"/>
      <c r="I45" s="269"/>
      <c r="J45" s="269"/>
      <c r="K45" s="269"/>
      <c r="L45" s="269"/>
      <c r="M45" s="269"/>
      <c r="N45" s="269"/>
      <c r="O45" s="269"/>
      <c r="AE45" s="264"/>
      <c r="AF45" s="40"/>
      <c r="AG45" s="40"/>
      <c r="AH45" s="40"/>
      <c r="AI45" s="1009"/>
      <c r="AJ45" s="1010"/>
      <c r="AK45" s="1011"/>
      <c r="AL45" s="1011"/>
      <c r="AM45" s="1011"/>
      <c r="AN45" s="1011"/>
      <c r="AO45" s="1011"/>
      <c r="AP45" s="1011"/>
      <c r="AQ45" s="1012"/>
      <c r="AR45" s="1010"/>
      <c r="AS45" s="1011"/>
      <c r="AT45" s="1011"/>
      <c r="AU45" s="1011"/>
      <c r="AV45" s="1011"/>
      <c r="AW45" s="1012"/>
      <c r="AX45" s="1010"/>
      <c r="AY45" s="1011"/>
      <c r="AZ45" s="1013" t="str" cm="1">
        <f t="array" aca="1" ref="AZ45" ca="1">IF(INDIRECT($AG$10&amp;$AI43&amp;"!"&amp;$AZ$18)="","★",INDIRECT($AG$10&amp;$AI43&amp;"!"&amp;$AZ$18))</f>
        <v>★</v>
      </c>
      <c r="BA45" s="1013" t="str" cm="1">
        <f t="array" aca="1" ref="BA45" ca="1">IF(INDIRECT($AG$10&amp;$AI43&amp;"!"&amp;$BA$18)="","★",INDIRECT($AG$10&amp;$AI43&amp;"!"&amp;$BA$18))</f>
        <v>★</v>
      </c>
      <c r="BB45" s="1013" t="str" cm="1">
        <f t="array" aca="1" ref="BB45" ca="1">IF(INDIRECT($AG$10&amp;$AI43&amp;"!"&amp;$BB$18)="","★",INDIRECT($AG$10&amp;$AI43&amp;"!"&amp;$BB$18))</f>
        <v>★</v>
      </c>
      <c r="BC45" s="1013" t="str" cm="1">
        <f t="array" aca="1" ref="BC45" ca="1">IF(INDIRECT($AG$10&amp;$AI43&amp;"!"&amp;$BC$18)="","★",INDIRECT($AG$10&amp;$AI43&amp;"!"&amp;$BC$18))</f>
        <v>★</v>
      </c>
      <c r="BD45" s="1013" t="str" cm="1">
        <f t="array" aca="1" ref="BD45" ca="1">IF(INDIRECT($AG$10&amp;$AI43&amp;"!"&amp;$BD$18)="","★",INDIRECT($AG$10&amp;$AI43&amp;"!"&amp;$BD$18))</f>
        <v>★</v>
      </c>
      <c r="BE45" s="1013" t="str" cm="1">
        <f t="array" aca="1" ref="BE45" ca="1">IF(INDIRECT($AG$10&amp;$AI43&amp;"!"&amp;$BE$18)="","★",INDIRECT($AG$10&amp;$AI43&amp;"!"&amp;$BE$18))</f>
        <v>★</v>
      </c>
      <c r="BF45" s="1011"/>
      <c r="BG45" s="1013" t="str" cm="1">
        <f t="array" aca="1" ref="BG45" ca="1">IF(INDIRECT($AG$10&amp;$AI43&amp;"!"&amp;$BG$18)="","★",INDIRECT($AG$10&amp;$AI43&amp;"!"&amp;$BG$18))</f>
        <v>★</v>
      </c>
      <c r="BH45" s="1013" t="str" cm="1">
        <f t="array" aca="1" ref="BH45" ca="1">IF(INDIRECT($AG$10&amp;$AI43&amp;"!"&amp;$BH$18)="","★",INDIRECT($AG$10&amp;$AI43&amp;"!"&amp;$BH$18))</f>
        <v>★</v>
      </c>
      <c r="BI45" s="1011"/>
      <c r="BJ45" s="1013" t="e" cm="1">
        <f t="array" aca="1" ref="BJ45" ca="1">IF(INDIRECT($AG$10&amp;$AI43&amp;"!"&amp;$BJ$18)="","★",INDIRECT($AG$10&amp;$AI43&amp;"!"&amp;$BJ$18))</f>
        <v>#N/A</v>
      </c>
      <c r="BK45" s="1013" t="str" cm="1">
        <f t="array" aca="1" ref="BK45" ca="1">IF(INDIRECT($AG$10&amp;$AI43&amp;"!"&amp;$BK$18)="","★",INDIRECT($AG$10&amp;$AI43&amp;"!"&amp;$BK$18))</f>
        <v>---</v>
      </c>
      <c r="BL45" s="1011"/>
      <c r="BM45" s="1013" t="str" cm="1">
        <f t="array" aca="1" ref="BM45" ca="1">IF(INDIRECT($AG$10&amp;$AI43&amp;"!"&amp;$BM$18)="","★",INDIRECT($AG$10&amp;$AI43&amp;"!"&amp;$BM$18))</f>
        <v>★</v>
      </c>
      <c r="BN45" s="1013" t="str" cm="1">
        <f t="array" aca="1" ref="BN45" ca="1">IF(INDIRECT($AG$10&amp;$AI43&amp;"!"&amp;$BN$18)="","★",INDIRECT($AG$10&amp;$AI43&amp;"!"&amp;$BN$18))</f>
        <v>★</v>
      </c>
      <c r="BO45" s="1013" t="str" cm="1">
        <f t="array" aca="1" ref="BO45" ca="1">IF(INDIRECT($AG$10&amp;$AI43&amp;"!"&amp;$BO$18)="","★",INDIRECT($AG$10&amp;$AI43&amp;"!"&amp;$BO$18))</f>
        <v>★</v>
      </c>
      <c r="BP45" s="1013" t="str" cm="1">
        <f t="array" aca="1" ref="BP45" ca="1">IF(INDIRECT($AG$10&amp;$AI43&amp;"!"&amp;$BP$18)="","★",INDIRECT($AG$10&amp;$AI43&amp;"!"&amp;$BP$18))</f>
        <v>★</v>
      </c>
      <c r="BQ45" s="1013" t="str" cm="1">
        <f t="array" aca="1" ref="BQ45" ca="1">IF(INDIRECT($AG$10&amp;$AI43&amp;"!"&amp;$BQ$18)="","★",INDIRECT($AG$10&amp;$AI43&amp;"!"&amp;$BQ$18))</f>
        <v>★</v>
      </c>
      <c r="BR45" s="1013" t="str" cm="1">
        <f t="array" aca="1" ref="BR45" ca="1">IF(INDIRECT($AG$10&amp;$AI43&amp;"!"&amp;$BR$18)="","★",INDIRECT($AG$10&amp;$AI43&amp;"!"&amp;$BR$18))</f>
        <v>★</v>
      </c>
      <c r="BS45" s="1011"/>
      <c r="BT45" s="1013" t="str" cm="1">
        <f t="array" aca="1" ref="BT45" ca="1">IF(INDIRECT($AG$10&amp;$AI43&amp;"!"&amp;$BT$18)="","★",INDIRECT($AG$10&amp;$AI43&amp;"!"&amp;$BT$18))</f>
        <v>★</v>
      </c>
      <c r="BU45" s="1013" t="str" cm="1">
        <f t="array" aca="1" ref="BU45" ca="1">IF(INDIRECT($AG$10&amp;$AI43&amp;"!"&amp;$BU$18)="","★",INDIRECT($AG$10&amp;$AI43&amp;"!"&amp;$BU$18))</f>
        <v>★</v>
      </c>
      <c r="BV45" s="1011"/>
      <c r="BW45" s="1013" t="e" cm="1">
        <f t="array" aca="1" ref="BW45" ca="1">IF(INDIRECT($AG$10&amp;$AI43&amp;"!"&amp;$BW$18)="","★",INDIRECT($AG$10&amp;$AI43&amp;"!"&amp;$BW$18))</f>
        <v>#N/A</v>
      </c>
      <c r="BX45" s="1013" t="str" cm="1">
        <f t="array" aca="1" ref="BX45" ca="1">IF(INDIRECT($AG$10&amp;$AI43&amp;"!"&amp;$BX$18)="","★",INDIRECT($AG$10&amp;$AI43&amp;"!"&amp;$BX$18))</f>
        <v>---</v>
      </c>
      <c r="BY45" s="1012"/>
      <c r="BZ45" s="1014"/>
      <c r="CA45" s="1015"/>
      <c r="CB45" s="1015"/>
    </row>
    <row r="46" spans="1:80" ht="12" customHeight="1" thickBot="1">
      <c r="C46" s="146"/>
      <c r="D46" s="146"/>
      <c r="E46" s="146"/>
      <c r="F46" s="146"/>
      <c r="G46" s="146"/>
      <c r="H46" s="270"/>
      <c r="I46" s="265"/>
      <c r="AE46" s="264"/>
      <c r="AF46" s="40"/>
      <c r="AG46" s="40"/>
      <c r="AH46" s="40"/>
      <c r="AI46" s="1016"/>
      <c r="AJ46" s="1017"/>
      <c r="AK46" s="1018"/>
      <c r="AL46" s="1018"/>
      <c r="AM46" s="1018"/>
      <c r="AN46" s="1018"/>
      <c r="AO46" s="1018"/>
      <c r="AP46" s="1018"/>
      <c r="AQ46" s="1019"/>
      <c r="AR46" s="1017"/>
      <c r="AS46" s="1018"/>
      <c r="AT46" s="1018"/>
      <c r="AU46" s="1018"/>
      <c r="AV46" s="1018"/>
      <c r="AW46" s="1019"/>
      <c r="AX46" s="1017"/>
      <c r="AY46" s="1018"/>
      <c r="AZ46" s="1020" t="str" cm="1">
        <f t="array" aca="1" ref="AZ46" ca="1">IF(INDIRECT($AG$10&amp;$AI43&amp;"!"&amp;$AZ$19)="","★",INDIRECT($AG$10&amp;$AI43&amp;"!"&amp;$AZ$19))</f>
        <v>★</v>
      </c>
      <c r="BA46" s="1020" t="str" cm="1">
        <f t="array" aca="1" ref="BA46" ca="1">IF(INDIRECT($AG$10&amp;$AI43&amp;"!"&amp;$BA$19)="","★",INDIRECT($AG$10&amp;$AI43&amp;"!"&amp;$BA$19))</f>
        <v>★</v>
      </c>
      <c r="BB46" s="1020" t="str" cm="1">
        <f t="array" aca="1" ref="BB46" ca="1">IF(INDIRECT($AG$10&amp;$AI43&amp;"!"&amp;$BB$19)="","★",INDIRECT($AG$10&amp;$AI43&amp;"!"&amp;$BB$19))</f>
        <v>★</v>
      </c>
      <c r="BC46" s="1020" t="str" cm="1">
        <f t="array" aca="1" ref="BC46" ca="1">IF(INDIRECT($AG$10&amp;$AI43&amp;"!"&amp;$BC$19)="","★",INDIRECT($AG$10&amp;$AI43&amp;"!"&amp;$BC$19))</f>
        <v>★</v>
      </c>
      <c r="BD46" s="1020" t="str" cm="1">
        <f t="array" aca="1" ref="BD46" ca="1">IF(INDIRECT($AG$10&amp;$AI43&amp;"!"&amp;$BD$19)="","★",INDIRECT($AG$10&amp;$AI43&amp;"!"&amp;$BD$19))</f>
        <v>★</v>
      </c>
      <c r="BE46" s="1020" t="str" cm="1">
        <f t="array" aca="1" ref="BE46" ca="1">IF(INDIRECT($AG$10&amp;$AI43&amp;"!"&amp;$BE$19)="","★",INDIRECT($AG$10&amp;$AI43&amp;"!"&amp;$BE$19))</f>
        <v>★</v>
      </c>
      <c r="BF46" s="1018"/>
      <c r="BG46" s="1020" t="str" cm="1">
        <f t="array" aca="1" ref="BG46" ca="1">IF(INDIRECT($AG$10&amp;$AI43&amp;"!"&amp;$BG$19)="","★",INDIRECT($AG$10&amp;$AI43&amp;"!"&amp;$BG$19))</f>
        <v>★</v>
      </c>
      <c r="BH46" s="1020" t="str" cm="1">
        <f t="array" aca="1" ref="BH46" ca="1">IF(INDIRECT($AG$10&amp;$AI43&amp;"!"&amp;$BH$19)="","★",INDIRECT($AG$10&amp;$AI43&amp;"!"&amp;$BH$19))</f>
        <v>★</v>
      </c>
      <c r="BI46" s="1018"/>
      <c r="BJ46" s="1020" t="e" cm="1">
        <f t="array" aca="1" ref="BJ46" ca="1">IF(INDIRECT($AG$10&amp;$AI43&amp;"!"&amp;$BJ$19)="","★",INDIRECT($AG$10&amp;$AI43&amp;"!"&amp;$BJ$19))</f>
        <v>#N/A</v>
      </c>
      <c r="BK46" s="1020" t="str" cm="1">
        <f t="array" aca="1" ref="BK46" ca="1">IF(INDIRECT($AG$10&amp;$AI43&amp;"!"&amp;$BK$19)="","★",INDIRECT($AG$10&amp;$AI43&amp;"!"&amp;$BK$19))</f>
        <v>---</v>
      </c>
      <c r="BL46" s="1018"/>
      <c r="BM46" s="1020" t="str" cm="1">
        <f t="array" aca="1" ref="BM46" ca="1">IF(INDIRECT($AG$10&amp;$AI43&amp;"!"&amp;$BM$19)="","★",INDIRECT($AG$10&amp;$AI43&amp;"!"&amp;$BM$19))</f>
        <v>★</v>
      </c>
      <c r="BN46" s="1020" t="str" cm="1">
        <f t="array" aca="1" ref="BN46" ca="1">IF(INDIRECT($AG$10&amp;$AI43&amp;"!"&amp;$BN$19)="","★",INDIRECT($AG$10&amp;$AI43&amp;"!"&amp;$BN$19))</f>
        <v>★</v>
      </c>
      <c r="BO46" s="1020" t="str" cm="1">
        <f t="array" aca="1" ref="BO46" ca="1">IF(INDIRECT($AG$10&amp;$AI43&amp;"!"&amp;$BO$19)="","★",INDIRECT($AG$10&amp;$AI43&amp;"!"&amp;$BO$19))</f>
        <v>★</v>
      </c>
      <c r="BP46" s="1020" t="str" cm="1">
        <f t="array" aca="1" ref="BP46" ca="1">IF(INDIRECT($AG$10&amp;$AI43&amp;"!"&amp;$BP$19)="","★",INDIRECT($AG$10&amp;$AI43&amp;"!"&amp;$BP$19))</f>
        <v>★</v>
      </c>
      <c r="BQ46" s="1020" t="str" cm="1">
        <f t="array" aca="1" ref="BQ46" ca="1">IF(INDIRECT($AG$10&amp;$AI43&amp;"!"&amp;$BQ$19)="","★",INDIRECT($AG$10&amp;$AI43&amp;"!"&amp;$BQ$19))</f>
        <v>★</v>
      </c>
      <c r="BR46" s="1020" t="str" cm="1">
        <f t="array" aca="1" ref="BR46" ca="1">IF(INDIRECT($AG$10&amp;$AI43&amp;"!"&amp;$BR$19)="","★",INDIRECT($AG$10&amp;$AI43&amp;"!"&amp;$BR$19))</f>
        <v>★</v>
      </c>
      <c r="BS46" s="1018"/>
      <c r="BT46" s="1020" t="str" cm="1">
        <f t="array" aca="1" ref="BT46" ca="1">IF(INDIRECT($AG$10&amp;$AI43&amp;"!"&amp;$BT$19)="","★",INDIRECT($AG$10&amp;$AI43&amp;"!"&amp;$BT$19))</f>
        <v>★</v>
      </c>
      <c r="BU46" s="1020" t="str" cm="1">
        <f t="array" aca="1" ref="BU46" ca="1">IF(INDIRECT($AG$10&amp;$AI43&amp;"!"&amp;$BU$19)="","★",INDIRECT($AG$10&amp;$AI43&amp;"!"&amp;$BU$19))</f>
        <v>★</v>
      </c>
      <c r="BV46" s="1018"/>
      <c r="BW46" s="1020" t="e" cm="1">
        <f t="array" aca="1" ref="BW46" ca="1">IF(INDIRECT($AG$10&amp;$AI43&amp;"!"&amp;$BW$19)="","★",INDIRECT($AG$10&amp;$AI43&amp;"!"&amp;$BW$19))</f>
        <v>#N/A</v>
      </c>
      <c r="BX46" s="1020" t="str" cm="1">
        <f t="array" aca="1" ref="BX46" ca="1">IF(INDIRECT($AG$10&amp;$AI43&amp;"!"&amp;$BX$19)="","★",INDIRECT($AG$10&amp;$AI43&amp;"!"&amp;$BX$19))</f>
        <v>---</v>
      </c>
      <c r="BY46" s="1019"/>
      <c r="BZ46" s="1021"/>
      <c r="CA46" s="1022"/>
      <c r="CB46" s="1022"/>
    </row>
    <row r="47" spans="1:80" ht="12" customHeight="1">
      <c r="C47" s="44"/>
      <c r="D47" s="44"/>
      <c r="E47"/>
      <c r="F47"/>
      <c r="G47"/>
      <c r="AE47" s="264"/>
      <c r="AF47" s="40"/>
      <c r="AG47" s="40"/>
      <c r="AH47" s="40"/>
      <c r="AI47" s="1003">
        <v>7</v>
      </c>
      <c r="AJ47" s="1004" t="str" cm="1">
        <f t="array" aca="1" ref="AJ47" ca="1">IF(INDIRECT($AG$10&amp;$AI47&amp;"!"&amp;$AJ$16)="","★",INDIRECT($AG$10&amp;$AI47&amp;"!"&amp;$AJ$16))</f>
        <v>★</v>
      </c>
      <c r="AK47" s="1005" t="str" cm="1">
        <f t="array" aca="1" ref="AK47" ca="1">IF(INDIRECT($AG$10&amp;$AI47&amp;"!"&amp;$AK$16)="","★",INDIRECT($AG$10&amp;$AI47&amp;"!"&amp;$AK$16))</f>
        <v>★</v>
      </c>
      <c r="AL47" s="1005" t="str" cm="1">
        <f t="array" aca="1" ref="AL47" ca="1">IF(INDIRECT($AG$10&amp;$AI47&amp;"!"&amp;$AL$16)="","★",INDIRECT($AG$10&amp;$AI47&amp;"!"&amp;$AL$16))</f>
        <v>★</v>
      </c>
      <c r="AM47" s="1005" t="str" cm="1">
        <f t="array" aca="1" ref="AM47" ca="1">IF(INDIRECT($AG$10&amp;$AI47&amp;"!"&amp;$AM$16)="","★",INDIRECT($AG$10&amp;$AI47&amp;"!"&amp;$AM$16))</f>
        <v>★</v>
      </c>
      <c r="AN47" s="1005" t="str" cm="1">
        <f t="array" aca="1" ref="AN47" ca="1">IF(INDIRECT($AG$10&amp;$AI47&amp;"!"&amp;$AN$16)="","★",INDIRECT($AG$10&amp;$AI47&amp;"!"&amp;$AN$16))</f>
        <v>★</v>
      </c>
      <c r="AO47" s="1005" t="str" cm="1">
        <f t="array" aca="1" ref="AO47" ca="1">IF(INDIRECT($AG$10&amp;$AI47&amp;"!"&amp;$AO$16)="","★",INDIRECT($AG$10&amp;$AI47&amp;"!"&amp;$AO$16))</f>
        <v>★</v>
      </c>
      <c r="AP47" s="1005" t="str" cm="1">
        <f t="array" aca="1" ref="AP47" ca="1">IF(INDIRECT($AG$10&amp;$AI47&amp;"!"&amp;$AP$16)="","★",INDIRECT($AG$10&amp;$AI47&amp;"!"&amp;$AP$16))</f>
        <v>★</v>
      </c>
      <c r="AQ47" s="1006" t="str" cm="1">
        <f t="array" aca="1" ref="AQ47" ca="1">IF(INDIRECT($AG$10&amp;$AI47&amp;"!"&amp;$AQ$16)="","★",INDIRECT($AG$10&amp;$AI47&amp;"!"&amp;$AQ$16))</f>
        <v>★</v>
      </c>
      <c r="AR47" s="1004" t="str" cm="1">
        <f t="array" aca="1" ref="AR47" ca="1">IF(INDIRECT($AG$10&amp;$AI47&amp;"!"&amp;$AR$16)="","★",INDIRECT($AG$10&amp;$AI47&amp;"!"&amp;$AR$16))</f>
        <v>★</v>
      </c>
      <c r="AS47" s="1005" t="str" cm="1">
        <f t="array" aca="1" ref="AS47" ca="1">IF(INDIRECT($AG$10&amp;$AI47&amp;"!"&amp;$AS$16)="","★",INDIRECT($AG$10&amp;$AI47&amp;"!"&amp;$AS$16))</f>
        <v>★</v>
      </c>
      <c r="AT47" s="1005" t="str" cm="1">
        <f t="array" aca="1" ref="AT47" ca="1">IF(INDIRECT($AG$10&amp;$AI47&amp;"!"&amp;$AT$16)="","★",INDIRECT($AG$10&amp;$AI47&amp;"!"&amp;$AT$16))</f>
        <v>★</v>
      </c>
      <c r="AU47" s="1005" t="str" cm="1">
        <f t="array" aca="1" ref="AU47" ca="1">IF(INDIRECT($AG$10&amp;$AI47&amp;"!"&amp;$AU$16)="","★",INDIRECT($AG$10&amp;$AI47&amp;"!"&amp;$AU$16))</f>
        <v>★</v>
      </c>
      <c r="AV47" s="1005" t="str" cm="1">
        <f t="array" aca="1" ref="AV47" ca="1">IF(INDIRECT($AG$10&amp;$AI47&amp;"!"&amp;$AV$16)="","★",INDIRECT($AG$10&amp;$AI47&amp;"!"&amp;$AV$16))</f>
        <v>★</v>
      </c>
      <c r="AW47" s="1006" t="str" cm="1">
        <f t="array" aca="1" ref="AW47" ca="1">IF(INDIRECT($AG$10&amp;$AI47&amp;"!"&amp;$AW$16)="","★",INDIRECT($AG$10&amp;$AI47&amp;"!"&amp;$AW$16))</f>
        <v>★</v>
      </c>
      <c r="AX47" s="1004" t="e" cm="1">
        <f t="array" aca="1" ref="AX47" ca="1">IF(INDIRECT($AG$10&amp;$AI47&amp;"!"&amp;$AX$16)="","★",INDIRECT($AG$10&amp;$AI47&amp;"!"&amp;$AX$16))</f>
        <v>#VALUE!</v>
      </c>
      <c r="AY47" s="1005" t="e" cm="1">
        <f t="array" aca="1" ref="AY47" ca="1">IF(INDIRECT($AG$10&amp;$AI47&amp;"!"&amp;$AY$16)="","★",INDIRECT($AG$10&amp;$AI47&amp;"!"&amp;$AY$16))</f>
        <v>#VALUE!</v>
      </c>
      <c r="AZ47" s="1005" t="str" cm="1">
        <f t="array" aca="1" ref="AZ47" ca="1">IF(INDIRECT($AG$10&amp;$AI47&amp;"!"&amp;$AZ$16)="","★",INDIRECT($AG$10&amp;$AI47&amp;"!"&amp;$AZ$16))</f>
        <v>★</v>
      </c>
      <c r="BA47" s="1005" t="str" cm="1">
        <f t="array" aca="1" ref="BA47" ca="1">IF(INDIRECT($AG$10&amp;$AI47&amp;"!"&amp;$BA$16)="","★",INDIRECT($AG$10&amp;$AI47&amp;"!"&amp;$BA$16))</f>
        <v>★</v>
      </c>
      <c r="BB47" s="1005" t="str" cm="1">
        <f t="array" aca="1" ref="BB47" ca="1">IF(INDIRECT($AG$10&amp;$AI47&amp;"!"&amp;$BB$16)="","★",INDIRECT($AG$10&amp;$AI47&amp;"!"&amp;$BB$16))</f>
        <v>★</v>
      </c>
      <c r="BC47" s="1005" t="str" cm="1">
        <f t="array" aca="1" ref="BC47" ca="1">IF(INDIRECT($AG$10&amp;$AI47&amp;"!"&amp;$BC$16)="","★",INDIRECT($AG$10&amp;$AI47&amp;"!"&amp;$BC$16))</f>
        <v>★</v>
      </c>
      <c r="BD47" s="1005" t="str" cm="1">
        <f t="array" aca="1" ref="BD47" ca="1">IF(INDIRECT($AG$10&amp;$AI47&amp;"!"&amp;$BD$16)="","★",INDIRECT($AG$10&amp;$AI47&amp;"!"&amp;$BD$16))</f>
        <v>★</v>
      </c>
      <c r="BE47" s="1005" t="str" cm="1">
        <f t="array" aca="1" ref="BE47" ca="1">IF(INDIRECT($AG$10&amp;$AI47&amp;"!"&amp;$BE$16)="","★",INDIRECT($AG$10&amp;$AI47&amp;"!"&amp;$BE$16))</f>
        <v>★</v>
      </c>
      <c r="BF47" s="1005" t="str" cm="1">
        <f t="array" aca="1" ref="BF47" ca="1">IF(INDIRECT($AG$10&amp;$AI47&amp;"!"&amp;$BF$16)="","★",INDIRECT($AG$10&amp;$AI47&amp;"!"&amp;$BF$16))</f>
        <v>★</v>
      </c>
      <c r="BG47" s="1005" t="str" cm="1">
        <f t="array" aca="1" ref="BG47" ca="1">IF(INDIRECT($AG$10&amp;$AI47&amp;"!"&amp;$BG$16)="","★",INDIRECT($AG$10&amp;$AI47&amp;"!"&amp;$BG$16))</f>
        <v>★</v>
      </c>
      <c r="BH47" s="1005" t="str" cm="1">
        <f t="array" aca="1" ref="BH47" ca="1">IF(INDIRECT($AG$10&amp;$AI47&amp;"!"&amp;$BH$16)="","★",INDIRECT($AG$10&amp;$AI47&amp;"!"&amp;$BH$16))</f>
        <v>★</v>
      </c>
      <c r="BI47" s="1005" t="str" cm="1">
        <f t="array" aca="1" ref="BI47" ca="1">IF(INDIRECT($AG$10&amp;$AI47&amp;"!"&amp;$BI$16)="","★",INDIRECT($AG$10&amp;$AI47&amp;"!"&amp;$BI$16))</f>
        <v>★</v>
      </c>
      <c r="BJ47" s="1005" t="e" cm="1">
        <f t="array" aca="1" ref="BJ47" ca="1">IF(INDIRECT($AG$10&amp;$AI47&amp;"!"&amp;$BJ$16)="","★",INDIRECT($AG$10&amp;$AI47&amp;"!"&amp;$BJ$16))</f>
        <v>#N/A</v>
      </c>
      <c r="BK47" s="1005" t="str" cm="1">
        <f t="array" aca="1" ref="BK47" ca="1">IF(INDIRECT($AG$10&amp;$AI47&amp;"!"&amp;$BK$16)="","★",INDIRECT($AG$10&amp;$AI47&amp;"!"&amp;$BK$16))</f>
        <v>---</v>
      </c>
      <c r="BL47" s="1005" cm="1">
        <f t="array" aca="1" ref="BL47" ca="1">IF(INDIRECT($AG$10&amp;$AI47&amp;"!"&amp;$BL$16)="","★",INDIRECT($AG$10&amp;$AI47&amp;"!"&amp;$BL$16))</f>
        <v>0</v>
      </c>
      <c r="BM47" s="1005" t="str" cm="1">
        <f t="array" aca="1" ref="BM47" ca="1">IF(INDIRECT($AG$10&amp;$AI47&amp;"!"&amp;$BM$16)="","★",INDIRECT($AG$10&amp;$AI47&amp;"!"&amp;$BM$16))</f>
        <v>★</v>
      </c>
      <c r="BN47" s="1005" t="str" cm="1">
        <f t="array" aca="1" ref="BN47" ca="1">IF(INDIRECT($AG$10&amp;$AI47&amp;"!"&amp;$BN$16)="","★",INDIRECT($AG$10&amp;$AI47&amp;"!"&amp;$BN$16))</f>
        <v>★</v>
      </c>
      <c r="BO47" s="1005" t="str" cm="1">
        <f t="array" aca="1" ref="BO47" ca="1">IF(INDIRECT($AG$10&amp;$AI47&amp;"!"&amp;$BO$16)="","★",INDIRECT($AG$10&amp;$AI47&amp;"!"&amp;$BO$16))</f>
        <v>★</v>
      </c>
      <c r="BP47" s="1005" t="str" cm="1">
        <f t="array" aca="1" ref="BP47" ca="1">IF(INDIRECT($AG$10&amp;$AI47&amp;"!"&amp;$BP$16)="","★",INDIRECT($AG$10&amp;$AI47&amp;"!"&amp;$BP$16))</f>
        <v>★</v>
      </c>
      <c r="BQ47" s="1005" t="str" cm="1">
        <f t="array" aca="1" ref="BQ47" ca="1">IF(INDIRECT($AG$10&amp;$AI47&amp;"!"&amp;$BQ$16)="","★",INDIRECT($AG$10&amp;$AI47&amp;"!"&amp;$BQ$16))</f>
        <v>★</v>
      </c>
      <c r="BR47" s="1005" t="str" cm="1">
        <f t="array" aca="1" ref="BR47" ca="1">IF(INDIRECT($AG$10&amp;$AI47&amp;"!"&amp;$BR$16)="","★",INDIRECT($AG$10&amp;$AI47&amp;"!"&amp;$BR$16))</f>
        <v>★</v>
      </c>
      <c r="BS47" s="1005" t="str" cm="1">
        <f t="array" aca="1" ref="BS47" ca="1">IF(INDIRECT($AG$10&amp;$AI47&amp;"!"&amp;$BS$16)="","★",INDIRECT($AG$10&amp;$AI47&amp;"!"&amp;$BS$16))</f>
        <v>★</v>
      </c>
      <c r="BT47" s="1005" t="str" cm="1">
        <f t="array" aca="1" ref="BT47" ca="1">IF(INDIRECT($AG$10&amp;$AI47&amp;"!"&amp;$BT$16)="","★",INDIRECT($AG$10&amp;$AI47&amp;"!"&amp;$BT$16))</f>
        <v>★</v>
      </c>
      <c r="BU47" s="1005" t="str" cm="1">
        <f t="array" aca="1" ref="BU47" ca="1">IF(INDIRECT($AG$10&amp;$AI47&amp;"!"&amp;$BU$16)="","★",INDIRECT($AG$10&amp;$AI47&amp;"!"&amp;$BU$16))</f>
        <v>★</v>
      </c>
      <c r="BV47" s="1005" t="str" cm="1">
        <f t="array" aca="1" ref="BV47" ca="1">IF(INDIRECT($AG$10&amp;$AI47&amp;"!"&amp;$BV$16)="","★",INDIRECT($AG$10&amp;$AI47&amp;"!"&amp;$BV$16))</f>
        <v>★</v>
      </c>
      <c r="BW47" s="1005" t="e" cm="1">
        <f t="array" aca="1" ref="BW47" ca="1">IF(INDIRECT($AG$10&amp;$AI47&amp;"!"&amp;$BW$16)="","★",INDIRECT($AG$10&amp;$AI47&amp;"!"&amp;$BW$16))</f>
        <v>#N/A</v>
      </c>
      <c r="BX47" s="1005" t="str" cm="1">
        <f t="array" aca="1" ref="BX47" ca="1">IF(INDIRECT($AG$10&amp;$AI47&amp;"!"&amp;$BX$16)="","★",INDIRECT($AG$10&amp;$AI47&amp;"!"&amp;$BX$16))</f>
        <v>---</v>
      </c>
      <c r="BY47" s="1006" cm="1">
        <f t="array" aca="1" ref="BY47" ca="1">IF(INDIRECT($AG$10&amp;$AI47&amp;"!"&amp;$BY$16)="","★",INDIRECT($AG$10&amp;$AI47&amp;"!"&amp;$BY$16))</f>
        <v>0</v>
      </c>
      <c r="BZ47" s="1007" t="str" cm="1">
        <f t="array" aca="1" ref="BZ47" ca="1">IF(INDIRECT($AG$10&amp;$AI47&amp;"!"&amp;$BZ$16)="","★",INDIRECT($AG$10&amp;$AI47&amp;"!"&amp;$BZ$16))</f>
        <v>★</v>
      </c>
      <c r="CA47" s="1008" t="str" cm="1">
        <f t="array" aca="1" ref="CA47" ca="1">IF(INDIRECT($AG$10&amp;$AI47&amp;"!"&amp;$CA$16)="","★",INDIRECT($AG$10&amp;$AI47&amp;"!"&amp;$CA$16))</f>
        <v>★</v>
      </c>
      <c r="CB47" s="1008" t="str" cm="1">
        <f t="array" aca="1" ref="CB47" ca="1">IF(INDIRECT($AG$10&amp;$AI47&amp;"!"&amp;$CB$16)="","★",INDIRECT($AG$10&amp;$AI47&amp;"!"&amp;$CB$16))</f>
        <v>★</v>
      </c>
    </row>
    <row r="48" spans="1:80" ht="12" customHeight="1">
      <c r="AE48" s="264"/>
      <c r="AF48" s="40"/>
      <c r="AG48" s="40"/>
      <c r="AH48" s="40"/>
      <c r="AI48" s="1009"/>
      <c r="AJ48" s="1010"/>
      <c r="AK48" s="1011"/>
      <c r="AL48" s="1011"/>
      <c r="AM48" s="1011"/>
      <c r="AN48" s="1011"/>
      <c r="AO48" s="1011"/>
      <c r="AP48" s="1011"/>
      <c r="AQ48" s="1012"/>
      <c r="AR48" s="1010"/>
      <c r="AS48" s="1011"/>
      <c r="AT48" s="1011"/>
      <c r="AU48" s="1011"/>
      <c r="AV48" s="1011"/>
      <c r="AW48" s="1012"/>
      <c r="AX48" s="1010"/>
      <c r="AY48" s="1011"/>
      <c r="AZ48" s="1013" t="str" cm="1">
        <f t="array" aca="1" ref="AZ48" ca="1">IF(INDIRECT($AG$10&amp;$AI47&amp;"!"&amp;$AZ$17)="","★",INDIRECT($AG$10&amp;$AI47&amp;"!"&amp;$AZ$17))</f>
        <v>★</v>
      </c>
      <c r="BA48" s="1013" t="str" cm="1">
        <f t="array" aca="1" ref="BA48" ca="1">IF(INDIRECT($AG$10&amp;$AI47&amp;"!"&amp;$BA$17)="","★",INDIRECT($AG$10&amp;$AI47&amp;"!"&amp;$BA$17))</f>
        <v>★</v>
      </c>
      <c r="BB48" s="1013" t="str" cm="1">
        <f t="array" aca="1" ref="BB48" ca="1">IF(INDIRECT($AG$10&amp;$AI47&amp;"!"&amp;$BB$17)="","★",INDIRECT($AG$10&amp;$AI47&amp;"!"&amp;$BB$17))</f>
        <v>★</v>
      </c>
      <c r="BC48" s="1013" t="str" cm="1">
        <f t="array" aca="1" ref="BC48" ca="1">IF(INDIRECT($AG$10&amp;$AI47&amp;"!"&amp;$BC$17)="","★",INDIRECT($AG$10&amp;$AI47&amp;"!"&amp;$BC$17))</f>
        <v>★</v>
      </c>
      <c r="BD48" s="1013" t="str" cm="1">
        <f t="array" aca="1" ref="BD48" ca="1">IF(INDIRECT($AG$10&amp;$AI47&amp;"!"&amp;$BD$17)="","★",INDIRECT($AG$10&amp;$AI47&amp;"!"&amp;$BD$17))</f>
        <v>★</v>
      </c>
      <c r="BE48" s="1013" t="str" cm="1">
        <f t="array" aca="1" ref="BE48" ca="1">IF(INDIRECT($AG$10&amp;$AI47&amp;"!"&amp;$BE$17)="","★",INDIRECT($AG$10&amp;$AI47&amp;"!"&amp;$BE$17))</f>
        <v>★</v>
      </c>
      <c r="BF48" s="1011"/>
      <c r="BG48" s="1013" t="str" cm="1">
        <f t="array" aca="1" ref="BG48" ca="1">IF(INDIRECT($AG$10&amp;$AI47&amp;"!"&amp;$BG$17)="","★",INDIRECT($AG$10&amp;$AI47&amp;"!"&amp;$BG$17))</f>
        <v>★</v>
      </c>
      <c r="BH48" s="1013" t="str" cm="1">
        <f t="array" aca="1" ref="BH48" ca="1">IF(INDIRECT($AG$10&amp;$AI47&amp;"!"&amp;$BH$17)="","★",INDIRECT($AG$10&amp;$AI47&amp;"!"&amp;$BH$17))</f>
        <v>★</v>
      </c>
      <c r="BI48" s="1011"/>
      <c r="BJ48" s="1013" t="e" cm="1">
        <f t="array" aca="1" ref="BJ48" ca="1">IF(INDIRECT($AG$10&amp;$AI47&amp;"!"&amp;$BJ$17)="","★",INDIRECT($AG$10&amp;$AI47&amp;"!"&amp;$BJ$17))</f>
        <v>#N/A</v>
      </c>
      <c r="BK48" s="1013" t="str" cm="1">
        <f t="array" aca="1" ref="BK48" ca="1">IF(INDIRECT($AG$10&amp;$AI47&amp;"!"&amp;$BK$17)="","★",INDIRECT($AG$10&amp;$AI47&amp;"!"&amp;$BK$17))</f>
        <v>---</v>
      </c>
      <c r="BL48" s="1011"/>
      <c r="BM48" s="1013" t="str" cm="1">
        <f t="array" aca="1" ref="BM48" ca="1">IF(INDIRECT($AG$10&amp;$AI47&amp;"!"&amp;$BM$17)="","★",INDIRECT($AG$10&amp;$AI47&amp;"!"&amp;$BM$17))</f>
        <v>★</v>
      </c>
      <c r="BN48" s="1013" t="str" cm="1">
        <f t="array" aca="1" ref="BN48" ca="1">IF(INDIRECT($AG$10&amp;$AI47&amp;"!"&amp;$BN$17)="","★",INDIRECT($AG$10&amp;$AI47&amp;"!"&amp;$BN$17))</f>
        <v>★</v>
      </c>
      <c r="BO48" s="1013" t="str" cm="1">
        <f t="array" aca="1" ref="BO48" ca="1">IF(INDIRECT($AG$10&amp;$AI47&amp;"!"&amp;$BO$17)="","★",INDIRECT($AG$10&amp;$AI47&amp;"!"&amp;$BO$17))</f>
        <v>★</v>
      </c>
      <c r="BP48" s="1013" t="str" cm="1">
        <f t="array" aca="1" ref="BP48" ca="1">IF(INDIRECT($AG$10&amp;$AI47&amp;"!"&amp;$BP$17)="","★",INDIRECT($AG$10&amp;$AI47&amp;"!"&amp;$BP$17))</f>
        <v>★</v>
      </c>
      <c r="BQ48" s="1013" t="str" cm="1">
        <f t="array" aca="1" ref="BQ48" ca="1">IF(INDIRECT($AG$10&amp;$AI47&amp;"!"&amp;$BQ$17)="","★",INDIRECT($AG$10&amp;$AI47&amp;"!"&amp;$BQ$17))</f>
        <v>★</v>
      </c>
      <c r="BR48" s="1013" t="str" cm="1">
        <f t="array" aca="1" ref="BR48" ca="1">IF(INDIRECT($AG$10&amp;$AI47&amp;"!"&amp;$BR$17)="","★",INDIRECT($AG$10&amp;$AI47&amp;"!"&amp;$BR$17))</f>
        <v>★</v>
      </c>
      <c r="BS48" s="1011"/>
      <c r="BT48" s="1013" t="str" cm="1">
        <f t="array" aca="1" ref="BT48" ca="1">IF(INDIRECT($AG$10&amp;$AI47&amp;"!"&amp;$BT$17)="","★",INDIRECT($AG$10&amp;$AI47&amp;"!"&amp;$BT$17))</f>
        <v>★</v>
      </c>
      <c r="BU48" s="1013" t="str" cm="1">
        <f t="array" aca="1" ref="BU48" ca="1">IF(INDIRECT($AG$10&amp;$AI47&amp;"!"&amp;$BU$17)="","★",INDIRECT($AG$10&amp;$AI47&amp;"!"&amp;$BU$17))</f>
        <v>★</v>
      </c>
      <c r="BV48" s="1011"/>
      <c r="BW48" s="1013" t="e" cm="1">
        <f t="array" aca="1" ref="BW48" ca="1">IF(INDIRECT($AG$10&amp;$AI47&amp;"!"&amp;$BW$17)="","★",INDIRECT($AG$10&amp;$AI47&amp;"!"&amp;$BW$17))</f>
        <v>#N/A</v>
      </c>
      <c r="BX48" s="1013" t="str" cm="1">
        <f t="array" aca="1" ref="BX48" ca="1">IF(INDIRECT($AG$10&amp;$AI47&amp;"!"&amp;$BX$17)="","★",INDIRECT($AG$10&amp;$AI47&amp;"!"&amp;$BX$17))</f>
        <v>---</v>
      </c>
      <c r="BY48" s="1012"/>
      <c r="BZ48" s="1014"/>
      <c r="CA48" s="1015"/>
      <c r="CB48" s="1015"/>
    </row>
    <row r="49" spans="1:80" ht="12" customHeight="1">
      <c r="AE49" s="256"/>
      <c r="AF49" s="40"/>
      <c r="AG49" s="40"/>
      <c r="AH49" s="40"/>
      <c r="AI49" s="1009"/>
      <c r="AJ49" s="1010"/>
      <c r="AK49" s="1011"/>
      <c r="AL49" s="1011"/>
      <c r="AM49" s="1011"/>
      <c r="AN49" s="1011"/>
      <c r="AO49" s="1011"/>
      <c r="AP49" s="1011"/>
      <c r="AQ49" s="1012"/>
      <c r="AR49" s="1010"/>
      <c r="AS49" s="1011"/>
      <c r="AT49" s="1011"/>
      <c r="AU49" s="1011"/>
      <c r="AV49" s="1011"/>
      <c r="AW49" s="1012"/>
      <c r="AX49" s="1010"/>
      <c r="AY49" s="1011"/>
      <c r="AZ49" s="1013" t="str" cm="1">
        <f t="array" aca="1" ref="AZ49" ca="1">IF(INDIRECT($AG$10&amp;$AI47&amp;"!"&amp;$AZ$18)="","★",INDIRECT($AG$10&amp;$AI47&amp;"!"&amp;$AZ$18))</f>
        <v>★</v>
      </c>
      <c r="BA49" s="1013" t="str" cm="1">
        <f t="array" aca="1" ref="BA49" ca="1">IF(INDIRECT($AG$10&amp;$AI47&amp;"!"&amp;$BA$18)="","★",INDIRECT($AG$10&amp;$AI47&amp;"!"&amp;$BA$18))</f>
        <v>★</v>
      </c>
      <c r="BB49" s="1013" t="str" cm="1">
        <f t="array" aca="1" ref="BB49" ca="1">IF(INDIRECT($AG$10&amp;$AI47&amp;"!"&amp;$BB$18)="","★",INDIRECT($AG$10&amp;$AI47&amp;"!"&amp;$BB$18))</f>
        <v>★</v>
      </c>
      <c r="BC49" s="1013" t="str" cm="1">
        <f t="array" aca="1" ref="BC49" ca="1">IF(INDIRECT($AG$10&amp;$AI47&amp;"!"&amp;$BC$18)="","★",INDIRECT($AG$10&amp;$AI47&amp;"!"&amp;$BC$18))</f>
        <v>★</v>
      </c>
      <c r="BD49" s="1013" t="str" cm="1">
        <f t="array" aca="1" ref="BD49" ca="1">IF(INDIRECT($AG$10&amp;$AI47&amp;"!"&amp;$BD$18)="","★",INDIRECT($AG$10&amp;$AI47&amp;"!"&amp;$BD$18))</f>
        <v>★</v>
      </c>
      <c r="BE49" s="1013" t="str" cm="1">
        <f t="array" aca="1" ref="BE49" ca="1">IF(INDIRECT($AG$10&amp;$AI47&amp;"!"&amp;$BE$18)="","★",INDIRECT($AG$10&amp;$AI47&amp;"!"&amp;$BE$18))</f>
        <v>★</v>
      </c>
      <c r="BF49" s="1011"/>
      <c r="BG49" s="1013" t="str" cm="1">
        <f t="array" aca="1" ref="BG49" ca="1">IF(INDIRECT($AG$10&amp;$AI47&amp;"!"&amp;$BG$18)="","★",INDIRECT($AG$10&amp;$AI47&amp;"!"&amp;$BG$18))</f>
        <v>★</v>
      </c>
      <c r="BH49" s="1013" t="str" cm="1">
        <f t="array" aca="1" ref="BH49" ca="1">IF(INDIRECT($AG$10&amp;$AI47&amp;"!"&amp;$BH$18)="","★",INDIRECT($AG$10&amp;$AI47&amp;"!"&amp;$BH$18))</f>
        <v>★</v>
      </c>
      <c r="BI49" s="1011"/>
      <c r="BJ49" s="1013" t="e" cm="1">
        <f t="array" aca="1" ref="BJ49" ca="1">IF(INDIRECT($AG$10&amp;$AI47&amp;"!"&amp;$BJ$18)="","★",INDIRECT($AG$10&amp;$AI47&amp;"!"&amp;$BJ$18))</f>
        <v>#N/A</v>
      </c>
      <c r="BK49" s="1013" t="str" cm="1">
        <f t="array" aca="1" ref="BK49" ca="1">IF(INDIRECT($AG$10&amp;$AI47&amp;"!"&amp;$BK$18)="","★",INDIRECT($AG$10&amp;$AI47&amp;"!"&amp;$BK$18))</f>
        <v>---</v>
      </c>
      <c r="BL49" s="1011"/>
      <c r="BM49" s="1013" t="str" cm="1">
        <f t="array" aca="1" ref="BM49" ca="1">IF(INDIRECT($AG$10&amp;$AI47&amp;"!"&amp;$BM$18)="","★",INDIRECT($AG$10&amp;$AI47&amp;"!"&amp;$BM$18))</f>
        <v>★</v>
      </c>
      <c r="BN49" s="1013" t="str" cm="1">
        <f t="array" aca="1" ref="BN49" ca="1">IF(INDIRECT($AG$10&amp;$AI47&amp;"!"&amp;$BN$18)="","★",INDIRECT($AG$10&amp;$AI47&amp;"!"&amp;$BN$18))</f>
        <v>★</v>
      </c>
      <c r="BO49" s="1013" t="str" cm="1">
        <f t="array" aca="1" ref="BO49" ca="1">IF(INDIRECT($AG$10&amp;$AI47&amp;"!"&amp;$BO$18)="","★",INDIRECT($AG$10&amp;$AI47&amp;"!"&amp;$BO$18))</f>
        <v>★</v>
      </c>
      <c r="BP49" s="1013" t="str" cm="1">
        <f t="array" aca="1" ref="BP49" ca="1">IF(INDIRECT($AG$10&amp;$AI47&amp;"!"&amp;$BP$18)="","★",INDIRECT($AG$10&amp;$AI47&amp;"!"&amp;$BP$18))</f>
        <v>★</v>
      </c>
      <c r="BQ49" s="1013" t="str" cm="1">
        <f t="array" aca="1" ref="BQ49" ca="1">IF(INDIRECT($AG$10&amp;$AI47&amp;"!"&amp;$BQ$18)="","★",INDIRECT($AG$10&amp;$AI47&amp;"!"&amp;$BQ$18))</f>
        <v>★</v>
      </c>
      <c r="BR49" s="1013" t="str" cm="1">
        <f t="array" aca="1" ref="BR49" ca="1">IF(INDIRECT($AG$10&amp;$AI47&amp;"!"&amp;$BR$18)="","★",INDIRECT($AG$10&amp;$AI47&amp;"!"&amp;$BR$18))</f>
        <v>★</v>
      </c>
      <c r="BS49" s="1011"/>
      <c r="BT49" s="1013" t="str" cm="1">
        <f t="array" aca="1" ref="BT49" ca="1">IF(INDIRECT($AG$10&amp;$AI47&amp;"!"&amp;$BT$18)="","★",INDIRECT($AG$10&amp;$AI47&amp;"!"&amp;$BT$18))</f>
        <v>★</v>
      </c>
      <c r="BU49" s="1013" t="str" cm="1">
        <f t="array" aca="1" ref="BU49" ca="1">IF(INDIRECT($AG$10&amp;$AI47&amp;"!"&amp;$BU$18)="","★",INDIRECT($AG$10&amp;$AI47&amp;"!"&amp;$BU$18))</f>
        <v>★</v>
      </c>
      <c r="BV49" s="1011"/>
      <c r="BW49" s="1013" t="e" cm="1">
        <f t="array" aca="1" ref="BW49" ca="1">IF(INDIRECT($AG$10&amp;$AI47&amp;"!"&amp;$BW$18)="","★",INDIRECT($AG$10&amp;$AI47&amp;"!"&amp;$BW$18))</f>
        <v>#N/A</v>
      </c>
      <c r="BX49" s="1013" t="str" cm="1">
        <f t="array" aca="1" ref="BX49" ca="1">IF(INDIRECT($AG$10&amp;$AI47&amp;"!"&amp;$BX$18)="","★",INDIRECT($AG$10&amp;$AI47&amp;"!"&amp;$BX$18))</f>
        <v>---</v>
      </c>
      <c r="BY49" s="1012"/>
      <c r="BZ49" s="1014"/>
      <c r="CA49" s="1015"/>
      <c r="CB49" s="1015"/>
    </row>
    <row r="50" spans="1:80" ht="12" customHeight="1" thickBot="1">
      <c r="AE50" s="256"/>
      <c r="AF50" s="40"/>
      <c r="AG50" s="40"/>
      <c r="AH50" s="40"/>
      <c r="AI50" s="1016"/>
      <c r="AJ50" s="1017"/>
      <c r="AK50" s="1018"/>
      <c r="AL50" s="1018"/>
      <c r="AM50" s="1018"/>
      <c r="AN50" s="1018"/>
      <c r="AO50" s="1018"/>
      <c r="AP50" s="1018"/>
      <c r="AQ50" s="1019"/>
      <c r="AR50" s="1017"/>
      <c r="AS50" s="1018"/>
      <c r="AT50" s="1018"/>
      <c r="AU50" s="1018"/>
      <c r="AV50" s="1018"/>
      <c r="AW50" s="1019"/>
      <c r="AX50" s="1017"/>
      <c r="AY50" s="1018"/>
      <c r="AZ50" s="1020" t="str" cm="1">
        <f t="array" aca="1" ref="AZ50" ca="1">IF(INDIRECT($AG$10&amp;$AI47&amp;"!"&amp;$AZ$19)="","★",INDIRECT($AG$10&amp;$AI47&amp;"!"&amp;$AZ$19))</f>
        <v>★</v>
      </c>
      <c r="BA50" s="1020" t="str" cm="1">
        <f t="array" aca="1" ref="BA50" ca="1">IF(INDIRECT($AG$10&amp;$AI47&amp;"!"&amp;$BA$19)="","★",INDIRECT($AG$10&amp;$AI47&amp;"!"&amp;$BA$19))</f>
        <v>★</v>
      </c>
      <c r="BB50" s="1020" t="str" cm="1">
        <f t="array" aca="1" ref="BB50" ca="1">IF(INDIRECT($AG$10&amp;$AI47&amp;"!"&amp;$BB$19)="","★",INDIRECT($AG$10&amp;$AI47&amp;"!"&amp;$BB$19))</f>
        <v>★</v>
      </c>
      <c r="BC50" s="1020" t="str" cm="1">
        <f t="array" aca="1" ref="BC50" ca="1">IF(INDIRECT($AG$10&amp;$AI47&amp;"!"&amp;$BC$19)="","★",INDIRECT($AG$10&amp;$AI47&amp;"!"&amp;$BC$19))</f>
        <v>★</v>
      </c>
      <c r="BD50" s="1020" t="str" cm="1">
        <f t="array" aca="1" ref="BD50" ca="1">IF(INDIRECT($AG$10&amp;$AI47&amp;"!"&amp;$BD$19)="","★",INDIRECT($AG$10&amp;$AI47&amp;"!"&amp;$BD$19))</f>
        <v>★</v>
      </c>
      <c r="BE50" s="1020" t="str" cm="1">
        <f t="array" aca="1" ref="BE50" ca="1">IF(INDIRECT($AG$10&amp;$AI47&amp;"!"&amp;$BE$19)="","★",INDIRECT($AG$10&amp;$AI47&amp;"!"&amp;$BE$19))</f>
        <v>★</v>
      </c>
      <c r="BF50" s="1018"/>
      <c r="BG50" s="1020" t="str" cm="1">
        <f t="array" aca="1" ref="BG50" ca="1">IF(INDIRECT($AG$10&amp;$AI47&amp;"!"&amp;$BG$19)="","★",INDIRECT($AG$10&amp;$AI47&amp;"!"&amp;$BG$19))</f>
        <v>★</v>
      </c>
      <c r="BH50" s="1020" t="str" cm="1">
        <f t="array" aca="1" ref="BH50" ca="1">IF(INDIRECT($AG$10&amp;$AI47&amp;"!"&amp;$BH$19)="","★",INDIRECT($AG$10&amp;$AI47&amp;"!"&amp;$BH$19))</f>
        <v>★</v>
      </c>
      <c r="BI50" s="1018"/>
      <c r="BJ50" s="1020" t="e" cm="1">
        <f t="array" aca="1" ref="BJ50" ca="1">IF(INDIRECT($AG$10&amp;$AI47&amp;"!"&amp;$BJ$19)="","★",INDIRECT($AG$10&amp;$AI47&amp;"!"&amp;$BJ$19))</f>
        <v>#N/A</v>
      </c>
      <c r="BK50" s="1020" t="str" cm="1">
        <f t="array" aca="1" ref="BK50" ca="1">IF(INDIRECT($AG$10&amp;$AI47&amp;"!"&amp;$BK$19)="","★",INDIRECT($AG$10&amp;$AI47&amp;"!"&amp;$BK$19))</f>
        <v>---</v>
      </c>
      <c r="BL50" s="1018"/>
      <c r="BM50" s="1020" t="str" cm="1">
        <f t="array" aca="1" ref="BM50" ca="1">IF(INDIRECT($AG$10&amp;$AI47&amp;"!"&amp;$BM$19)="","★",INDIRECT($AG$10&amp;$AI47&amp;"!"&amp;$BM$19))</f>
        <v>★</v>
      </c>
      <c r="BN50" s="1020" t="str" cm="1">
        <f t="array" aca="1" ref="BN50" ca="1">IF(INDIRECT($AG$10&amp;$AI47&amp;"!"&amp;$BN$19)="","★",INDIRECT($AG$10&amp;$AI47&amp;"!"&amp;$BN$19))</f>
        <v>★</v>
      </c>
      <c r="BO50" s="1020" t="str" cm="1">
        <f t="array" aca="1" ref="BO50" ca="1">IF(INDIRECT($AG$10&amp;$AI47&amp;"!"&amp;$BO$19)="","★",INDIRECT($AG$10&amp;$AI47&amp;"!"&amp;$BO$19))</f>
        <v>★</v>
      </c>
      <c r="BP50" s="1020" t="str" cm="1">
        <f t="array" aca="1" ref="BP50" ca="1">IF(INDIRECT($AG$10&amp;$AI47&amp;"!"&amp;$BP$19)="","★",INDIRECT($AG$10&amp;$AI47&amp;"!"&amp;$BP$19))</f>
        <v>★</v>
      </c>
      <c r="BQ50" s="1020" t="str" cm="1">
        <f t="array" aca="1" ref="BQ50" ca="1">IF(INDIRECT($AG$10&amp;$AI47&amp;"!"&amp;$BQ$19)="","★",INDIRECT($AG$10&amp;$AI47&amp;"!"&amp;$BQ$19))</f>
        <v>★</v>
      </c>
      <c r="BR50" s="1020" t="str" cm="1">
        <f t="array" aca="1" ref="BR50" ca="1">IF(INDIRECT($AG$10&amp;$AI47&amp;"!"&amp;$BR$19)="","★",INDIRECT($AG$10&amp;$AI47&amp;"!"&amp;$BR$19))</f>
        <v>★</v>
      </c>
      <c r="BS50" s="1018"/>
      <c r="BT50" s="1020" t="str" cm="1">
        <f t="array" aca="1" ref="BT50" ca="1">IF(INDIRECT($AG$10&amp;$AI47&amp;"!"&amp;$BT$19)="","★",INDIRECT($AG$10&amp;$AI47&amp;"!"&amp;$BT$19))</f>
        <v>★</v>
      </c>
      <c r="BU50" s="1020" t="str" cm="1">
        <f t="array" aca="1" ref="BU50" ca="1">IF(INDIRECT($AG$10&amp;$AI47&amp;"!"&amp;$BU$19)="","★",INDIRECT($AG$10&amp;$AI47&amp;"!"&amp;$BU$19))</f>
        <v>★</v>
      </c>
      <c r="BV50" s="1018"/>
      <c r="BW50" s="1020" t="e" cm="1">
        <f t="array" aca="1" ref="BW50" ca="1">IF(INDIRECT($AG$10&amp;$AI47&amp;"!"&amp;$BW$19)="","★",INDIRECT($AG$10&amp;$AI47&amp;"!"&amp;$BW$19))</f>
        <v>#N/A</v>
      </c>
      <c r="BX50" s="1020" t="str" cm="1">
        <f t="array" aca="1" ref="BX50" ca="1">IF(INDIRECT($AG$10&amp;$AI47&amp;"!"&amp;$BX$19)="","★",INDIRECT($AG$10&amp;$AI47&amp;"!"&amp;$BX$19))</f>
        <v>---</v>
      </c>
      <c r="BY50" s="1019"/>
      <c r="BZ50" s="1021"/>
      <c r="CA50" s="1022"/>
      <c r="CB50" s="1022"/>
    </row>
    <row r="51" spans="1:80" ht="12" customHeight="1">
      <c r="AE51" s="256"/>
      <c r="AF51" s="40"/>
      <c r="AG51" s="40"/>
      <c r="AH51" s="40"/>
      <c r="AI51" s="1003">
        <v>8</v>
      </c>
      <c r="AJ51" s="1004" t="str" cm="1">
        <f t="array" aca="1" ref="AJ51" ca="1">IF(INDIRECT($AG$10&amp;$AI51&amp;"!"&amp;$AJ$16)="","★",INDIRECT($AG$10&amp;$AI51&amp;"!"&amp;$AJ$16))</f>
        <v>★</v>
      </c>
      <c r="AK51" s="1005" t="str" cm="1">
        <f t="array" aca="1" ref="AK51" ca="1">IF(INDIRECT($AG$10&amp;$AI51&amp;"!"&amp;$AK$16)="","★",INDIRECT($AG$10&amp;$AI51&amp;"!"&amp;$AK$16))</f>
        <v>★</v>
      </c>
      <c r="AL51" s="1005" t="str" cm="1">
        <f t="array" aca="1" ref="AL51" ca="1">IF(INDIRECT($AG$10&amp;$AI51&amp;"!"&amp;$AL$16)="","★",INDIRECT($AG$10&amp;$AI51&amp;"!"&amp;$AL$16))</f>
        <v>★</v>
      </c>
      <c r="AM51" s="1005" t="str" cm="1">
        <f t="array" aca="1" ref="AM51" ca="1">IF(INDIRECT($AG$10&amp;$AI51&amp;"!"&amp;$AM$16)="","★",INDIRECT($AG$10&amp;$AI51&amp;"!"&amp;$AM$16))</f>
        <v>★</v>
      </c>
      <c r="AN51" s="1005" t="str" cm="1">
        <f t="array" aca="1" ref="AN51" ca="1">IF(INDIRECT($AG$10&amp;$AI51&amp;"!"&amp;$AN$16)="","★",INDIRECT($AG$10&amp;$AI51&amp;"!"&amp;$AN$16))</f>
        <v>★</v>
      </c>
      <c r="AO51" s="1005" t="str" cm="1">
        <f t="array" aca="1" ref="AO51" ca="1">IF(INDIRECT($AG$10&amp;$AI51&amp;"!"&amp;$AO$16)="","★",INDIRECT($AG$10&amp;$AI51&amp;"!"&amp;$AO$16))</f>
        <v>★</v>
      </c>
      <c r="AP51" s="1005" t="str" cm="1">
        <f t="array" aca="1" ref="AP51" ca="1">IF(INDIRECT($AG$10&amp;$AI51&amp;"!"&amp;$AP$16)="","★",INDIRECT($AG$10&amp;$AI51&amp;"!"&amp;$AP$16))</f>
        <v>★</v>
      </c>
      <c r="AQ51" s="1006" t="str" cm="1">
        <f t="array" aca="1" ref="AQ51" ca="1">IF(INDIRECT($AG$10&amp;$AI51&amp;"!"&amp;$AQ$16)="","★",INDIRECT($AG$10&amp;$AI51&amp;"!"&amp;$AQ$16))</f>
        <v>★</v>
      </c>
      <c r="AR51" s="1004" t="str" cm="1">
        <f t="array" aca="1" ref="AR51" ca="1">IF(INDIRECT($AG$10&amp;$AI51&amp;"!"&amp;$AR$16)="","★",INDIRECT($AG$10&amp;$AI51&amp;"!"&amp;$AR$16))</f>
        <v>★</v>
      </c>
      <c r="AS51" s="1005" t="str" cm="1">
        <f t="array" aca="1" ref="AS51" ca="1">IF(INDIRECT($AG$10&amp;$AI51&amp;"!"&amp;$AS$16)="","★",INDIRECT($AG$10&amp;$AI51&amp;"!"&amp;$AS$16))</f>
        <v>★</v>
      </c>
      <c r="AT51" s="1005" t="str" cm="1">
        <f t="array" aca="1" ref="AT51" ca="1">IF(INDIRECT($AG$10&amp;$AI51&amp;"!"&amp;$AT$16)="","★",INDIRECT($AG$10&amp;$AI51&amp;"!"&amp;$AT$16))</f>
        <v>★</v>
      </c>
      <c r="AU51" s="1005" t="str" cm="1">
        <f t="array" aca="1" ref="AU51" ca="1">IF(INDIRECT($AG$10&amp;$AI51&amp;"!"&amp;$AU$16)="","★",INDIRECT($AG$10&amp;$AI51&amp;"!"&amp;$AU$16))</f>
        <v>★</v>
      </c>
      <c r="AV51" s="1005" t="str" cm="1">
        <f t="array" aca="1" ref="AV51" ca="1">IF(INDIRECT($AG$10&amp;$AI51&amp;"!"&amp;$AV$16)="","★",INDIRECT($AG$10&amp;$AI51&amp;"!"&amp;$AV$16))</f>
        <v>★</v>
      </c>
      <c r="AW51" s="1006" t="str" cm="1">
        <f t="array" aca="1" ref="AW51" ca="1">IF(INDIRECT($AG$10&amp;$AI51&amp;"!"&amp;$AW$16)="","★",INDIRECT($AG$10&amp;$AI51&amp;"!"&amp;$AW$16))</f>
        <v>★</v>
      </c>
      <c r="AX51" s="1004" t="e" cm="1">
        <f t="array" aca="1" ref="AX51" ca="1">IF(INDIRECT($AG$10&amp;$AI51&amp;"!"&amp;$AX$16)="","★",INDIRECT($AG$10&amp;$AI51&amp;"!"&amp;$AX$16))</f>
        <v>#VALUE!</v>
      </c>
      <c r="AY51" s="1005" t="e" cm="1">
        <f t="array" aca="1" ref="AY51" ca="1">IF(INDIRECT($AG$10&amp;$AI51&amp;"!"&amp;$AY$16)="","★",INDIRECT($AG$10&amp;$AI51&amp;"!"&amp;$AY$16))</f>
        <v>#VALUE!</v>
      </c>
      <c r="AZ51" s="1005" t="str" cm="1">
        <f t="array" aca="1" ref="AZ51" ca="1">IF(INDIRECT($AG$10&amp;$AI51&amp;"!"&amp;$AZ$16)="","★",INDIRECT($AG$10&amp;$AI51&amp;"!"&amp;$AZ$16))</f>
        <v>★</v>
      </c>
      <c r="BA51" s="1005" t="str" cm="1">
        <f t="array" aca="1" ref="BA51" ca="1">IF(INDIRECT($AG$10&amp;$AI51&amp;"!"&amp;$BA$16)="","★",INDIRECT($AG$10&amp;$AI51&amp;"!"&amp;$BA$16))</f>
        <v>★</v>
      </c>
      <c r="BB51" s="1005" t="str" cm="1">
        <f t="array" aca="1" ref="BB51" ca="1">IF(INDIRECT($AG$10&amp;$AI51&amp;"!"&amp;$BB$16)="","★",INDIRECT($AG$10&amp;$AI51&amp;"!"&amp;$BB$16))</f>
        <v>★</v>
      </c>
      <c r="BC51" s="1005" t="str" cm="1">
        <f t="array" aca="1" ref="BC51" ca="1">IF(INDIRECT($AG$10&amp;$AI51&amp;"!"&amp;$BC$16)="","★",INDIRECT($AG$10&amp;$AI51&amp;"!"&amp;$BC$16))</f>
        <v>★</v>
      </c>
      <c r="BD51" s="1005" t="str" cm="1">
        <f t="array" aca="1" ref="BD51" ca="1">IF(INDIRECT($AG$10&amp;$AI51&amp;"!"&amp;$BD$16)="","★",INDIRECT($AG$10&amp;$AI51&amp;"!"&amp;$BD$16))</f>
        <v>★</v>
      </c>
      <c r="BE51" s="1005" t="str" cm="1">
        <f t="array" aca="1" ref="BE51" ca="1">IF(INDIRECT($AG$10&amp;$AI51&amp;"!"&amp;$BE$16)="","★",INDIRECT($AG$10&amp;$AI51&amp;"!"&amp;$BE$16))</f>
        <v>★</v>
      </c>
      <c r="BF51" s="1005" t="str" cm="1">
        <f t="array" aca="1" ref="BF51" ca="1">IF(INDIRECT($AG$10&amp;$AI51&amp;"!"&amp;$BF$16)="","★",INDIRECT($AG$10&amp;$AI51&amp;"!"&amp;$BF$16))</f>
        <v>★</v>
      </c>
      <c r="BG51" s="1005" t="str" cm="1">
        <f t="array" aca="1" ref="BG51" ca="1">IF(INDIRECT($AG$10&amp;$AI51&amp;"!"&amp;$BG$16)="","★",INDIRECT($AG$10&amp;$AI51&amp;"!"&amp;$BG$16))</f>
        <v>★</v>
      </c>
      <c r="BH51" s="1005" t="str" cm="1">
        <f t="array" aca="1" ref="BH51" ca="1">IF(INDIRECT($AG$10&amp;$AI51&amp;"!"&amp;$BH$16)="","★",INDIRECT($AG$10&amp;$AI51&amp;"!"&amp;$BH$16))</f>
        <v>★</v>
      </c>
      <c r="BI51" s="1005" t="str" cm="1">
        <f t="array" aca="1" ref="BI51" ca="1">IF(INDIRECT($AG$10&amp;$AI51&amp;"!"&amp;$BI$16)="","★",INDIRECT($AG$10&amp;$AI51&amp;"!"&amp;$BI$16))</f>
        <v>★</v>
      </c>
      <c r="BJ51" s="1005" t="e" cm="1">
        <f t="array" aca="1" ref="BJ51" ca="1">IF(INDIRECT($AG$10&amp;$AI51&amp;"!"&amp;$BJ$16)="","★",INDIRECT($AG$10&amp;$AI51&amp;"!"&amp;$BJ$16))</f>
        <v>#N/A</v>
      </c>
      <c r="BK51" s="1005" t="str" cm="1">
        <f t="array" aca="1" ref="BK51" ca="1">IF(INDIRECT($AG$10&amp;$AI51&amp;"!"&amp;$BK$16)="","★",INDIRECT($AG$10&amp;$AI51&amp;"!"&amp;$BK$16))</f>
        <v>---</v>
      </c>
      <c r="BL51" s="1005" cm="1">
        <f t="array" aca="1" ref="BL51" ca="1">IF(INDIRECT($AG$10&amp;$AI51&amp;"!"&amp;$BL$16)="","★",INDIRECT($AG$10&amp;$AI51&amp;"!"&amp;$BL$16))</f>
        <v>0</v>
      </c>
      <c r="BM51" s="1005" t="str" cm="1">
        <f t="array" aca="1" ref="BM51" ca="1">IF(INDIRECT($AG$10&amp;$AI51&amp;"!"&amp;$BM$16)="","★",INDIRECT($AG$10&amp;$AI51&amp;"!"&amp;$BM$16))</f>
        <v>★</v>
      </c>
      <c r="BN51" s="1005" t="str" cm="1">
        <f t="array" aca="1" ref="BN51" ca="1">IF(INDIRECT($AG$10&amp;$AI51&amp;"!"&amp;$BN$16)="","★",INDIRECT($AG$10&amp;$AI51&amp;"!"&amp;$BN$16))</f>
        <v>★</v>
      </c>
      <c r="BO51" s="1005" t="str" cm="1">
        <f t="array" aca="1" ref="BO51" ca="1">IF(INDIRECT($AG$10&amp;$AI51&amp;"!"&amp;$BO$16)="","★",INDIRECT($AG$10&amp;$AI51&amp;"!"&amp;$BO$16))</f>
        <v>★</v>
      </c>
      <c r="BP51" s="1005" t="str" cm="1">
        <f t="array" aca="1" ref="BP51" ca="1">IF(INDIRECT($AG$10&amp;$AI51&amp;"!"&amp;$BP$16)="","★",INDIRECT($AG$10&amp;$AI51&amp;"!"&amp;$BP$16))</f>
        <v>★</v>
      </c>
      <c r="BQ51" s="1005" t="str" cm="1">
        <f t="array" aca="1" ref="BQ51" ca="1">IF(INDIRECT($AG$10&amp;$AI51&amp;"!"&amp;$BQ$16)="","★",INDIRECT($AG$10&amp;$AI51&amp;"!"&amp;$BQ$16))</f>
        <v>★</v>
      </c>
      <c r="BR51" s="1005" t="str" cm="1">
        <f t="array" aca="1" ref="BR51" ca="1">IF(INDIRECT($AG$10&amp;$AI51&amp;"!"&amp;$BR$16)="","★",INDIRECT($AG$10&amp;$AI51&amp;"!"&amp;$BR$16))</f>
        <v>★</v>
      </c>
      <c r="BS51" s="1005" t="str" cm="1">
        <f t="array" aca="1" ref="BS51" ca="1">IF(INDIRECT($AG$10&amp;$AI51&amp;"!"&amp;$BS$16)="","★",INDIRECT($AG$10&amp;$AI51&amp;"!"&amp;$BS$16))</f>
        <v>★</v>
      </c>
      <c r="BT51" s="1005" t="str" cm="1">
        <f t="array" aca="1" ref="BT51" ca="1">IF(INDIRECT($AG$10&amp;$AI51&amp;"!"&amp;$BT$16)="","★",INDIRECT($AG$10&amp;$AI51&amp;"!"&amp;$BT$16))</f>
        <v>★</v>
      </c>
      <c r="BU51" s="1005" t="str" cm="1">
        <f t="array" aca="1" ref="BU51" ca="1">IF(INDIRECT($AG$10&amp;$AI51&amp;"!"&amp;$BU$16)="","★",INDIRECT($AG$10&amp;$AI51&amp;"!"&amp;$BU$16))</f>
        <v>★</v>
      </c>
      <c r="BV51" s="1005" t="str" cm="1">
        <f t="array" aca="1" ref="BV51" ca="1">IF(INDIRECT($AG$10&amp;$AI51&amp;"!"&amp;$BV$16)="","★",INDIRECT($AG$10&amp;$AI51&amp;"!"&amp;$BV$16))</f>
        <v>★</v>
      </c>
      <c r="BW51" s="1005" t="e" cm="1">
        <f t="array" aca="1" ref="BW51" ca="1">IF(INDIRECT($AG$10&amp;$AI51&amp;"!"&amp;$BW$16)="","★",INDIRECT($AG$10&amp;$AI51&amp;"!"&amp;$BW$16))</f>
        <v>#N/A</v>
      </c>
      <c r="BX51" s="1005" t="str" cm="1">
        <f t="array" aca="1" ref="BX51" ca="1">IF(INDIRECT($AG$10&amp;$AI51&amp;"!"&amp;$BX$16)="","★",INDIRECT($AG$10&amp;$AI51&amp;"!"&amp;$BX$16))</f>
        <v>---</v>
      </c>
      <c r="BY51" s="1006" cm="1">
        <f t="array" aca="1" ref="BY51" ca="1">IF(INDIRECT($AG$10&amp;$AI51&amp;"!"&amp;$BY$16)="","★",INDIRECT($AG$10&amp;$AI51&amp;"!"&amp;$BY$16))</f>
        <v>0</v>
      </c>
      <c r="BZ51" s="1007" t="str" cm="1">
        <f t="array" aca="1" ref="BZ51" ca="1">IF(INDIRECT($AG$10&amp;$AI51&amp;"!"&amp;$BZ$16)="","★",INDIRECT($AG$10&amp;$AI51&amp;"!"&amp;$BZ$16))</f>
        <v>★</v>
      </c>
      <c r="CA51" s="1008" t="str" cm="1">
        <f t="array" aca="1" ref="CA51" ca="1">IF(INDIRECT($AG$10&amp;$AI51&amp;"!"&amp;$CA$16)="","★",INDIRECT($AG$10&amp;$AI51&amp;"!"&amp;$CA$16))</f>
        <v>★</v>
      </c>
      <c r="CB51" s="1008" t="str" cm="1">
        <f t="array" aca="1" ref="CB51" ca="1">IF(INDIRECT($AG$10&amp;$AI51&amp;"!"&amp;$CB$16)="","★",INDIRECT($AG$10&amp;$AI51&amp;"!"&amp;$CB$16))</f>
        <v>★</v>
      </c>
    </row>
    <row r="52" spans="1:80" ht="18" customHeight="1">
      <c r="B52" s="1747"/>
      <c r="C52" s="1747"/>
      <c r="D52" s="1747"/>
      <c r="E52" s="1747"/>
      <c r="F52" s="1747"/>
      <c r="G52" s="1747"/>
      <c r="H52" s="1747"/>
      <c r="I52" s="1747"/>
      <c r="J52" s="1747"/>
      <c r="K52" s="1747"/>
      <c r="L52" s="1747"/>
      <c r="M52" s="1747"/>
      <c r="N52" s="1747"/>
      <c r="O52" s="1"/>
      <c r="AE52" s="265"/>
      <c r="AF52" s="40"/>
      <c r="AG52" s="40"/>
      <c r="AH52" s="40"/>
      <c r="AI52" s="1009"/>
      <c r="AJ52" s="1010"/>
      <c r="AK52" s="1011"/>
      <c r="AL52" s="1011"/>
      <c r="AM52" s="1011"/>
      <c r="AN52" s="1011"/>
      <c r="AO52" s="1011"/>
      <c r="AP52" s="1011"/>
      <c r="AQ52" s="1012"/>
      <c r="AR52" s="1010"/>
      <c r="AS52" s="1011"/>
      <c r="AT52" s="1011"/>
      <c r="AU52" s="1011"/>
      <c r="AV52" s="1011"/>
      <c r="AW52" s="1012"/>
      <c r="AX52" s="1010"/>
      <c r="AY52" s="1011"/>
      <c r="AZ52" s="1013" t="str" cm="1">
        <f t="array" aca="1" ref="AZ52" ca="1">IF(INDIRECT($AG$10&amp;$AI51&amp;"!"&amp;$AZ$17)="","★",INDIRECT($AG$10&amp;$AI51&amp;"!"&amp;$AZ$17))</f>
        <v>★</v>
      </c>
      <c r="BA52" s="1013" t="str" cm="1">
        <f t="array" aca="1" ref="BA52" ca="1">IF(INDIRECT($AG$10&amp;$AI51&amp;"!"&amp;$BA$17)="","★",INDIRECT($AG$10&amp;$AI51&amp;"!"&amp;$BA$17))</f>
        <v>★</v>
      </c>
      <c r="BB52" s="1013" t="str" cm="1">
        <f t="array" aca="1" ref="BB52" ca="1">IF(INDIRECT($AG$10&amp;$AI51&amp;"!"&amp;$BB$17)="","★",INDIRECT($AG$10&amp;$AI51&amp;"!"&amp;$BB$17))</f>
        <v>★</v>
      </c>
      <c r="BC52" s="1013" t="str" cm="1">
        <f t="array" aca="1" ref="BC52" ca="1">IF(INDIRECT($AG$10&amp;$AI51&amp;"!"&amp;$BC$17)="","★",INDIRECT($AG$10&amp;$AI51&amp;"!"&amp;$BC$17))</f>
        <v>★</v>
      </c>
      <c r="BD52" s="1013" t="str" cm="1">
        <f t="array" aca="1" ref="BD52" ca="1">IF(INDIRECT($AG$10&amp;$AI51&amp;"!"&amp;$BD$17)="","★",INDIRECT($AG$10&amp;$AI51&amp;"!"&amp;$BD$17))</f>
        <v>★</v>
      </c>
      <c r="BE52" s="1013" t="str" cm="1">
        <f t="array" aca="1" ref="BE52" ca="1">IF(INDIRECT($AG$10&amp;$AI51&amp;"!"&amp;$BE$17)="","★",INDIRECT($AG$10&amp;$AI51&amp;"!"&amp;$BE$17))</f>
        <v>★</v>
      </c>
      <c r="BF52" s="1011"/>
      <c r="BG52" s="1013" t="str" cm="1">
        <f t="array" aca="1" ref="BG52" ca="1">IF(INDIRECT($AG$10&amp;$AI51&amp;"!"&amp;$BG$17)="","★",INDIRECT($AG$10&amp;$AI51&amp;"!"&amp;$BG$17))</f>
        <v>★</v>
      </c>
      <c r="BH52" s="1013" t="str" cm="1">
        <f t="array" aca="1" ref="BH52" ca="1">IF(INDIRECT($AG$10&amp;$AI51&amp;"!"&amp;$BH$17)="","★",INDIRECT($AG$10&amp;$AI51&amp;"!"&amp;$BH$17))</f>
        <v>★</v>
      </c>
      <c r="BI52" s="1011"/>
      <c r="BJ52" s="1013" t="e" cm="1">
        <f t="array" aca="1" ref="BJ52" ca="1">IF(INDIRECT($AG$10&amp;$AI51&amp;"!"&amp;$BJ$17)="","★",INDIRECT($AG$10&amp;$AI51&amp;"!"&amp;$BJ$17))</f>
        <v>#N/A</v>
      </c>
      <c r="BK52" s="1013" t="str" cm="1">
        <f t="array" aca="1" ref="BK52" ca="1">IF(INDIRECT($AG$10&amp;$AI51&amp;"!"&amp;$BK$17)="","★",INDIRECT($AG$10&amp;$AI51&amp;"!"&amp;$BK$17))</f>
        <v>---</v>
      </c>
      <c r="BL52" s="1011"/>
      <c r="BM52" s="1013" t="str" cm="1">
        <f t="array" aca="1" ref="BM52" ca="1">IF(INDIRECT($AG$10&amp;$AI51&amp;"!"&amp;$BM$17)="","★",INDIRECT($AG$10&amp;$AI51&amp;"!"&amp;$BM$17))</f>
        <v>★</v>
      </c>
      <c r="BN52" s="1013" t="str" cm="1">
        <f t="array" aca="1" ref="BN52" ca="1">IF(INDIRECT($AG$10&amp;$AI51&amp;"!"&amp;$BN$17)="","★",INDIRECT($AG$10&amp;$AI51&amp;"!"&amp;$BN$17))</f>
        <v>★</v>
      </c>
      <c r="BO52" s="1013" t="str" cm="1">
        <f t="array" aca="1" ref="BO52" ca="1">IF(INDIRECT($AG$10&amp;$AI51&amp;"!"&amp;$BO$17)="","★",INDIRECT($AG$10&amp;$AI51&amp;"!"&amp;$BO$17))</f>
        <v>★</v>
      </c>
      <c r="BP52" s="1013" t="str" cm="1">
        <f t="array" aca="1" ref="BP52" ca="1">IF(INDIRECT($AG$10&amp;$AI51&amp;"!"&amp;$BP$17)="","★",INDIRECT($AG$10&amp;$AI51&amp;"!"&amp;$BP$17))</f>
        <v>★</v>
      </c>
      <c r="BQ52" s="1013" t="str" cm="1">
        <f t="array" aca="1" ref="BQ52" ca="1">IF(INDIRECT($AG$10&amp;$AI51&amp;"!"&amp;$BQ$17)="","★",INDIRECT($AG$10&amp;$AI51&amp;"!"&amp;$BQ$17))</f>
        <v>★</v>
      </c>
      <c r="BR52" s="1013" t="str" cm="1">
        <f t="array" aca="1" ref="BR52" ca="1">IF(INDIRECT($AG$10&amp;$AI51&amp;"!"&amp;$BR$17)="","★",INDIRECT($AG$10&amp;$AI51&amp;"!"&amp;$BR$17))</f>
        <v>★</v>
      </c>
      <c r="BS52" s="1011"/>
      <c r="BT52" s="1013" t="str" cm="1">
        <f t="array" aca="1" ref="BT52" ca="1">IF(INDIRECT($AG$10&amp;$AI51&amp;"!"&amp;$BT$17)="","★",INDIRECT($AG$10&amp;$AI51&amp;"!"&amp;$BT$17))</f>
        <v>★</v>
      </c>
      <c r="BU52" s="1013" t="str" cm="1">
        <f t="array" aca="1" ref="BU52" ca="1">IF(INDIRECT($AG$10&amp;$AI51&amp;"!"&amp;$BU$17)="","★",INDIRECT($AG$10&amp;$AI51&amp;"!"&amp;$BU$17))</f>
        <v>★</v>
      </c>
      <c r="BV52" s="1011"/>
      <c r="BW52" s="1013" t="e" cm="1">
        <f t="array" aca="1" ref="BW52" ca="1">IF(INDIRECT($AG$10&amp;$AI51&amp;"!"&amp;$BW$17)="","★",INDIRECT($AG$10&amp;$AI51&amp;"!"&amp;$BW$17))</f>
        <v>#N/A</v>
      </c>
      <c r="BX52" s="1013" t="str" cm="1">
        <f t="array" aca="1" ref="BX52" ca="1">IF(INDIRECT($AG$10&amp;$AI51&amp;"!"&amp;$BX$17)="","★",INDIRECT($AG$10&amp;$AI51&amp;"!"&amp;$BX$17))</f>
        <v>---</v>
      </c>
      <c r="BY52" s="1012"/>
      <c r="BZ52" s="1014"/>
      <c r="CA52" s="1015"/>
      <c r="CB52" s="1015"/>
    </row>
    <row r="53" spans="1:80" s="39" customFormat="1" ht="18" customHeight="1">
      <c r="A53" s="251"/>
      <c r="B53" s="1746"/>
      <c r="C53" s="1746"/>
      <c r="D53" s="1746"/>
      <c r="E53" s="1746"/>
      <c r="F53" s="1746"/>
      <c r="G53" s="1746"/>
      <c r="H53" s="1746"/>
      <c r="I53" s="1746"/>
      <c r="J53" s="1746"/>
      <c r="K53" s="1746"/>
      <c r="L53" s="1746"/>
      <c r="M53" s="1746"/>
      <c r="N53" s="1746"/>
      <c r="P53" s="251"/>
      <c r="Q53" s="251"/>
      <c r="R53" s="251"/>
      <c r="S53" s="251"/>
      <c r="T53" s="251"/>
      <c r="U53" s="251"/>
      <c r="V53" s="251"/>
      <c r="W53" s="251"/>
      <c r="X53" s="251"/>
      <c r="Y53" s="251"/>
      <c r="Z53" s="251"/>
      <c r="AA53" s="251"/>
      <c r="AB53" s="251"/>
      <c r="AC53" s="251"/>
      <c r="AD53" s="251"/>
      <c r="AE53" s="251"/>
      <c r="AF53" s="40"/>
      <c r="AG53" s="40"/>
      <c r="AH53" s="40"/>
      <c r="AI53" s="1009"/>
      <c r="AJ53" s="1010"/>
      <c r="AK53" s="1011"/>
      <c r="AL53" s="1011"/>
      <c r="AM53" s="1011"/>
      <c r="AN53" s="1011"/>
      <c r="AO53" s="1011"/>
      <c r="AP53" s="1011"/>
      <c r="AQ53" s="1012"/>
      <c r="AR53" s="1010"/>
      <c r="AS53" s="1011"/>
      <c r="AT53" s="1011"/>
      <c r="AU53" s="1011"/>
      <c r="AV53" s="1011"/>
      <c r="AW53" s="1012"/>
      <c r="AX53" s="1010"/>
      <c r="AY53" s="1011"/>
      <c r="AZ53" s="1013" t="str" cm="1">
        <f t="array" aca="1" ref="AZ53" ca="1">IF(INDIRECT($AG$10&amp;$AI51&amp;"!"&amp;$AZ$18)="","★",INDIRECT($AG$10&amp;$AI51&amp;"!"&amp;$AZ$18))</f>
        <v>★</v>
      </c>
      <c r="BA53" s="1013" t="str" cm="1">
        <f t="array" aca="1" ref="BA53" ca="1">IF(INDIRECT($AG$10&amp;$AI51&amp;"!"&amp;$BA$18)="","★",INDIRECT($AG$10&amp;$AI51&amp;"!"&amp;$BA$18))</f>
        <v>★</v>
      </c>
      <c r="BB53" s="1013" t="str" cm="1">
        <f t="array" aca="1" ref="BB53" ca="1">IF(INDIRECT($AG$10&amp;$AI51&amp;"!"&amp;$BB$18)="","★",INDIRECT($AG$10&amp;$AI51&amp;"!"&amp;$BB$18))</f>
        <v>★</v>
      </c>
      <c r="BC53" s="1013" t="str" cm="1">
        <f t="array" aca="1" ref="BC53" ca="1">IF(INDIRECT($AG$10&amp;$AI51&amp;"!"&amp;$BC$18)="","★",INDIRECT($AG$10&amp;$AI51&amp;"!"&amp;$BC$18))</f>
        <v>★</v>
      </c>
      <c r="BD53" s="1013" t="str" cm="1">
        <f t="array" aca="1" ref="BD53" ca="1">IF(INDIRECT($AG$10&amp;$AI51&amp;"!"&amp;$BD$18)="","★",INDIRECT($AG$10&amp;$AI51&amp;"!"&amp;$BD$18))</f>
        <v>★</v>
      </c>
      <c r="BE53" s="1013" t="str" cm="1">
        <f t="array" aca="1" ref="BE53" ca="1">IF(INDIRECT($AG$10&amp;$AI51&amp;"!"&amp;$BE$18)="","★",INDIRECT($AG$10&amp;$AI51&amp;"!"&amp;$BE$18))</f>
        <v>★</v>
      </c>
      <c r="BF53" s="1011"/>
      <c r="BG53" s="1013" t="str" cm="1">
        <f t="array" aca="1" ref="BG53" ca="1">IF(INDIRECT($AG$10&amp;$AI51&amp;"!"&amp;$BG$18)="","★",INDIRECT($AG$10&amp;$AI51&amp;"!"&amp;$BG$18))</f>
        <v>★</v>
      </c>
      <c r="BH53" s="1013" t="str" cm="1">
        <f t="array" aca="1" ref="BH53" ca="1">IF(INDIRECT($AG$10&amp;$AI51&amp;"!"&amp;$BH$18)="","★",INDIRECT($AG$10&amp;$AI51&amp;"!"&amp;$BH$18))</f>
        <v>★</v>
      </c>
      <c r="BI53" s="1011"/>
      <c r="BJ53" s="1013" t="e" cm="1">
        <f t="array" aca="1" ref="BJ53" ca="1">IF(INDIRECT($AG$10&amp;$AI51&amp;"!"&amp;$BJ$18)="","★",INDIRECT($AG$10&amp;$AI51&amp;"!"&amp;$BJ$18))</f>
        <v>#N/A</v>
      </c>
      <c r="BK53" s="1013" t="str" cm="1">
        <f t="array" aca="1" ref="BK53" ca="1">IF(INDIRECT($AG$10&amp;$AI51&amp;"!"&amp;$BK$18)="","★",INDIRECT($AG$10&amp;$AI51&amp;"!"&amp;$BK$18))</f>
        <v>---</v>
      </c>
      <c r="BL53" s="1011"/>
      <c r="BM53" s="1013" t="str" cm="1">
        <f t="array" aca="1" ref="BM53" ca="1">IF(INDIRECT($AG$10&amp;$AI51&amp;"!"&amp;$BM$18)="","★",INDIRECT($AG$10&amp;$AI51&amp;"!"&amp;$BM$18))</f>
        <v>★</v>
      </c>
      <c r="BN53" s="1013" t="str" cm="1">
        <f t="array" aca="1" ref="BN53" ca="1">IF(INDIRECT($AG$10&amp;$AI51&amp;"!"&amp;$BN$18)="","★",INDIRECT($AG$10&amp;$AI51&amp;"!"&amp;$BN$18))</f>
        <v>★</v>
      </c>
      <c r="BO53" s="1013" t="str" cm="1">
        <f t="array" aca="1" ref="BO53" ca="1">IF(INDIRECT($AG$10&amp;$AI51&amp;"!"&amp;$BO$18)="","★",INDIRECT($AG$10&amp;$AI51&amp;"!"&amp;$BO$18))</f>
        <v>★</v>
      </c>
      <c r="BP53" s="1013" t="str" cm="1">
        <f t="array" aca="1" ref="BP53" ca="1">IF(INDIRECT($AG$10&amp;$AI51&amp;"!"&amp;$BP$18)="","★",INDIRECT($AG$10&amp;$AI51&amp;"!"&amp;$BP$18))</f>
        <v>★</v>
      </c>
      <c r="BQ53" s="1013" t="str" cm="1">
        <f t="array" aca="1" ref="BQ53" ca="1">IF(INDIRECT($AG$10&amp;$AI51&amp;"!"&amp;$BQ$18)="","★",INDIRECT($AG$10&amp;$AI51&amp;"!"&amp;$BQ$18))</f>
        <v>★</v>
      </c>
      <c r="BR53" s="1013" t="str" cm="1">
        <f t="array" aca="1" ref="BR53" ca="1">IF(INDIRECT($AG$10&amp;$AI51&amp;"!"&amp;$BR$18)="","★",INDIRECT($AG$10&amp;$AI51&amp;"!"&amp;$BR$18))</f>
        <v>★</v>
      </c>
      <c r="BS53" s="1011"/>
      <c r="BT53" s="1013" t="str" cm="1">
        <f t="array" aca="1" ref="BT53" ca="1">IF(INDIRECT($AG$10&amp;$AI51&amp;"!"&amp;$BT$18)="","★",INDIRECT($AG$10&amp;$AI51&amp;"!"&amp;$BT$18))</f>
        <v>★</v>
      </c>
      <c r="BU53" s="1013" t="str" cm="1">
        <f t="array" aca="1" ref="BU53" ca="1">IF(INDIRECT($AG$10&amp;$AI51&amp;"!"&amp;$BU$18)="","★",INDIRECT($AG$10&amp;$AI51&amp;"!"&amp;$BU$18))</f>
        <v>★</v>
      </c>
      <c r="BV53" s="1011"/>
      <c r="BW53" s="1013" t="e" cm="1">
        <f t="array" aca="1" ref="BW53" ca="1">IF(INDIRECT($AG$10&amp;$AI51&amp;"!"&amp;$BW$18)="","★",INDIRECT($AG$10&amp;$AI51&amp;"!"&amp;$BW$18))</f>
        <v>#N/A</v>
      </c>
      <c r="BX53" s="1013" t="str" cm="1">
        <f t="array" aca="1" ref="BX53" ca="1">IF(INDIRECT($AG$10&amp;$AI51&amp;"!"&amp;$BX$18)="","★",INDIRECT($AG$10&amp;$AI51&amp;"!"&amp;$BX$18))</f>
        <v>---</v>
      </c>
      <c r="BY53" s="1012"/>
      <c r="BZ53" s="1014"/>
      <c r="CA53" s="1015"/>
      <c r="CB53" s="1015"/>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6"/>
      <c r="AJ54" s="1017"/>
      <c r="AK54" s="1018"/>
      <c r="AL54" s="1018"/>
      <c r="AM54" s="1018"/>
      <c r="AN54" s="1018"/>
      <c r="AO54" s="1018"/>
      <c r="AP54" s="1018"/>
      <c r="AQ54" s="1019"/>
      <c r="AR54" s="1017"/>
      <c r="AS54" s="1018"/>
      <c r="AT54" s="1018"/>
      <c r="AU54" s="1018"/>
      <c r="AV54" s="1018"/>
      <c r="AW54" s="1019"/>
      <c r="AX54" s="1017"/>
      <c r="AY54" s="1018"/>
      <c r="AZ54" s="1020" t="str" cm="1">
        <f t="array" aca="1" ref="AZ54" ca="1">IF(INDIRECT($AG$10&amp;$AI51&amp;"!"&amp;$AZ$19)="","★",INDIRECT($AG$10&amp;$AI51&amp;"!"&amp;$AZ$19))</f>
        <v>★</v>
      </c>
      <c r="BA54" s="1020" t="str" cm="1">
        <f t="array" aca="1" ref="BA54" ca="1">IF(INDIRECT($AG$10&amp;$AI51&amp;"!"&amp;$BA$19)="","★",INDIRECT($AG$10&amp;$AI51&amp;"!"&amp;$BA$19))</f>
        <v>★</v>
      </c>
      <c r="BB54" s="1020" t="str" cm="1">
        <f t="array" aca="1" ref="BB54" ca="1">IF(INDIRECT($AG$10&amp;$AI51&amp;"!"&amp;$BB$19)="","★",INDIRECT($AG$10&amp;$AI51&amp;"!"&amp;$BB$19))</f>
        <v>★</v>
      </c>
      <c r="BC54" s="1020" t="str" cm="1">
        <f t="array" aca="1" ref="BC54" ca="1">IF(INDIRECT($AG$10&amp;$AI51&amp;"!"&amp;$BC$19)="","★",INDIRECT($AG$10&amp;$AI51&amp;"!"&amp;$BC$19))</f>
        <v>★</v>
      </c>
      <c r="BD54" s="1020" t="str" cm="1">
        <f t="array" aca="1" ref="BD54" ca="1">IF(INDIRECT($AG$10&amp;$AI51&amp;"!"&amp;$BD$19)="","★",INDIRECT($AG$10&amp;$AI51&amp;"!"&amp;$BD$19))</f>
        <v>★</v>
      </c>
      <c r="BE54" s="1020" t="str" cm="1">
        <f t="array" aca="1" ref="BE54" ca="1">IF(INDIRECT($AG$10&amp;$AI51&amp;"!"&amp;$BE$19)="","★",INDIRECT($AG$10&amp;$AI51&amp;"!"&amp;$BE$19))</f>
        <v>★</v>
      </c>
      <c r="BF54" s="1018"/>
      <c r="BG54" s="1020" t="str" cm="1">
        <f t="array" aca="1" ref="BG54" ca="1">IF(INDIRECT($AG$10&amp;$AI51&amp;"!"&amp;$BG$19)="","★",INDIRECT($AG$10&amp;$AI51&amp;"!"&amp;$BG$19))</f>
        <v>★</v>
      </c>
      <c r="BH54" s="1020" t="str" cm="1">
        <f t="array" aca="1" ref="BH54" ca="1">IF(INDIRECT($AG$10&amp;$AI51&amp;"!"&amp;$BH$19)="","★",INDIRECT($AG$10&amp;$AI51&amp;"!"&amp;$BH$19))</f>
        <v>★</v>
      </c>
      <c r="BI54" s="1018"/>
      <c r="BJ54" s="1020" t="e" cm="1">
        <f t="array" aca="1" ref="BJ54" ca="1">IF(INDIRECT($AG$10&amp;$AI51&amp;"!"&amp;$BJ$19)="","★",INDIRECT($AG$10&amp;$AI51&amp;"!"&amp;$BJ$19))</f>
        <v>#N/A</v>
      </c>
      <c r="BK54" s="1020" t="str" cm="1">
        <f t="array" aca="1" ref="BK54" ca="1">IF(INDIRECT($AG$10&amp;$AI51&amp;"!"&amp;$BK$19)="","★",INDIRECT($AG$10&amp;$AI51&amp;"!"&amp;$BK$19))</f>
        <v>---</v>
      </c>
      <c r="BL54" s="1018"/>
      <c r="BM54" s="1020" t="str" cm="1">
        <f t="array" aca="1" ref="BM54" ca="1">IF(INDIRECT($AG$10&amp;$AI51&amp;"!"&amp;$BM$19)="","★",INDIRECT($AG$10&amp;$AI51&amp;"!"&amp;$BM$19))</f>
        <v>★</v>
      </c>
      <c r="BN54" s="1020" t="str" cm="1">
        <f t="array" aca="1" ref="BN54" ca="1">IF(INDIRECT($AG$10&amp;$AI51&amp;"!"&amp;$BN$19)="","★",INDIRECT($AG$10&amp;$AI51&amp;"!"&amp;$BN$19))</f>
        <v>★</v>
      </c>
      <c r="BO54" s="1020" t="str" cm="1">
        <f t="array" aca="1" ref="BO54" ca="1">IF(INDIRECT($AG$10&amp;$AI51&amp;"!"&amp;$BO$19)="","★",INDIRECT($AG$10&amp;$AI51&amp;"!"&amp;$BO$19))</f>
        <v>★</v>
      </c>
      <c r="BP54" s="1020" t="str" cm="1">
        <f t="array" aca="1" ref="BP54" ca="1">IF(INDIRECT($AG$10&amp;$AI51&amp;"!"&amp;$BP$19)="","★",INDIRECT($AG$10&amp;$AI51&amp;"!"&amp;$BP$19))</f>
        <v>★</v>
      </c>
      <c r="BQ54" s="1020" t="str" cm="1">
        <f t="array" aca="1" ref="BQ54" ca="1">IF(INDIRECT($AG$10&amp;$AI51&amp;"!"&amp;$BQ$19)="","★",INDIRECT($AG$10&amp;$AI51&amp;"!"&amp;$BQ$19))</f>
        <v>★</v>
      </c>
      <c r="BR54" s="1020" t="str" cm="1">
        <f t="array" aca="1" ref="BR54" ca="1">IF(INDIRECT($AG$10&amp;$AI51&amp;"!"&amp;$BR$19)="","★",INDIRECT($AG$10&amp;$AI51&amp;"!"&amp;$BR$19))</f>
        <v>★</v>
      </c>
      <c r="BS54" s="1018"/>
      <c r="BT54" s="1020" t="str" cm="1">
        <f t="array" aca="1" ref="BT54" ca="1">IF(INDIRECT($AG$10&amp;$AI51&amp;"!"&amp;$BT$19)="","★",INDIRECT($AG$10&amp;$AI51&amp;"!"&amp;$BT$19))</f>
        <v>★</v>
      </c>
      <c r="BU54" s="1020" t="str" cm="1">
        <f t="array" aca="1" ref="BU54" ca="1">IF(INDIRECT($AG$10&amp;$AI51&amp;"!"&amp;$BU$19)="","★",INDIRECT($AG$10&amp;$AI51&amp;"!"&amp;$BU$19))</f>
        <v>★</v>
      </c>
      <c r="BV54" s="1018"/>
      <c r="BW54" s="1020" t="e" cm="1">
        <f t="array" aca="1" ref="BW54" ca="1">IF(INDIRECT($AG$10&amp;$AI51&amp;"!"&amp;$BW$19)="","★",INDIRECT($AG$10&amp;$AI51&amp;"!"&amp;$BW$19))</f>
        <v>#N/A</v>
      </c>
      <c r="BX54" s="1020" t="str" cm="1">
        <f t="array" aca="1" ref="BX54" ca="1">IF(INDIRECT($AG$10&amp;$AI51&amp;"!"&amp;$BX$19)="","★",INDIRECT($AG$10&amp;$AI51&amp;"!"&amp;$BX$19))</f>
        <v>---</v>
      </c>
      <c r="BY54" s="1019"/>
      <c r="BZ54" s="1021"/>
      <c r="CA54" s="1022"/>
      <c r="CB54" s="1022"/>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3">
        <v>9</v>
      </c>
      <c r="AJ55" s="1004" t="str" cm="1">
        <f t="array" aca="1" ref="AJ55" ca="1">IF(INDIRECT($AG$10&amp;$AI55&amp;"!"&amp;$AJ$16)="","★",INDIRECT($AG$10&amp;$AI55&amp;"!"&amp;$AJ$16))</f>
        <v>★</v>
      </c>
      <c r="AK55" s="1005" t="str" cm="1">
        <f t="array" aca="1" ref="AK55" ca="1">IF(INDIRECT($AG$10&amp;$AI55&amp;"!"&amp;$AK$16)="","★",INDIRECT($AG$10&amp;$AI55&amp;"!"&amp;$AK$16))</f>
        <v>★</v>
      </c>
      <c r="AL55" s="1005" t="str" cm="1">
        <f t="array" aca="1" ref="AL55" ca="1">IF(INDIRECT($AG$10&amp;$AI55&amp;"!"&amp;$AL$16)="","★",INDIRECT($AG$10&amp;$AI55&amp;"!"&amp;$AL$16))</f>
        <v>★</v>
      </c>
      <c r="AM55" s="1005" t="str" cm="1">
        <f t="array" aca="1" ref="AM55" ca="1">IF(INDIRECT($AG$10&amp;$AI55&amp;"!"&amp;$AM$16)="","★",INDIRECT($AG$10&amp;$AI55&amp;"!"&amp;$AM$16))</f>
        <v>★</v>
      </c>
      <c r="AN55" s="1005" t="str" cm="1">
        <f t="array" aca="1" ref="AN55" ca="1">IF(INDIRECT($AG$10&amp;$AI55&amp;"!"&amp;$AN$16)="","★",INDIRECT($AG$10&amp;$AI55&amp;"!"&amp;$AN$16))</f>
        <v>★</v>
      </c>
      <c r="AO55" s="1005" t="str" cm="1">
        <f t="array" aca="1" ref="AO55" ca="1">IF(INDIRECT($AG$10&amp;$AI55&amp;"!"&amp;$AO$16)="","★",INDIRECT($AG$10&amp;$AI55&amp;"!"&amp;$AO$16))</f>
        <v>★</v>
      </c>
      <c r="AP55" s="1005" t="str" cm="1">
        <f t="array" aca="1" ref="AP55" ca="1">IF(INDIRECT($AG$10&amp;$AI55&amp;"!"&amp;$AP$16)="","★",INDIRECT($AG$10&amp;$AI55&amp;"!"&amp;$AP$16))</f>
        <v>★</v>
      </c>
      <c r="AQ55" s="1006" t="str" cm="1">
        <f t="array" aca="1" ref="AQ55" ca="1">IF(INDIRECT($AG$10&amp;$AI55&amp;"!"&amp;$AQ$16)="","★",INDIRECT($AG$10&amp;$AI55&amp;"!"&amp;$AQ$16))</f>
        <v>★</v>
      </c>
      <c r="AR55" s="1004" t="str" cm="1">
        <f t="array" aca="1" ref="AR55" ca="1">IF(INDIRECT($AG$10&amp;$AI55&amp;"!"&amp;$AR$16)="","★",INDIRECT($AG$10&amp;$AI55&amp;"!"&amp;$AR$16))</f>
        <v>★</v>
      </c>
      <c r="AS55" s="1005" t="str" cm="1">
        <f t="array" aca="1" ref="AS55" ca="1">IF(INDIRECT($AG$10&amp;$AI55&amp;"!"&amp;$AS$16)="","★",INDIRECT($AG$10&amp;$AI55&amp;"!"&amp;$AS$16))</f>
        <v>★</v>
      </c>
      <c r="AT55" s="1005" t="str" cm="1">
        <f t="array" aca="1" ref="AT55" ca="1">IF(INDIRECT($AG$10&amp;$AI55&amp;"!"&amp;$AT$16)="","★",INDIRECT($AG$10&amp;$AI55&amp;"!"&amp;$AT$16))</f>
        <v>★</v>
      </c>
      <c r="AU55" s="1005" t="str" cm="1">
        <f t="array" aca="1" ref="AU55" ca="1">IF(INDIRECT($AG$10&amp;$AI55&amp;"!"&amp;$AU$16)="","★",INDIRECT($AG$10&amp;$AI55&amp;"!"&amp;$AU$16))</f>
        <v>★</v>
      </c>
      <c r="AV55" s="1005" t="str" cm="1">
        <f t="array" aca="1" ref="AV55" ca="1">IF(INDIRECT($AG$10&amp;$AI55&amp;"!"&amp;$AV$16)="","★",INDIRECT($AG$10&amp;$AI55&amp;"!"&amp;$AV$16))</f>
        <v>★</v>
      </c>
      <c r="AW55" s="1006" t="str" cm="1">
        <f t="array" aca="1" ref="AW55" ca="1">IF(INDIRECT($AG$10&amp;$AI55&amp;"!"&amp;$AW$16)="","★",INDIRECT($AG$10&amp;$AI55&amp;"!"&amp;$AW$16))</f>
        <v>★</v>
      </c>
      <c r="AX55" s="1004" t="e" cm="1">
        <f t="array" aca="1" ref="AX55" ca="1">IF(INDIRECT($AG$10&amp;$AI55&amp;"!"&amp;$AX$16)="","★",INDIRECT($AG$10&amp;$AI55&amp;"!"&amp;$AX$16))</f>
        <v>#VALUE!</v>
      </c>
      <c r="AY55" s="1005" t="e" cm="1">
        <f t="array" aca="1" ref="AY55" ca="1">IF(INDIRECT($AG$10&amp;$AI55&amp;"!"&amp;$AY$16)="","★",INDIRECT($AG$10&amp;$AI55&amp;"!"&amp;$AY$16))</f>
        <v>#VALUE!</v>
      </c>
      <c r="AZ55" s="1005" t="str" cm="1">
        <f t="array" aca="1" ref="AZ55" ca="1">IF(INDIRECT($AG$10&amp;$AI55&amp;"!"&amp;$AZ$16)="","★",INDIRECT($AG$10&amp;$AI55&amp;"!"&amp;$AZ$16))</f>
        <v>★</v>
      </c>
      <c r="BA55" s="1005" t="str" cm="1">
        <f t="array" aca="1" ref="BA55" ca="1">IF(INDIRECT($AG$10&amp;$AI55&amp;"!"&amp;$BA$16)="","★",INDIRECT($AG$10&amp;$AI55&amp;"!"&amp;$BA$16))</f>
        <v>★</v>
      </c>
      <c r="BB55" s="1005" t="str" cm="1">
        <f t="array" aca="1" ref="BB55" ca="1">IF(INDIRECT($AG$10&amp;$AI55&amp;"!"&amp;$BB$16)="","★",INDIRECT($AG$10&amp;$AI55&amp;"!"&amp;$BB$16))</f>
        <v>★</v>
      </c>
      <c r="BC55" s="1005" t="str" cm="1">
        <f t="array" aca="1" ref="BC55" ca="1">IF(INDIRECT($AG$10&amp;$AI55&amp;"!"&amp;$BC$16)="","★",INDIRECT($AG$10&amp;$AI55&amp;"!"&amp;$BC$16))</f>
        <v>★</v>
      </c>
      <c r="BD55" s="1005" t="str" cm="1">
        <f t="array" aca="1" ref="BD55" ca="1">IF(INDIRECT($AG$10&amp;$AI55&amp;"!"&amp;$BD$16)="","★",INDIRECT($AG$10&amp;$AI55&amp;"!"&amp;$BD$16))</f>
        <v>★</v>
      </c>
      <c r="BE55" s="1005" t="str" cm="1">
        <f t="array" aca="1" ref="BE55" ca="1">IF(INDIRECT($AG$10&amp;$AI55&amp;"!"&amp;$BE$16)="","★",INDIRECT($AG$10&amp;$AI55&amp;"!"&amp;$BE$16))</f>
        <v>★</v>
      </c>
      <c r="BF55" s="1005" t="str" cm="1">
        <f t="array" aca="1" ref="BF55" ca="1">IF(INDIRECT($AG$10&amp;$AI55&amp;"!"&amp;$BF$16)="","★",INDIRECT($AG$10&amp;$AI55&amp;"!"&amp;$BF$16))</f>
        <v>★</v>
      </c>
      <c r="BG55" s="1005" t="str" cm="1">
        <f t="array" aca="1" ref="BG55" ca="1">IF(INDIRECT($AG$10&amp;$AI55&amp;"!"&amp;$BG$16)="","★",INDIRECT($AG$10&amp;$AI55&amp;"!"&amp;$BG$16))</f>
        <v>★</v>
      </c>
      <c r="BH55" s="1005" t="str" cm="1">
        <f t="array" aca="1" ref="BH55" ca="1">IF(INDIRECT($AG$10&amp;$AI55&amp;"!"&amp;$BH$16)="","★",INDIRECT($AG$10&amp;$AI55&amp;"!"&amp;$BH$16))</f>
        <v>★</v>
      </c>
      <c r="BI55" s="1005" t="str" cm="1">
        <f t="array" aca="1" ref="BI55" ca="1">IF(INDIRECT($AG$10&amp;$AI55&amp;"!"&amp;$BI$16)="","★",INDIRECT($AG$10&amp;$AI55&amp;"!"&amp;$BI$16))</f>
        <v>★</v>
      </c>
      <c r="BJ55" s="1005" t="e" cm="1">
        <f t="array" aca="1" ref="BJ55" ca="1">IF(INDIRECT($AG$10&amp;$AI55&amp;"!"&amp;$BJ$16)="","★",INDIRECT($AG$10&amp;$AI55&amp;"!"&amp;$BJ$16))</f>
        <v>#N/A</v>
      </c>
      <c r="BK55" s="1005" t="str" cm="1">
        <f t="array" aca="1" ref="BK55" ca="1">IF(INDIRECT($AG$10&amp;$AI55&amp;"!"&amp;$BK$16)="","★",INDIRECT($AG$10&amp;$AI55&amp;"!"&amp;$BK$16))</f>
        <v>---</v>
      </c>
      <c r="BL55" s="1005" cm="1">
        <f t="array" aca="1" ref="BL55" ca="1">IF(INDIRECT($AG$10&amp;$AI55&amp;"!"&amp;$BL$16)="","★",INDIRECT($AG$10&amp;$AI55&amp;"!"&amp;$BL$16))</f>
        <v>0</v>
      </c>
      <c r="BM55" s="1005" t="str" cm="1">
        <f t="array" aca="1" ref="BM55" ca="1">IF(INDIRECT($AG$10&amp;$AI55&amp;"!"&amp;$BM$16)="","★",INDIRECT($AG$10&amp;$AI55&amp;"!"&amp;$BM$16))</f>
        <v>★</v>
      </c>
      <c r="BN55" s="1005" t="str" cm="1">
        <f t="array" aca="1" ref="BN55" ca="1">IF(INDIRECT($AG$10&amp;$AI55&amp;"!"&amp;$BN$16)="","★",INDIRECT($AG$10&amp;$AI55&amp;"!"&amp;$BN$16))</f>
        <v>★</v>
      </c>
      <c r="BO55" s="1005" t="str" cm="1">
        <f t="array" aca="1" ref="BO55" ca="1">IF(INDIRECT($AG$10&amp;$AI55&amp;"!"&amp;$BO$16)="","★",INDIRECT($AG$10&amp;$AI55&amp;"!"&amp;$BO$16))</f>
        <v>★</v>
      </c>
      <c r="BP55" s="1005" t="str" cm="1">
        <f t="array" aca="1" ref="BP55" ca="1">IF(INDIRECT($AG$10&amp;$AI55&amp;"!"&amp;$BP$16)="","★",INDIRECT($AG$10&amp;$AI55&amp;"!"&amp;$BP$16))</f>
        <v>★</v>
      </c>
      <c r="BQ55" s="1005" t="str" cm="1">
        <f t="array" aca="1" ref="BQ55" ca="1">IF(INDIRECT($AG$10&amp;$AI55&amp;"!"&amp;$BQ$16)="","★",INDIRECT($AG$10&amp;$AI55&amp;"!"&amp;$BQ$16))</f>
        <v>★</v>
      </c>
      <c r="BR55" s="1005" t="str" cm="1">
        <f t="array" aca="1" ref="BR55" ca="1">IF(INDIRECT($AG$10&amp;$AI55&amp;"!"&amp;$BR$16)="","★",INDIRECT($AG$10&amp;$AI55&amp;"!"&amp;$BR$16))</f>
        <v>★</v>
      </c>
      <c r="BS55" s="1005" t="str" cm="1">
        <f t="array" aca="1" ref="BS55" ca="1">IF(INDIRECT($AG$10&amp;$AI55&amp;"!"&amp;$BS$16)="","★",INDIRECT($AG$10&amp;$AI55&amp;"!"&amp;$BS$16))</f>
        <v>★</v>
      </c>
      <c r="BT55" s="1005" t="str" cm="1">
        <f t="array" aca="1" ref="BT55" ca="1">IF(INDIRECT($AG$10&amp;$AI55&amp;"!"&amp;$BT$16)="","★",INDIRECT($AG$10&amp;$AI55&amp;"!"&amp;$BT$16))</f>
        <v>★</v>
      </c>
      <c r="BU55" s="1005" t="str" cm="1">
        <f t="array" aca="1" ref="BU55" ca="1">IF(INDIRECT($AG$10&amp;$AI55&amp;"!"&amp;$BU$16)="","★",INDIRECT($AG$10&amp;$AI55&amp;"!"&amp;$BU$16))</f>
        <v>★</v>
      </c>
      <c r="BV55" s="1005" t="str" cm="1">
        <f t="array" aca="1" ref="BV55" ca="1">IF(INDIRECT($AG$10&amp;$AI55&amp;"!"&amp;$BV$16)="","★",INDIRECT($AG$10&amp;$AI55&amp;"!"&amp;$BV$16))</f>
        <v>★</v>
      </c>
      <c r="BW55" s="1005" t="e" cm="1">
        <f t="array" aca="1" ref="BW55" ca="1">IF(INDIRECT($AG$10&amp;$AI55&amp;"!"&amp;$BW$16)="","★",INDIRECT($AG$10&amp;$AI55&amp;"!"&amp;$BW$16))</f>
        <v>#N/A</v>
      </c>
      <c r="BX55" s="1005" t="str" cm="1">
        <f t="array" aca="1" ref="BX55" ca="1">IF(INDIRECT($AG$10&amp;$AI55&amp;"!"&amp;$BX$16)="","★",INDIRECT($AG$10&amp;$AI55&amp;"!"&amp;$BX$16))</f>
        <v>---</v>
      </c>
      <c r="BY55" s="1006" cm="1">
        <f t="array" aca="1" ref="BY55" ca="1">IF(INDIRECT($AG$10&amp;$AI55&amp;"!"&amp;$BY$16)="","★",INDIRECT($AG$10&amp;$AI55&amp;"!"&amp;$BY$16))</f>
        <v>0</v>
      </c>
      <c r="BZ55" s="1007" t="str" cm="1">
        <f t="array" aca="1" ref="BZ55" ca="1">IF(INDIRECT($AG$10&amp;$AI55&amp;"!"&amp;$BZ$16)="","★",INDIRECT($AG$10&amp;$AI55&amp;"!"&amp;$BZ$16))</f>
        <v>★</v>
      </c>
      <c r="CA55" s="1008" t="str" cm="1">
        <f t="array" aca="1" ref="CA55" ca="1">IF(INDIRECT($AG$10&amp;$AI55&amp;"!"&amp;$CA$16)="","★",INDIRECT($AG$10&amp;$AI55&amp;"!"&amp;$CA$16))</f>
        <v>★</v>
      </c>
      <c r="CB55" s="1008"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09"/>
      <c r="AJ56" s="1010"/>
      <c r="AK56" s="1011"/>
      <c r="AL56" s="1011"/>
      <c r="AM56" s="1011"/>
      <c r="AN56" s="1011"/>
      <c r="AO56" s="1011"/>
      <c r="AP56" s="1011"/>
      <c r="AQ56" s="1012"/>
      <c r="AR56" s="1010"/>
      <c r="AS56" s="1011"/>
      <c r="AT56" s="1011"/>
      <c r="AU56" s="1011"/>
      <c r="AV56" s="1011"/>
      <c r="AW56" s="1012"/>
      <c r="AX56" s="1010"/>
      <c r="AY56" s="1011"/>
      <c r="AZ56" s="1013" t="str" cm="1">
        <f t="array" aca="1" ref="AZ56" ca="1">IF(INDIRECT($AG$10&amp;$AI55&amp;"!"&amp;$AZ$17)="","★",INDIRECT($AG$10&amp;$AI55&amp;"!"&amp;$AZ$17))</f>
        <v>★</v>
      </c>
      <c r="BA56" s="1013" t="str" cm="1">
        <f t="array" aca="1" ref="BA56" ca="1">IF(INDIRECT($AG$10&amp;$AI55&amp;"!"&amp;$BA$17)="","★",INDIRECT($AG$10&amp;$AI55&amp;"!"&amp;$BA$17))</f>
        <v>★</v>
      </c>
      <c r="BB56" s="1013" t="str" cm="1">
        <f t="array" aca="1" ref="BB56" ca="1">IF(INDIRECT($AG$10&amp;$AI55&amp;"!"&amp;$BB$17)="","★",INDIRECT($AG$10&amp;$AI55&amp;"!"&amp;$BB$17))</f>
        <v>★</v>
      </c>
      <c r="BC56" s="1013" t="str" cm="1">
        <f t="array" aca="1" ref="BC56" ca="1">IF(INDIRECT($AG$10&amp;$AI55&amp;"!"&amp;$BC$17)="","★",INDIRECT($AG$10&amp;$AI55&amp;"!"&amp;$BC$17))</f>
        <v>★</v>
      </c>
      <c r="BD56" s="1013" t="str" cm="1">
        <f t="array" aca="1" ref="BD56" ca="1">IF(INDIRECT($AG$10&amp;$AI55&amp;"!"&amp;$BD$17)="","★",INDIRECT($AG$10&amp;$AI55&amp;"!"&amp;$BD$17))</f>
        <v>★</v>
      </c>
      <c r="BE56" s="1013" t="str" cm="1">
        <f t="array" aca="1" ref="BE56" ca="1">IF(INDIRECT($AG$10&amp;$AI55&amp;"!"&amp;$BE$17)="","★",INDIRECT($AG$10&amp;$AI55&amp;"!"&amp;$BE$17))</f>
        <v>★</v>
      </c>
      <c r="BF56" s="1011"/>
      <c r="BG56" s="1013" t="str" cm="1">
        <f t="array" aca="1" ref="BG56" ca="1">IF(INDIRECT($AG$10&amp;$AI55&amp;"!"&amp;$BG$17)="","★",INDIRECT($AG$10&amp;$AI55&amp;"!"&amp;$BG$17))</f>
        <v>★</v>
      </c>
      <c r="BH56" s="1013" t="str" cm="1">
        <f t="array" aca="1" ref="BH56" ca="1">IF(INDIRECT($AG$10&amp;$AI55&amp;"!"&amp;$BH$17)="","★",INDIRECT($AG$10&amp;$AI55&amp;"!"&amp;$BH$17))</f>
        <v>★</v>
      </c>
      <c r="BI56" s="1011"/>
      <c r="BJ56" s="1013" t="e" cm="1">
        <f t="array" aca="1" ref="BJ56" ca="1">IF(INDIRECT($AG$10&amp;$AI55&amp;"!"&amp;$BJ$17)="","★",INDIRECT($AG$10&amp;$AI55&amp;"!"&amp;$BJ$17))</f>
        <v>#N/A</v>
      </c>
      <c r="BK56" s="1013" t="str" cm="1">
        <f t="array" aca="1" ref="BK56" ca="1">IF(INDIRECT($AG$10&amp;$AI55&amp;"!"&amp;$BK$17)="","★",INDIRECT($AG$10&amp;$AI55&amp;"!"&amp;$BK$17))</f>
        <v>---</v>
      </c>
      <c r="BL56" s="1011"/>
      <c r="BM56" s="1013" t="str" cm="1">
        <f t="array" aca="1" ref="BM56" ca="1">IF(INDIRECT($AG$10&amp;$AI55&amp;"!"&amp;$BM$17)="","★",INDIRECT($AG$10&amp;$AI55&amp;"!"&amp;$BM$17))</f>
        <v>★</v>
      </c>
      <c r="BN56" s="1013" t="str" cm="1">
        <f t="array" aca="1" ref="BN56" ca="1">IF(INDIRECT($AG$10&amp;$AI55&amp;"!"&amp;$BN$17)="","★",INDIRECT($AG$10&amp;$AI55&amp;"!"&amp;$BN$17))</f>
        <v>★</v>
      </c>
      <c r="BO56" s="1013" t="str" cm="1">
        <f t="array" aca="1" ref="BO56" ca="1">IF(INDIRECT($AG$10&amp;$AI55&amp;"!"&amp;$BO$17)="","★",INDIRECT($AG$10&amp;$AI55&amp;"!"&amp;$BO$17))</f>
        <v>★</v>
      </c>
      <c r="BP56" s="1013" t="str" cm="1">
        <f t="array" aca="1" ref="BP56" ca="1">IF(INDIRECT($AG$10&amp;$AI55&amp;"!"&amp;$BP$17)="","★",INDIRECT($AG$10&amp;$AI55&amp;"!"&amp;$BP$17))</f>
        <v>★</v>
      </c>
      <c r="BQ56" s="1013" t="str" cm="1">
        <f t="array" aca="1" ref="BQ56" ca="1">IF(INDIRECT($AG$10&amp;$AI55&amp;"!"&amp;$BQ$17)="","★",INDIRECT($AG$10&amp;$AI55&amp;"!"&amp;$BQ$17))</f>
        <v>★</v>
      </c>
      <c r="BR56" s="1013" t="str" cm="1">
        <f t="array" aca="1" ref="BR56" ca="1">IF(INDIRECT($AG$10&amp;$AI55&amp;"!"&amp;$BR$17)="","★",INDIRECT($AG$10&amp;$AI55&amp;"!"&amp;$BR$17))</f>
        <v>★</v>
      </c>
      <c r="BS56" s="1011"/>
      <c r="BT56" s="1013" t="str" cm="1">
        <f t="array" aca="1" ref="BT56" ca="1">IF(INDIRECT($AG$10&amp;$AI55&amp;"!"&amp;$BT$17)="","★",INDIRECT($AG$10&amp;$AI55&amp;"!"&amp;$BT$17))</f>
        <v>★</v>
      </c>
      <c r="BU56" s="1013" t="str" cm="1">
        <f t="array" aca="1" ref="BU56" ca="1">IF(INDIRECT($AG$10&amp;$AI55&amp;"!"&amp;$BU$17)="","★",INDIRECT($AG$10&amp;$AI55&amp;"!"&amp;$BU$17))</f>
        <v>★</v>
      </c>
      <c r="BV56" s="1011"/>
      <c r="BW56" s="1013" t="e" cm="1">
        <f t="array" aca="1" ref="BW56" ca="1">IF(INDIRECT($AG$10&amp;$AI55&amp;"!"&amp;$BW$17)="","★",INDIRECT($AG$10&amp;$AI55&amp;"!"&amp;$BW$17))</f>
        <v>#N/A</v>
      </c>
      <c r="BX56" s="1013" t="str" cm="1">
        <f t="array" aca="1" ref="BX56" ca="1">IF(INDIRECT($AG$10&amp;$AI55&amp;"!"&amp;$BX$17)="","★",INDIRECT($AG$10&amp;$AI55&amp;"!"&amp;$BX$17))</f>
        <v>---</v>
      </c>
      <c r="BY56" s="1012"/>
      <c r="BZ56" s="1014"/>
      <c r="CA56" s="1015"/>
      <c r="CB56" s="1015"/>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09"/>
      <c r="AJ57" s="1010"/>
      <c r="AK57" s="1011"/>
      <c r="AL57" s="1011"/>
      <c r="AM57" s="1011"/>
      <c r="AN57" s="1011"/>
      <c r="AO57" s="1011"/>
      <c r="AP57" s="1011"/>
      <c r="AQ57" s="1012"/>
      <c r="AR57" s="1010"/>
      <c r="AS57" s="1011"/>
      <c r="AT57" s="1011"/>
      <c r="AU57" s="1011"/>
      <c r="AV57" s="1011"/>
      <c r="AW57" s="1012"/>
      <c r="AX57" s="1010"/>
      <c r="AY57" s="1011"/>
      <c r="AZ57" s="1013" t="str" cm="1">
        <f t="array" aca="1" ref="AZ57" ca="1">IF(INDIRECT($AG$10&amp;$AI55&amp;"!"&amp;$AZ$18)="","★",INDIRECT($AG$10&amp;$AI55&amp;"!"&amp;$AZ$18))</f>
        <v>★</v>
      </c>
      <c r="BA57" s="1013" t="str" cm="1">
        <f t="array" aca="1" ref="BA57" ca="1">IF(INDIRECT($AG$10&amp;$AI55&amp;"!"&amp;$BA$18)="","★",INDIRECT($AG$10&amp;$AI55&amp;"!"&amp;$BA$18))</f>
        <v>★</v>
      </c>
      <c r="BB57" s="1013" t="str" cm="1">
        <f t="array" aca="1" ref="BB57" ca="1">IF(INDIRECT($AG$10&amp;$AI55&amp;"!"&amp;$BB$18)="","★",INDIRECT($AG$10&amp;$AI55&amp;"!"&amp;$BB$18))</f>
        <v>★</v>
      </c>
      <c r="BC57" s="1013" t="str" cm="1">
        <f t="array" aca="1" ref="BC57" ca="1">IF(INDIRECT($AG$10&amp;$AI55&amp;"!"&amp;$BC$18)="","★",INDIRECT($AG$10&amp;$AI55&amp;"!"&amp;$BC$18))</f>
        <v>★</v>
      </c>
      <c r="BD57" s="1013" t="str" cm="1">
        <f t="array" aca="1" ref="BD57" ca="1">IF(INDIRECT($AG$10&amp;$AI55&amp;"!"&amp;$BD$18)="","★",INDIRECT($AG$10&amp;$AI55&amp;"!"&amp;$BD$18))</f>
        <v>★</v>
      </c>
      <c r="BE57" s="1013" t="str" cm="1">
        <f t="array" aca="1" ref="BE57" ca="1">IF(INDIRECT($AG$10&amp;$AI55&amp;"!"&amp;$BE$18)="","★",INDIRECT($AG$10&amp;$AI55&amp;"!"&amp;$BE$18))</f>
        <v>★</v>
      </c>
      <c r="BF57" s="1011"/>
      <c r="BG57" s="1013" t="str" cm="1">
        <f t="array" aca="1" ref="BG57" ca="1">IF(INDIRECT($AG$10&amp;$AI55&amp;"!"&amp;$BG$18)="","★",INDIRECT($AG$10&amp;$AI55&amp;"!"&amp;$BG$18))</f>
        <v>★</v>
      </c>
      <c r="BH57" s="1013" t="str" cm="1">
        <f t="array" aca="1" ref="BH57" ca="1">IF(INDIRECT($AG$10&amp;$AI55&amp;"!"&amp;$BH$18)="","★",INDIRECT($AG$10&amp;$AI55&amp;"!"&amp;$BH$18))</f>
        <v>★</v>
      </c>
      <c r="BI57" s="1011"/>
      <c r="BJ57" s="1013" t="e" cm="1">
        <f t="array" aca="1" ref="BJ57" ca="1">IF(INDIRECT($AG$10&amp;$AI55&amp;"!"&amp;$BJ$18)="","★",INDIRECT($AG$10&amp;$AI55&amp;"!"&amp;$BJ$18))</f>
        <v>#N/A</v>
      </c>
      <c r="BK57" s="1013" t="str" cm="1">
        <f t="array" aca="1" ref="BK57" ca="1">IF(INDIRECT($AG$10&amp;$AI55&amp;"!"&amp;$BK$18)="","★",INDIRECT($AG$10&amp;$AI55&amp;"!"&amp;$BK$18))</f>
        <v>---</v>
      </c>
      <c r="BL57" s="1011"/>
      <c r="BM57" s="1013" t="str" cm="1">
        <f t="array" aca="1" ref="BM57" ca="1">IF(INDIRECT($AG$10&amp;$AI55&amp;"!"&amp;$BM$18)="","★",INDIRECT($AG$10&amp;$AI55&amp;"!"&amp;$BM$18))</f>
        <v>★</v>
      </c>
      <c r="BN57" s="1013" t="str" cm="1">
        <f t="array" aca="1" ref="BN57" ca="1">IF(INDIRECT($AG$10&amp;$AI55&amp;"!"&amp;$BN$18)="","★",INDIRECT($AG$10&amp;$AI55&amp;"!"&amp;$BN$18))</f>
        <v>★</v>
      </c>
      <c r="BO57" s="1013" t="str" cm="1">
        <f t="array" aca="1" ref="BO57" ca="1">IF(INDIRECT($AG$10&amp;$AI55&amp;"!"&amp;$BO$18)="","★",INDIRECT($AG$10&amp;$AI55&amp;"!"&amp;$BO$18))</f>
        <v>★</v>
      </c>
      <c r="BP57" s="1013" t="str" cm="1">
        <f t="array" aca="1" ref="BP57" ca="1">IF(INDIRECT($AG$10&amp;$AI55&amp;"!"&amp;$BP$18)="","★",INDIRECT($AG$10&amp;$AI55&amp;"!"&amp;$BP$18))</f>
        <v>★</v>
      </c>
      <c r="BQ57" s="1013" t="str" cm="1">
        <f t="array" aca="1" ref="BQ57" ca="1">IF(INDIRECT($AG$10&amp;$AI55&amp;"!"&amp;$BQ$18)="","★",INDIRECT($AG$10&amp;$AI55&amp;"!"&amp;$BQ$18))</f>
        <v>★</v>
      </c>
      <c r="BR57" s="1013" t="str" cm="1">
        <f t="array" aca="1" ref="BR57" ca="1">IF(INDIRECT($AG$10&amp;$AI55&amp;"!"&amp;$BR$18)="","★",INDIRECT($AG$10&amp;$AI55&amp;"!"&amp;$BR$18))</f>
        <v>★</v>
      </c>
      <c r="BS57" s="1011"/>
      <c r="BT57" s="1013" t="str" cm="1">
        <f t="array" aca="1" ref="BT57" ca="1">IF(INDIRECT($AG$10&amp;$AI55&amp;"!"&amp;$BT$18)="","★",INDIRECT($AG$10&amp;$AI55&amp;"!"&amp;$BT$18))</f>
        <v>★</v>
      </c>
      <c r="BU57" s="1013" t="str" cm="1">
        <f t="array" aca="1" ref="BU57" ca="1">IF(INDIRECT($AG$10&amp;$AI55&amp;"!"&amp;$BU$18)="","★",INDIRECT($AG$10&amp;$AI55&amp;"!"&amp;$BU$18))</f>
        <v>★</v>
      </c>
      <c r="BV57" s="1011"/>
      <c r="BW57" s="1013" t="e" cm="1">
        <f t="array" aca="1" ref="BW57" ca="1">IF(INDIRECT($AG$10&amp;$AI55&amp;"!"&amp;$BW$18)="","★",INDIRECT($AG$10&amp;$AI55&amp;"!"&amp;$BW$18))</f>
        <v>#N/A</v>
      </c>
      <c r="BX57" s="1013" t="str" cm="1">
        <f t="array" aca="1" ref="BX57" ca="1">IF(INDIRECT($AG$10&amp;$AI55&amp;"!"&amp;$BX$18)="","★",INDIRECT($AG$10&amp;$AI55&amp;"!"&amp;$BX$18))</f>
        <v>---</v>
      </c>
      <c r="BY57" s="1012"/>
      <c r="BZ57" s="1014"/>
      <c r="CA57" s="1015"/>
      <c r="CB57" s="1015"/>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4"/>
      <c r="AI58" s="1016"/>
      <c r="AJ58" s="1017"/>
      <c r="AK58" s="1018"/>
      <c r="AL58" s="1018"/>
      <c r="AM58" s="1018"/>
      <c r="AN58" s="1018"/>
      <c r="AO58" s="1018"/>
      <c r="AP58" s="1018"/>
      <c r="AQ58" s="1019"/>
      <c r="AR58" s="1017"/>
      <c r="AS58" s="1018"/>
      <c r="AT58" s="1018"/>
      <c r="AU58" s="1018"/>
      <c r="AV58" s="1018"/>
      <c r="AW58" s="1019"/>
      <c r="AX58" s="1017"/>
      <c r="AY58" s="1018"/>
      <c r="AZ58" s="1020" t="str" cm="1">
        <f t="array" aca="1" ref="AZ58" ca="1">IF(INDIRECT($AG$10&amp;$AI55&amp;"!"&amp;$AZ$19)="","★",INDIRECT($AG$10&amp;$AI55&amp;"!"&amp;$AZ$19))</f>
        <v>★</v>
      </c>
      <c r="BA58" s="1020" t="str" cm="1">
        <f t="array" aca="1" ref="BA58" ca="1">IF(INDIRECT($AG$10&amp;$AI55&amp;"!"&amp;$BA$19)="","★",INDIRECT($AG$10&amp;$AI55&amp;"!"&amp;$BA$19))</f>
        <v>★</v>
      </c>
      <c r="BB58" s="1020" t="str" cm="1">
        <f t="array" aca="1" ref="BB58" ca="1">IF(INDIRECT($AG$10&amp;$AI55&amp;"!"&amp;$BB$19)="","★",INDIRECT($AG$10&amp;$AI55&amp;"!"&amp;$BB$19))</f>
        <v>★</v>
      </c>
      <c r="BC58" s="1020" t="str" cm="1">
        <f t="array" aca="1" ref="BC58" ca="1">IF(INDIRECT($AG$10&amp;$AI55&amp;"!"&amp;$BC$19)="","★",INDIRECT($AG$10&amp;$AI55&amp;"!"&amp;$BC$19))</f>
        <v>★</v>
      </c>
      <c r="BD58" s="1020" t="str" cm="1">
        <f t="array" aca="1" ref="BD58" ca="1">IF(INDIRECT($AG$10&amp;$AI55&amp;"!"&amp;$BD$19)="","★",INDIRECT($AG$10&amp;$AI55&amp;"!"&amp;$BD$19))</f>
        <v>★</v>
      </c>
      <c r="BE58" s="1020" t="str" cm="1">
        <f t="array" aca="1" ref="BE58" ca="1">IF(INDIRECT($AG$10&amp;$AI55&amp;"!"&amp;$BE$19)="","★",INDIRECT($AG$10&amp;$AI55&amp;"!"&amp;$BE$19))</f>
        <v>★</v>
      </c>
      <c r="BF58" s="1018"/>
      <c r="BG58" s="1020" t="str" cm="1">
        <f t="array" aca="1" ref="BG58" ca="1">IF(INDIRECT($AG$10&amp;$AI55&amp;"!"&amp;$BG$19)="","★",INDIRECT($AG$10&amp;$AI55&amp;"!"&amp;$BG$19))</f>
        <v>★</v>
      </c>
      <c r="BH58" s="1020" t="str" cm="1">
        <f t="array" aca="1" ref="BH58" ca="1">IF(INDIRECT($AG$10&amp;$AI55&amp;"!"&amp;$BH$19)="","★",INDIRECT($AG$10&amp;$AI55&amp;"!"&amp;$BH$19))</f>
        <v>★</v>
      </c>
      <c r="BI58" s="1018"/>
      <c r="BJ58" s="1020" t="e" cm="1">
        <f t="array" aca="1" ref="BJ58" ca="1">IF(INDIRECT($AG$10&amp;$AI55&amp;"!"&amp;$BJ$19)="","★",INDIRECT($AG$10&amp;$AI55&amp;"!"&amp;$BJ$19))</f>
        <v>#N/A</v>
      </c>
      <c r="BK58" s="1020" t="str" cm="1">
        <f t="array" aca="1" ref="BK58" ca="1">IF(INDIRECT($AG$10&amp;$AI55&amp;"!"&amp;$BK$19)="","★",INDIRECT($AG$10&amp;$AI55&amp;"!"&amp;$BK$19))</f>
        <v>---</v>
      </c>
      <c r="BL58" s="1018"/>
      <c r="BM58" s="1020" t="str" cm="1">
        <f t="array" aca="1" ref="BM58" ca="1">IF(INDIRECT($AG$10&amp;$AI55&amp;"!"&amp;$BM$19)="","★",INDIRECT($AG$10&amp;$AI55&amp;"!"&amp;$BM$19))</f>
        <v>★</v>
      </c>
      <c r="BN58" s="1020" t="str" cm="1">
        <f t="array" aca="1" ref="BN58" ca="1">IF(INDIRECT($AG$10&amp;$AI55&amp;"!"&amp;$BN$19)="","★",INDIRECT($AG$10&amp;$AI55&amp;"!"&amp;$BN$19))</f>
        <v>★</v>
      </c>
      <c r="BO58" s="1020" t="str" cm="1">
        <f t="array" aca="1" ref="BO58" ca="1">IF(INDIRECT($AG$10&amp;$AI55&amp;"!"&amp;$BO$19)="","★",INDIRECT($AG$10&amp;$AI55&amp;"!"&amp;$BO$19))</f>
        <v>★</v>
      </c>
      <c r="BP58" s="1020" t="str" cm="1">
        <f t="array" aca="1" ref="BP58" ca="1">IF(INDIRECT($AG$10&amp;$AI55&amp;"!"&amp;$BP$19)="","★",INDIRECT($AG$10&amp;$AI55&amp;"!"&amp;$BP$19))</f>
        <v>★</v>
      </c>
      <c r="BQ58" s="1020" t="str" cm="1">
        <f t="array" aca="1" ref="BQ58" ca="1">IF(INDIRECT($AG$10&amp;$AI55&amp;"!"&amp;$BQ$19)="","★",INDIRECT($AG$10&amp;$AI55&amp;"!"&amp;$BQ$19))</f>
        <v>★</v>
      </c>
      <c r="BR58" s="1020" t="str" cm="1">
        <f t="array" aca="1" ref="BR58" ca="1">IF(INDIRECT($AG$10&amp;$AI55&amp;"!"&amp;$BR$19)="","★",INDIRECT($AG$10&amp;$AI55&amp;"!"&amp;$BR$19))</f>
        <v>★</v>
      </c>
      <c r="BS58" s="1018"/>
      <c r="BT58" s="1020" t="str" cm="1">
        <f t="array" aca="1" ref="BT58" ca="1">IF(INDIRECT($AG$10&amp;$AI55&amp;"!"&amp;$BT$19)="","★",INDIRECT($AG$10&amp;$AI55&amp;"!"&amp;$BT$19))</f>
        <v>★</v>
      </c>
      <c r="BU58" s="1020" t="str" cm="1">
        <f t="array" aca="1" ref="BU58" ca="1">IF(INDIRECT($AG$10&amp;$AI55&amp;"!"&amp;$BU$19)="","★",INDIRECT($AG$10&amp;$AI55&amp;"!"&amp;$BU$19))</f>
        <v>★</v>
      </c>
      <c r="BV58" s="1018"/>
      <c r="BW58" s="1020" t="e" cm="1">
        <f t="array" aca="1" ref="BW58" ca="1">IF(INDIRECT($AG$10&amp;$AI55&amp;"!"&amp;$BW$19)="","★",INDIRECT($AG$10&amp;$AI55&amp;"!"&amp;$BW$19))</f>
        <v>#N/A</v>
      </c>
      <c r="BX58" s="1020" t="str" cm="1">
        <f t="array" aca="1" ref="BX58" ca="1">IF(INDIRECT($AG$10&amp;$AI55&amp;"!"&amp;$BX$19)="","★",INDIRECT($AG$10&amp;$AI55&amp;"!"&amp;$BX$19))</f>
        <v>---</v>
      </c>
      <c r="BY58" s="1019"/>
      <c r="BZ58" s="1021"/>
      <c r="CA58" s="1022"/>
      <c r="CB58" s="1022"/>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4"/>
      <c r="AI59" s="1003">
        <v>10</v>
      </c>
      <c r="AJ59" s="1004" t="str" cm="1">
        <f t="array" aca="1" ref="AJ59" ca="1">IF(INDIRECT($AG$10&amp;$AI59&amp;"!"&amp;$AJ$16)="","★",INDIRECT($AG$10&amp;$AI59&amp;"!"&amp;$AJ$16))</f>
        <v>★</v>
      </c>
      <c r="AK59" s="1005" t="str" cm="1">
        <f t="array" aca="1" ref="AK59" ca="1">IF(INDIRECT($AG$10&amp;$AI59&amp;"!"&amp;$AK$16)="","★",INDIRECT($AG$10&amp;$AI59&amp;"!"&amp;$AK$16))</f>
        <v>★</v>
      </c>
      <c r="AL59" s="1005" t="str" cm="1">
        <f t="array" aca="1" ref="AL59" ca="1">IF(INDIRECT($AG$10&amp;$AI59&amp;"!"&amp;$AL$16)="","★",INDIRECT($AG$10&amp;$AI59&amp;"!"&amp;$AL$16))</f>
        <v>★</v>
      </c>
      <c r="AM59" s="1005" t="str" cm="1">
        <f t="array" aca="1" ref="AM59" ca="1">IF(INDIRECT($AG$10&amp;$AI59&amp;"!"&amp;$AM$16)="","★",INDIRECT($AG$10&amp;$AI59&amp;"!"&amp;$AM$16))</f>
        <v>★</v>
      </c>
      <c r="AN59" s="1005" t="str" cm="1">
        <f t="array" aca="1" ref="AN59" ca="1">IF(INDIRECT($AG$10&amp;$AI59&amp;"!"&amp;$AN$16)="","★",INDIRECT($AG$10&amp;$AI59&amp;"!"&amp;$AN$16))</f>
        <v>★</v>
      </c>
      <c r="AO59" s="1005" t="str" cm="1">
        <f t="array" aca="1" ref="AO59" ca="1">IF(INDIRECT($AG$10&amp;$AI59&amp;"!"&amp;$AO$16)="","★",INDIRECT($AG$10&amp;$AI59&amp;"!"&amp;$AO$16))</f>
        <v>★</v>
      </c>
      <c r="AP59" s="1005" t="str" cm="1">
        <f t="array" aca="1" ref="AP59" ca="1">IF(INDIRECT($AG$10&amp;$AI59&amp;"!"&amp;$AP$16)="","★",INDIRECT($AG$10&amp;$AI59&amp;"!"&amp;$AP$16))</f>
        <v>★</v>
      </c>
      <c r="AQ59" s="1006" t="str" cm="1">
        <f t="array" aca="1" ref="AQ59" ca="1">IF(INDIRECT($AG$10&amp;$AI59&amp;"!"&amp;$AQ$16)="","★",INDIRECT($AG$10&amp;$AI59&amp;"!"&amp;$AQ$16))</f>
        <v>★</v>
      </c>
      <c r="AR59" s="1004" t="str" cm="1">
        <f t="array" aca="1" ref="AR59" ca="1">IF(INDIRECT($AG$10&amp;$AI59&amp;"!"&amp;$AR$16)="","★",INDIRECT($AG$10&amp;$AI59&amp;"!"&amp;$AR$16))</f>
        <v>★</v>
      </c>
      <c r="AS59" s="1005" t="str" cm="1">
        <f t="array" aca="1" ref="AS59" ca="1">IF(INDIRECT($AG$10&amp;$AI59&amp;"!"&amp;$AS$16)="","★",INDIRECT($AG$10&amp;$AI59&amp;"!"&amp;$AS$16))</f>
        <v>★</v>
      </c>
      <c r="AT59" s="1005" t="str" cm="1">
        <f t="array" aca="1" ref="AT59" ca="1">IF(INDIRECT($AG$10&amp;$AI59&amp;"!"&amp;$AT$16)="","★",INDIRECT($AG$10&amp;$AI59&amp;"!"&amp;$AT$16))</f>
        <v>★</v>
      </c>
      <c r="AU59" s="1005" t="str" cm="1">
        <f t="array" aca="1" ref="AU59" ca="1">IF(INDIRECT($AG$10&amp;$AI59&amp;"!"&amp;$AU$16)="","★",INDIRECT($AG$10&amp;$AI59&amp;"!"&amp;$AU$16))</f>
        <v>★</v>
      </c>
      <c r="AV59" s="1005" t="str" cm="1">
        <f t="array" aca="1" ref="AV59" ca="1">IF(INDIRECT($AG$10&amp;$AI59&amp;"!"&amp;$AV$16)="","★",INDIRECT($AG$10&amp;$AI59&amp;"!"&amp;$AV$16))</f>
        <v>★</v>
      </c>
      <c r="AW59" s="1006" t="str" cm="1">
        <f t="array" aca="1" ref="AW59" ca="1">IF(INDIRECT($AG$10&amp;$AI59&amp;"!"&amp;$AW$16)="","★",INDIRECT($AG$10&amp;$AI59&amp;"!"&amp;$AW$16))</f>
        <v>★</v>
      </c>
      <c r="AX59" s="1004" t="e" cm="1">
        <f t="array" aca="1" ref="AX59" ca="1">IF(INDIRECT($AG$10&amp;$AI59&amp;"!"&amp;$AX$16)="","★",INDIRECT($AG$10&amp;$AI59&amp;"!"&amp;$AX$16))</f>
        <v>#VALUE!</v>
      </c>
      <c r="AY59" s="1005" t="e" cm="1">
        <f t="array" aca="1" ref="AY59" ca="1">IF(INDIRECT($AG$10&amp;$AI59&amp;"!"&amp;$AY$16)="","★",INDIRECT($AG$10&amp;$AI59&amp;"!"&amp;$AY$16))</f>
        <v>#VALUE!</v>
      </c>
      <c r="AZ59" s="1005" t="str" cm="1">
        <f t="array" aca="1" ref="AZ59" ca="1">IF(INDIRECT($AG$10&amp;$AI59&amp;"!"&amp;$AZ$16)="","★",INDIRECT($AG$10&amp;$AI59&amp;"!"&amp;$AZ$16))</f>
        <v>★</v>
      </c>
      <c r="BA59" s="1005" t="str" cm="1">
        <f t="array" aca="1" ref="BA59" ca="1">IF(INDIRECT($AG$10&amp;$AI59&amp;"!"&amp;$BA$16)="","★",INDIRECT($AG$10&amp;$AI59&amp;"!"&amp;$BA$16))</f>
        <v>★</v>
      </c>
      <c r="BB59" s="1005" t="str" cm="1">
        <f t="array" aca="1" ref="BB59" ca="1">IF(INDIRECT($AG$10&amp;$AI59&amp;"!"&amp;$BB$16)="","★",INDIRECT($AG$10&amp;$AI59&amp;"!"&amp;$BB$16))</f>
        <v>★</v>
      </c>
      <c r="BC59" s="1005" t="str" cm="1">
        <f t="array" aca="1" ref="BC59" ca="1">IF(INDIRECT($AG$10&amp;$AI59&amp;"!"&amp;$BC$16)="","★",INDIRECT($AG$10&amp;$AI59&amp;"!"&amp;$BC$16))</f>
        <v>★</v>
      </c>
      <c r="BD59" s="1005" t="str" cm="1">
        <f t="array" aca="1" ref="BD59" ca="1">IF(INDIRECT($AG$10&amp;$AI59&amp;"!"&amp;$BD$16)="","★",INDIRECT($AG$10&amp;$AI59&amp;"!"&amp;$BD$16))</f>
        <v>★</v>
      </c>
      <c r="BE59" s="1005" t="str" cm="1">
        <f t="array" aca="1" ref="BE59" ca="1">IF(INDIRECT($AG$10&amp;$AI59&amp;"!"&amp;$BE$16)="","★",INDIRECT($AG$10&amp;$AI59&amp;"!"&amp;$BE$16))</f>
        <v>★</v>
      </c>
      <c r="BF59" s="1005" t="str" cm="1">
        <f t="array" aca="1" ref="BF59" ca="1">IF(INDIRECT($AG$10&amp;$AI59&amp;"!"&amp;$BF$16)="","★",INDIRECT($AG$10&amp;$AI59&amp;"!"&amp;$BF$16))</f>
        <v>★</v>
      </c>
      <c r="BG59" s="1005" t="str" cm="1">
        <f t="array" aca="1" ref="BG59" ca="1">IF(INDIRECT($AG$10&amp;$AI59&amp;"!"&amp;$BG$16)="","★",INDIRECT($AG$10&amp;$AI59&amp;"!"&amp;$BG$16))</f>
        <v>★</v>
      </c>
      <c r="BH59" s="1005" t="str" cm="1">
        <f t="array" aca="1" ref="BH59" ca="1">IF(INDIRECT($AG$10&amp;$AI59&amp;"!"&amp;$BH$16)="","★",INDIRECT($AG$10&amp;$AI59&amp;"!"&amp;$BH$16))</f>
        <v>★</v>
      </c>
      <c r="BI59" s="1005" t="str" cm="1">
        <f t="array" aca="1" ref="BI59" ca="1">IF(INDIRECT($AG$10&amp;$AI59&amp;"!"&amp;$BI$16)="","★",INDIRECT($AG$10&amp;$AI59&amp;"!"&amp;$BI$16))</f>
        <v>★</v>
      </c>
      <c r="BJ59" s="1005" t="e" cm="1">
        <f t="array" aca="1" ref="BJ59" ca="1">IF(INDIRECT($AG$10&amp;$AI59&amp;"!"&amp;$BJ$16)="","★",INDIRECT($AG$10&amp;$AI59&amp;"!"&amp;$BJ$16))</f>
        <v>#N/A</v>
      </c>
      <c r="BK59" s="1005" t="str" cm="1">
        <f t="array" aca="1" ref="BK59" ca="1">IF(INDIRECT($AG$10&amp;$AI59&amp;"!"&amp;$BK$16)="","★",INDIRECT($AG$10&amp;$AI59&amp;"!"&amp;$BK$16))</f>
        <v>---</v>
      </c>
      <c r="BL59" s="1005" cm="1">
        <f t="array" aca="1" ref="BL59" ca="1">IF(INDIRECT($AG$10&amp;$AI59&amp;"!"&amp;$BL$16)="","★",INDIRECT($AG$10&amp;$AI59&amp;"!"&amp;$BL$16))</f>
        <v>0</v>
      </c>
      <c r="BM59" s="1005" t="str" cm="1">
        <f t="array" aca="1" ref="BM59" ca="1">IF(INDIRECT($AG$10&amp;$AI59&amp;"!"&amp;$BM$16)="","★",INDIRECT($AG$10&amp;$AI59&amp;"!"&amp;$BM$16))</f>
        <v>★</v>
      </c>
      <c r="BN59" s="1005" t="str" cm="1">
        <f t="array" aca="1" ref="BN59" ca="1">IF(INDIRECT($AG$10&amp;$AI59&amp;"!"&amp;$BN$16)="","★",INDIRECT($AG$10&amp;$AI59&amp;"!"&amp;$BN$16))</f>
        <v>★</v>
      </c>
      <c r="BO59" s="1005" t="str" cm="1">
        <f t="array" aca="1" ref="BO59" ca="1">IF(INDIRECT($AG$10&amp;$AI59&amp;"!"&amp;$BO$16)="","★",INDIRECT($AG$10&amp;$AI59&amp;"!"&amp;$BO$16))</f>
        <v>★</v>
      </c>
      <c r="BP59" s="1005" t="str" cm="1">
        <f t="array" aca="1" ref="BP59" ca="1">IF(INDIRECT($AG$10&amp;$AI59&amp;"!"&amp;$BP$16)="","★",INDIRECT($AG$10&amp;$AI59&amp;"!"&amp;$BP$16))</f>
        <v>★</v>
      </c>
      <c r="BQ59" s="1005" t="str" cm="1">
        <f t="array" aca="1" ref="BQ59" ca="1">IF(INDIRECT($AG$10&amp;$AI59&amp;"!"&amp;$BQ$16)="","★",INDIRECT($AG$10&amp;$AI59&amp;"!"&amp;$BQ$16))</f>
        <v>★</v>
      </c>
      <c r="BR59" s="1005" t="str" cm="1">
        <f t="array" aca="1" ref="BR59" ca="1">IF(INDIRECT($AG$10&amp;$AI59&amp;"!"&amp;$BR$16)="","★",INDIRECT($AG$10&amp;$AI59&amp;"!"&amp;$BR$16))</f>
        <v>★</v>
      </c>
      <c r="BS59" s="1005" t="str" cm="1">
        <f t="array" aca="1" ref="BS59" ca="1">IF(INDIRECT($AG$10&amp;$AI59&amp;"!"&amp;$BS$16)="","★",INDIRECT($AG$10&amp;$AI59&amp;"!"&amp;$BS$16))</f>
        <v>★</v>
      </c>
      <c r="BT59" s="1005" t="str" cm="1">
        <f t="array" aca="1" ref="BT59" ca="1">IF(INDIRECT($AG$10&amp;$AI59&amp;"!"&amp;$BT$16)="","★",INDIRECT($AG$10&amp;$AI59&amp;"!"&amp;$BT$16))</f>
        <v>★</v>
      </c>
      <c r="BU59" s="1005" t="str" cm="1">
        <f t="array" aca="1" ref="BU59" ca="1">IF(INDIRECT($AG$10&amp;$AI59&amp;"!"&amp;$BU$16)="","★",INDIRECT($AG$10&amp;$AI59&amp;"!"&amp;$BU$16))</f>
        <v>★</v>
      </c>
      <c r="BV59" s="1005" t="str" cm="1">
        <f t="array" aca="1" ref="BV59" ca="1">IF(INDIRECT($AG$10&amp;$AI59&amp;"!"&amp;$BV$16)="","★",INDIRECT($AG$10&amp;$AI59&amp;"!"&amp;$BV$16))</f>
        <v>★</v>
      </c>
      <c r="BW59" s="1005" t="e" cm="1">
        <f t="array" aca="1" ref="BW59" ca="1">IF(INDIRECT($AG$10&amp;$AI59&amp;"!"&amp;$BW$16)="","★",INDIRECT($AG$10&amp;$AI59&amp;"!"&amp;$BW$16))</f>
        <v>#N/A</v>
      </c>
      <c r="BX59" s="1005" t="str" cm="1">
        <f t="array" aca="1" ref="BX59" ca="1">IF(INDIRECT($AG$10&amp;$AI59&amp;"!"&amp;$BX$16)="","★",INDIRECT($AG$10&amp;$AI59&amp;"!"&amp;$BX$16))</f>
        <v>---</v>
      </c>
      <c r="BY59" s="1006" cm="1">
        <f t="array" aca="1" ref="BY59" ca="1">IF(INDIRECT($AG$10&amp;$AI59&amp;"!"&amp;$BY$16)="","★",INDIRECT($AG$10&amp;$AI59&amp;"!"&amp;$BY$16))</f>
        <v>0</v>
      </c>
      <c r="BZ59" s="1007" t="str" cm="1">
        <f t="array" aca="1" ref="BZ59" ca="1">IF(INDIRECT($AG$10&amp;$AI59&amp;"!"&amp;$BZ$16)="","★",INDIRECT($AG$10&amp;$AI59&amp;"!"&amp;$BZ$16))</f>
        <v>★</v>
      </c>
      <c r="CA59" s="1008" t="str" cm="1">
        <f t="array" aca="1" ref="CA59" ca="1">IF(INDIRECT($AG$10&amp;$AI59&amp;"!"&amp;$CA$16)="","★",INDIRECT($AG$10&amp;$AI59&amp;"!"&amp;$CA$16))</f>
        <v>★</v>
      </c>
      <c r="CB59" s="1008"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4"/>
      <c r="AI60" s="1009"/>
      <c r="AJ60" s="1010"/>
      <c r="AK60" s="1011"/>
      <c r="AL60" s="1011"/>
      <c r="AM60" s="1011"/>
      <c r="AN60" s="1011"/>
      <c r="AO60" s="1011"/>
      <c r="AP60" s="1011"/>
      <c r="AQ60" s="1012"/>
      <c r="AR60" s="1010"/>
      <c r="AS60" s="1011"/>
      <c r="AT60" s="1011"/>
      <c r="AU60" s="1011"/>
      <c r="AV60" s="1011"/>
      <c r="AW60" s="1012"/>
      <c r="AX60" s="1010"/>
      <c r="AY60" s="1011"/>
      <c r="AZ60" s="1013" t="str" cm="1">
        <f t="array" aca="1" ref="AZ60" ca="1">IF(INDIRECT($AG$10&amp;$AI59&amp;"!"&amp;$AZ$17)="","★",INDIRECT($AG$10&amp;$AI59&amp;"!"&amp;$AZ$17))</f>
        <v>★</v>
      </c>
      <c r="BA60" s="1013" t="str" cm="1">
        <f t="array" aca="1" ref="BA60" ca="1">IF(INDIRECT($AG$10&amp;$AI59&amp;"!"&amp;$BA$17)="","★",INDIRECT($AG$10&amp;$AI59&amp;"!"&amp;$BA$17))</f>
        <v>★</v>
      </c>
      <c r="BB60" s="1013" t="str" cm="1">
        <f t="array" aca="1" ref="BB60" ca="1">IF(INDIRECT($AG$10&amp;$AI59&amp;"!"&amp;$BB$17)="","★",INDIRECT($AG$10&amp;$AI59&amp;"!"&amp;$BB$17))</f>
        <v>★</v>
      </c>
      <c r="BC60" s="1013" t="str" cm="1">
        <f t="array" aca="1" ref="BC60" ca="1">IF(INDIRECT($AG$10&amp;$AI59&amp;"!"&amp;$BC$17)="","★",INDIRECT($AG$10&amp;$AI59&amp;"!"&amp;$BC$17))</f>
        <v>★</v>
      </c>
      <c r="BD60" s="1013" t="str" cm="1">
        <f t="array" aca="1" ref="BD60" ca="1">IF(INDIRECT($AG$10&amp;$AI59&amp;"!"&amp;$BD$17)="","★",INDIRECT($AG$10&amp;$AI59&amp;"!"&amp;$BD$17))</f>
        <v>★</v>
      </c>
      <c r="BE60" s="1013" t="str" cm="1">
        <f t="array" aca="1" ref="BE60" ca="1">IF(INDIRECT($AG$10&amp;$AI59&amp;"!"&amp;$BE$17)="","★",INDIRECT($AG$10&amp;$AI59&amp;"!"&amp;$BE$17))</f>
        <v>★</v>
      </c>
      <c r="BF60" s="1011"/>
      <c r="BG60" s="1013" t="str" cm="1">
        <f t="array" aca="1" ref="BG60" ca="1">IF(INDIRECT($AG$10&amp;$AI59&amp;"!"&amp;$BG$17)="","★",INDIRECT($AG$10&amp;$AI59&amp;"!"&amp;$BG$17))</f>
        <v>★</v>
      </c>
      <c r="BH60" s="1013" t="str" cm="1">
        <f t="array" aca="1" ref="BH60" ca="1">IF(INDIRECT($AG$10&amp;$AI59&amp;"!"&amp;$BH$17)="","★",INDIRECT($AG$10&amp;$AI59&amp;"!"&amp;$BH$17))</f>
        <v>★</v>
      </c>
      <c r="BI60" s="1011"/>
      <c r="BJ60" s="1013" t="e" cm="1">
        <f t="array" aca="1" ref="BJ60" ca="1">IF(INDIRECT($AG$10&amp;$AI59&amp;"!"&amp;$BJ$17)="","★",INDIRECT($AG$10&amp;$AI59&amp;"!"&amp;$BJ$17))</f>
        <v>#N/A</v>
      </c>
      <c r="BK60" s="1013" t="str" cm="1">
        <f t="array" aca="1" ref="BK60" ca="1">IF(INDIRECT($AG$10&amp;$AI59&amp;"!"&amp;$BK$17)="","★",INDIRECT($AG$10&amp;$AI59&amp;"!"&amp;$BK$17))</f>
        <v>---</v>
      </c>
      <c r="BL60" s="1011"/>
      <c r="BM60" s="1013" t="str" cm="1">
        <f t="array" aca="1" ref="BM60" ca="1">IF(INDIRECT($AG$10&amp;$AI59&amp;"!"&amp;$BM$17)="","★",INDIRECT($AG$10&amp;$AI59&amp;"!"&amp;$BM$17))</f>
        <v>★</v>
      </c>
      <c r="BN60" s="1013" t="str" cm="1">
        <f t="array" aca="1" ref="BN60" ca="1">IF(INDIRECT($AG$10&amp;$AI59&amp;"!"&amp;$BN$17)="","★",INDIRECT($AG$10&amp;$AI59&amp;"!"&amp;$BN$17))</f>
        <v>★</v>
      </c>
      <c r="BO60" s="1013" t="str" cm="1">
        <f t="array" aca="1" ref="BO60" ca="1">IF(INDIRECT($AG$10&amp;$AI59&amp;"!"&amp;$BO$17)="","★",INDIRECT($AG$10&amp;$AI59&amp;"!"&amp;$BO$17))</f>
        <v>★</v>
      </c>
      <c r="BP60" s="1013" t="str" cm="1">
        <f t="array" aca="1" ref="BP60" ca="1">IF(INDIRECT($AG$10&amp;$AI59&amp;"!"&amp;$BP$17)="","★",INDIRECT($AG$10&amp;$AI59&amp;"!"&amp;$BP$17))</f>
        <v>★</v>
      </c>
      <c r="BQ60" s="1013" t="str" cm="1">
        <f t="array" aca="1" ref="BQ60" ca="1">IF(INDIRECT($AG$10&amp;$AI59&amp;"!"&amp;$BQ$17)="","★",INDIRECT($AG$10&amp;$AI59&amp;"!"&amp;$BQ$17))</f>
        <v>★</v>
      </c>
      <c r="BR60" s="1013" t="str" cm="1">
        <f t="array" aca="1" ref="BR60" ca="1">IF(INDIRECT($AG$10&amp;$AI59&amp;"!"&amp;$BR$17)="","★",INDIRECT($AG$10&amp;$AI59&amp;"!"&amp;$BR$17))</f>
        <v>★</v>
      </c>
      <c r="BS60" s="1011"/>
      <c r="BT60" s="1013" t="str" cm="1">
        <f t="array" aca="1" ref="BT60" ca="1">IF(INDIRECT($AG$10&amp;$AI59&amp;"!"&amp;$BT$17)="","★",INDIRECT($AG$10&amp;$AI59&amp;"!"&amp;$BT$17))</f>
        <v>★</v>
      </c>
      <c r="BU60" s="1013" t="str" cm="1">
        <f t="array" aca="1" ref="BU60" ca="1">IF(INDIRECT($AG$10&amp;$AI59&amp;"!"&amp;$BU$17)="","★",INDIRECT($AG$10&amp;$AI59&amp;"!"&amp;$BU$17))</f>
        <v>★</v>
      </c>
      <c r="BV60" s="1011"/>
      <c r="BW60" s="1013" t="e" cm="1">
        <f t="array" aca="1" ref="BW60" ca="1">IF(INDIRECT($AG$10&amp;$AI59&amp;"!"&amp;$BW$17)="","★",INDIRECT($AG$10&amp;$AI59&amp;"!"&amp;$BW$17))</f>
        <v>#N/A</v>
      </c>
      <c r="BX60" s="1013" t="str" cm="1">
        <f t="array" aca="1" ref="BX60" ca="1">IF(INDIRECT($AG$10&amp;$AI59&amp;"!"&amp;$BX$17)="","★",INDIRECT($AG$10&amp;$AI59&amp;"!"&amp;$BX$17))</f>
        <v>---</v>
      </c>
      <c r="BY60" s="1012"/>
      <c r="BZ60" s="1014"/>
      <c r="CA60" s="1015"/>
      <c r="CB60" s="1015"/>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4"/>
      <c r="AI61" s="1009"/>
      <c r="AJ61" s="1010"/>
      <c r="AK61" s="1011"/>
      <c r="AL61" s="1011"/>
      <c r="AM61" s="1011"/>
      <c r="AN61" s="1011"/>
      <c r="AO61" s="1011"/>
      <c r="AP61" s="1011"/>
      <c r="AQ61" s="1012"/>
      <c r="AR61" s="1010"/>
      <c r="AS61" s="1011"/>
      <c r="AT61" s="1011"/>
      <c r="AU61" s="1011"/>
      <c r="AV61" s="1011"/>
      <c r="AW61" s="1012"/>
      <c r="AX61" s="1010"/>
      <c r="AY61" s="1011"/>
      <c r="AZ61" s="1013" t="str" cm="1">
        <f t="array" aca="1" ref="AZ61" ca="1">IF(INDIRECT($AG$10&amp;$AI59&amp;"!"&amp;$AZ$18)="","★",INDIRECT($AG$10&amp;$AI59&amp;"!"&amp;$AZ$18))</f>
        <v>★</v>
      </c>
      <c r="BA61" s="1013" t="str" cm="1">
        <f t="array" aca="1" ref="BA61" ca="1">IF(INDIRECT($AG$10&amp;$AI59&amp;"!"&amp;$BA$18)="","★",INDIRECT($AG$10&amp;$AI59&amp;"!"&amp;$BA$18))</f>
        <v>★</v>
      </c>
      <c r="BB61" s="1013" t="str" cm="1">
        <f t="array" aca="1" ref="BB61" ca="1">IF(INDIRECT($AG$10&amp;$AI59&amp;"!"&amp;$BB$18)="","★",INDIRECT($AG$10&amp;$AI59&amp;"!"&amp;$BB$18))</f>
        <v>★</v>
      </c>
      <c r="BC61" s="1013" t="str" cm="1">
        <f t="array" aca="1" ref="BC61" ca="1">IF(INDIRECT($AG$10&amp;$AI59&amp;"!"&amp;$BC$18)="","★",INDIRECT($AG$10&amp;$AI59&amp;"!"&amp;$BC$18))</f>
        <v>★</v>
      </c>
      <c r="BD61" s="1013" t="str" cm="1">
        <f t="array" aca="1" ref="BD61" ca="1">IF(INDIRECT($AG$10&amp;$AI59&amp;"!"&amp;$BD$18)="","★",INDIRECT($AG$10&amp;$AI59&amp;"!"&amp;$BD$18))</f>
        <v>★</v>
      </c>
      <c r="BE61" s="1013" t="str" cm="1">
        <f t="array" aca="1" ref="BE61" ca="1">IF(INDIRECT($AG$10&amp;$AI59&amp;"!"&amp;$BE$18)="","★",INDIRECT($AG$10&amp;$AI59&amp;"!"&amp;$BE$18))</f>
        <v>★</v>
      </c>
      <c r="BF61" s="1011"/>
      <c r="BG61" s="1013" t="str" cm="1">
        <f t="array" aca="1" ref="BG61" ca="1">IF(INDIRECT($AG$10&amp;$AI59&amp;"!"&amp;$BG$18)="","★",INDIRECT($AG$10&amp;$AI59&amp;"!"&amp;$BG$18))</f>
        <v>★</v>
      </c>
      <c r="BH61" s="1013" t="str" cm="1">
        <f t="array" aca="1" ref="BH61" ca="1">IF(INDIRECT($AG$10&amp;$AI59&amp;"!"&amp;$BH$18)="","★",INDIRECT($AG$10&amp;$AI59&amp;"!"&amp;$BH$18))</f>
        <v>★</v>
      </c>
      <c r="BI61" s="1011"/>
      <c r="BJ61" s="1013" t="e" cm="1">
        <f t="array" aca="1" ref="BJ61" ca="1">IF(INDIRECT($AG$10&amp;$AI59&amp;"!"&amp;$BJ$18)="","★",INDIRECT($AG$10&amp;$AI59&amp;"!"&amp;$BJ$18))</f>
        <v>#N/A</v>
      </c>
      <c r="BK61" s="1013" t="str" cm="1">
        <f t="array" aca="1" ref="BK61" ca="1">IF(INDIRECT($AG$10&amp;$AI59&amp;"!"&amp;$BK$18)="","★",INDIRECT($AG$10&amp;$AI59&amp;"!"&amp;$BK$18))</f>
        <v>---</v>
      </c>
      <c r="BL61" s="1011"/>
      <c r="BM61" s="1013" t="str" cm="1">
        <f t="array" aca="1" ref="BM61" ca="1">IF(INDIRECT($AG$10&amp;$AI59&amp;"!"&amp;$BM$18)="","★",INDIRECT($AG$10&amp;$AI59&amp;"!"&amp;$BM$18))</f>
        <v>★</v>
      </c>
      <c r="BN61" s="1013" t="str" cm="1">
        <f t="array" aca="1" ref="BN61" ca="1">IF(INDIRECT($AG$10&amp;$AI59&amp;"!"&amp;$BN$18)="","★",INDIRECT($AG$10&amp;$AI59&amp;"!"&amp;$BN$18))</f>
        <v>★</v>
      </c>
      <c r="BO61" s="1013" t="str" cm="1">
        <f t="array" aca="1" ref="BO61" ca="1">IF(INDIRECT($AG$10&amp;$AI59&amp;"!"&amp;$BO$18)="","★",INDIRECT($AG$10&amp;$AI59&amp;"!"&amp;$BO$18))</f>
        <v>★</v>
      </c>
      <c r="BP61" s="1013" t="str" cm="1">
        <f t="array" aca="1" ref="BP61" ca="1">IF(INDIRECT($AG$10&amp;$AI59&amp;"!"&amp;$BP$18)="","★",INDIRECT($AG$10&amp;$AI59&amp;"!"&amp;$BP$18))</f>
        <v>★</v>
      </c>
      <c r="BQ61" s="1013" t="str" cm="1">
        <f t="array" aca="1" ref="BQ61" ca="1">IF(INDIRECT($AG$10&amp;$AI59&amp;"!"&amp;$BQ$18)="","★",INDIRECT($AG$10&amp;$AI59&amp;"!"&amp;$BQ$18))</f>
        <v>★</v>
      </c>
      <c r="BR61" s="1013" t="str" cm="1">
        <f t="array" aca="1" ref="BR61" ca="1">IF(INDIRECT($AG$10&amp;$AI59&amp;"!"&amp;$BR$18)="","★",INDIRECT($AG$10&amp;$AI59&amp;"!"&amp;$BR$18))</f>
        <v>★</v>
      </c>
      <c r="BS61" s="1011"/>
      <c r="BT61" s="1013" t="str" cm="1">
        <f t="array" aca="1" ref="BT61" ca="1">IF(INDIRECT($AG$10&amp;$AI59&amp;"!"&amp;$BT$18)="","★",INDIRECT($AG$10&amp;$AI59&amp;"!"&amp;$BT$18))</f>
        <v>★</v>
      </c>
      <c r="BU61" s="1013" t="str" cm="1">
        <f t="array" aca="1" ref="BU61" ca="1">IF(INDIRECT($AG$10&amp;$AI59&amp;"!"&amp;$BU$18)="","★",INDIRECT($AG$10&amp;$AI59&amp;"!"&amp;$BU$18))</f>
        <v>★</v>
      </c>
      <c r="BV61" s="1011"/>
      <c r="BW61" s="1013" t="e" cm="1">
        <f t="array" aca="1" ref="BW61" ca="1">IF(INDIRECT($AG$10&amp;$AI59&amp;"!"&amp;$BW$18)="","★",INDIRECT($AG$10&amp;$AI59&amp;"!"&amp;$BW$18))</f>
        <v>#N/A</v>
      </c>
      <c r="BX61" s="1013" t="str" cm="1">
        <f t="array" aca="1" ref="BX61" ca="1">IF(INDIRECT($AG$10&amp;$AI59&amp;"!"&amp;$BX$18)="","★",INDIRECT($AG$10&amp;$AI59&amp;"!"&amp;$BX$18))</f>
        <v>---</v>
      </c>
      <c r="BY61" s="1012"/>
      <c r="BZ61" s="1014"/>
      <c r="CA61" s="1015"/>
      <c r="CB61" s="1015"/>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4"/>
      <c r="AI62" s="1016"/>
      <c r="AJ62" s="1017"/>
      <c r="AK62" s="1018"/>
      <c r="AL62" s="1018"/>
      <c r="AM62" s="1018"/>
      <c r="AN62" s="1018"/>
      <c r="AO62" s="1018"/>
      <c r="AP62" s="1018"/>
      <c r="AQ62" s="1019"/>
      <c r="AR62" s="1017"/>
      <c r="AS62" s="1018"/>
      <c r="AT62" s="1018"/>
      <c r="AU62" s="1018"/>
      <c r="AV62" s="1018"/>
      <c r="AW62" s="1019"/>
      <c r="AX62" s="1017"/>
      <c r="AY62" s="1018"/>
      <c r="AZ62" s="1020" t="str" cm="1">
        <f t="array" aca="1" ref="AZ62" ca="1">IF(INDIRECT($AG$10&amp;$AI59&amp;"!"&amp;$AZ$19)="","★",INDIRECT($AG$10&amp;$AI59&amp;"!"&amp;$AZ$19))</f>
        <v>★</v>
      </c>
      <c r="BA62" s="1020" t="str" cm="1">
        <f t="array" aca="1" ref="BA62" ca="1">IF(INDIRECT($AG$10&amp;$AI59&amp;"!"&amp;$BA$19)="","★",INDIRECT($AG$10&amp;$AI59&amp;"!"&amp;$BA$19))</f>
        <v>★</v>
      </c>
      <c r="BB62" s="1020" t="str" cm="1">
        <f t="array" aca="1" ref="BB62" ca="1">IF(INDIRECT($AG$10&amp;$AI59&amp;"!"&amp;$BB$19)="","★",INDIRECT($AG$10&amp;$AI59&amp;"!"&amp;$BB$19))</f>
        <v>★</v>
      </c>
      <c r="BC62" s="1020" t="str" cm="1">
        <f t="array" aca="1" ref="BC62" ca="1">IF(INDIRECT($AG$10&amp;$AI59&amp;"!"&amp;$BC$19)="","★",INDIRECT($AG$10&amp;$AI59&amp;"!"&amp;$BC$19))</f>
        <v>★</v>
      </c>
      <c r="BD62" s="1020" t="str" cm="1">
        <f t="array" aca="1" ref="BD62" ca="1">IF(INDIRECT($AG$10&amp;$AI59&amp;"!"&amp;$BD$19)="","★",INDIRECT($AG$10&amp;$AI59&amp;"!"&amp;$BD$19))</f>
        <v>★</v>
      </c>
      <c r="BE62" s="1020" t="str" cm="1">
        <f t="array" aca="1" ref="BE62" ca="1">IF(INDIRECT($AG$10&amp;$AI59&amp;"!"&amp;$BE$19)="","★",INDIRECT($AG$10&amp;$AI59&amp;"!"&amp;$BE$19))</f>
        <v>★</v>
      </c>
      <c r="BF62" s="1018"/>
      <c r="BG62" s="1020" t="str" cm="1">
        <f t="array" aca="1" ref="BG62" ca="1">IF(INDIRECT($AG$10&amp;$AI59&amp;"!"&amp;$BG$19)="","★",INDIRECT($AG$10&amp;$AI59&amp;"!"&amp;$BG$19))</f>
        <v>★</v>
      </c>
      <c r="BH62" s="1020" t="str" cm="1">
        <f t="array" aca="1" ref="BH62" ca="1">IF(INDIRECT($AG$10&amp;$AI59&amp;"!"&amp;$BH$19)="","★",INDIRECT($AG$10&amp;$AI59&amp;"!"&amp;$BH$19))</f>
        <v>★</v>
      </c>
      <c r="BI62" s="1018"/>
      <c r="BJ62" s="1020" t="e" cm="1">
        <f t="array" aca="1" ref="BJ62" ca="1">IF(INDIRECT($AG$10&amp;$AI59&amp;"!"&amp;$BJ$19)="","★",INDIRECT($AG$10&amp;$AI59&amp;"!"&amp;$BJ$19))</f>
        <v>#N/A</v>
      </c>
      <c r="BK62" s="1020" t="str" cm="1">
        <f t="array" aca="1" ref="BK62" ca="1">IF(INDIRECT($AG$10&amp;$AI59&amp;"!"&amp;$BK$19)="","★",INDIRECT($AG$10&amp;$AI59&amp;"!"&amp;$BK$19))</f>
        <v>---</v>
      </c>
      <c r="BL62" s="1018"/>
      <c r="BM62" s="1020" t="str" cm="1">
        <f t="array" aca="1" ref="BM62" ca="1">IF(INDIRECT($AG$10&amp;$AI59&amp;"!"&amp;$BM$19)="","★",INDIRECT($AG$10&amp;$AI59&amp;"!"&amp;$BM$19))</f>
        <v>★</v>
      </c>
      <c r="BN62" s="1020" t="str" cm="1">
        <f t="array" aca="1" ref="BN62" ca="1">IF(INDIRECT($AG$10&amp;$AI59&amp;"!"&amp;$BN$19)="","★",INDIRECT($AG$10&amp;$AI59&amp;"!"&amp;$BN$19))</f>
        <v>★</v>
      </c>
      <c r="BO62" s="1020" t="str" cm="1">
        <f t="array" aca="1" ref="BO62" ca="1">IF(INDIRECT($AG$10&amp;$AI59&amp;"!"&amp;$BO$19)="","★",INDIRECT($AG$10&amp;$AI59&amp;"!"&amp;$BO$19))</f>
        <v>★</v>
      </c>
      <c r="BP62" s="1020" t="str" cm="1">
        <f t="array" aca="1" ref="BP62" ca="1">IF(INDIRECT($AG$10&amp;$AI59&amp;"!"&amp;$BP$19)="","★",INDIRECT($AG$10&amp;$AI59&amp;"!"&amp;$BP$19))</f>
        <v>★</v>
      </c>
      <c r="BQ62" s="1020" t="str" cm="1">
        <f t="array" aca="1" ref="BQ62" ca="1">IF(INDIRECT($AG$10&amp;$AI59&amp;"!"&amp;$BQ$19)="","★",INDIRECT($AG$10&amp;$AI59&amp;"!"&amp;$BQ$19))</f>
        <v>★</v>
      </c>
      <c r="BR62" s="1020" t="str" cm="1">
        <f t="array" aca="1" ref="BR62" ca="1">IF(INDIRECT($AG$10&amp;$AI59&amp;"!"&amp;$BR$19)="","★",INDIRECT($AG$10&amp;$AI59&amp;"!"&amp;$BR$19))</f>
        <v>★</v>
      </c>
      <c r="BS62" s="1018"/>
      <c r="BT62" s="1020" t="str" cm="1">
        <f t="array" aca="1" ref="BT62" ca="1">IF(INDIRECT($AG$10&amp;$AI59&amp;"!"&amp;$BT$19)="","★",INDIRECT($AG$10&amp;$AI59&amp;"!"&amp;$BT$19))</f>
        <v>★</v>
      </c>
      <c r="BU62" s="1020" t="str" cm="1">
        <f t="array" aca="1" ref="BU62" ca="1">IF(INDIRECT($AG$10&amp;$AI59&amp;"!"&amp;$BU$19)="","★",INDIRECT($AG$10&amp;$AI59&amp;"!"&amp;$BU$19))</f>
        <v>★</v>
      </c>
      <c r="BV62" s="1018"/>
      <c r="BW62" s="1020" t="e" cm="1">
        <f t="array" aca="1" ref="BW62" ca="1">IF(INDIRECT($AG$10&amp;$AI59&amp;"!"&amp;$BW$19)="","★",INDIRECT($AG$10&amp;$AI59&amp;"!"&amp;$BW$19))</f>
        <v>#N/A</v>
      </c>
      <c r="BX62" s="1020" t="str" cm="1">
        <f t="array" aca="1" ref="BX62" ca="1">IF(INDIRECT($AG$10&amp;$AI59&amp;"!"&amp;$BX$19)="","★",INDIRECT($AG$10&amp;$AI59&amp;"!"&amp;$BX$19))</f>
        <v>---</v>
      </c>
      <c r="BY62" s="1019"/>
      <c r="BZ62" s="1021"/>
      <c r="CA62" s="1022"/>
      <c r="CB62" s="1022"/>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4"/>
      <c r="AI63" s="1024"/>
      <c r="AJ63" s="1024"/>
      <c r="AK63" s="1024"/>
      <c r="AL63" s="1024"/>
      <c r="AM63" s="1024"/>
      <c r="AN63" s="1024"/>
      <c r="AO63" s="1024"/>
      <c r="AP63" s="1024"/>
      <c r="AQ63" s="1024"/>
      <c r="AR63" s="1024"/>
      <c r="AS63" s="1024"/>
      <c r="AT63" s="1024"/>
      <c r="AU63" s="1024"/>
      <c r="AV63" s="1024"/>
      <c r="AW63" s="1024"/>
      <c r="AX63" s="1024"/>
      <c r="AY63" s="1024"/>
      <c r="AZ63" s="1024"/>
      <c r="BA63" s="1024"/>
      <c r="BB63" s="1024"/>
      <c r="BC63" s="1024"/>
      <c r="BD63" s="1024"/>
      <c r="BE63" s="1024"/>
      <c r="BF63" s="1024"/>
      <c r="BG63" s="1024"/>
      <c r="BH63" s="1024"/>
      <c r="BI63" s="1025"/>
      <c r="BJ63" s="1025"/>
      <c r="BK63" s="1025"/>
      <c r="BL63" s="1025"/>
      <c r="BM63" s="1025"/>
      <c r="BN63" s="1025"/>
      <c r="BO63" s="1025"/>
      <c r="BP63" s="1025"/>
      <c r="BQ63" s="1025"/>
      <c r="BR63" s="1025"/>
      <c r="BS63" s="1025"/>
      <c r="BT63" s="1025"/>
      <c r="BU63" s="1025"/>
      <c r="BV63" s="1025"/>
      <c r="BW63" s="1025"/>
      <c r="BX63" s="1025"/>
      <c r="BY63" s="1025"/>
      <c r="BZ63" s="1025"/>
      <c r="CA63" s="1025"/>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7" t="s">
        <v>1300</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4"/>
      <c r="AZ64" s="1024"/>
      <c r="BA64" s="1024"/>
      <c r="BB64" s="1024"/>
      <c r="BC64" s="1024"/>
      <c r="BD64" s="1024"/>
      <c r="BE64" s="1024"/>
      <c r="BF64" s="1024"/>
      <c r="BG64" s="1024"/>
      <c r="BH64" s="1024"/>
      <c r="BI64" s="1025"/>
      <c r="BJ64" s="1025"/>
      <c r="BK64" s="1025"/>
      <c r="BL64" s="1025"/>
      <c r="BM64" s="1025"/>
      <c r="BN64" s="1025"/>
      <c r="BO64" s="1025"/>
      <c r="BP64" s="1025"/>
      <c r="BQ64" s="1025"/>
      <c r="BR64" s="1025"/>
      <c r="BS64" s="1025"/>
      <c r="BT64" s="1025"/>
      <c r="BU64" s="1025"/>
      <c r="BV64" s="1025"/>
      <c r="BW64" s="1025"/>
      <c r="BX64" s="1025"/>
      <c r="BY64" s="1025"/>
      <c r="BZ64" s="1025"/>
      <c r="CA64" s="1025"/>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8" t="s">
        <v>1544</v>
      </c>
      <c r="AI65" s="1026" t="s">
        <v>1545</v>
      </c>
      <c r="AJ65" s="1027"/>
      <c r="AK65" s="1027"/>
      <c r="AL65" s="1026" t="s">
        <v>1546</v>
      </c>
      <c r="AM65" s="1027"/>
      <c r="AN65" s="1027"/>
      <c r="AO65" s="1027"/>
      <c r="AP65" s="1027"/>
      <c r="AQ65" s="1027"/>
      <c r="AR65" s="1027"/>
      <c r="AS65" s="1027"/>
      <c r="AT65" s="1027"/>
      <c r="AU65" s="1027"/>
      <c r="AV65" s="1027"/>
      <c r="AW65" s="1027"/>
      <c r="AX65" s="1028"/>
      <c r="AY65" s="1024"/>
      <c r="AZ65" s="1024"/>
      <c r="BA65" s="1024"/>
      <c r="BB65" s="1024"/>
      <c r="BC65" s="1024"/>
      <c r="BD65" s="1024"/>
      <c r="BE65" s="1024"/>
      <c r="BF65" s="1024"/>
      <c r="BG65" s="1024"/>
      <c r="BH65" s="1024"/>
      <c r="BI65" s="1025"/>
      <c r="BJ65" s="1025"/>
      <c r="BK65" s="1025"/>
      <c r="BL65" s="1025"/>
      <c r="BM65" s="1025"/>
      <c r="BN65" s="1025"/>
      <c r="BO65" s="1025"/>
      <c r="BP65" s="1025"/>
      <c r="BQ65" s="1025"/>
      <c r="BR65" s="1025"/>
      <c r="BS65" s="1025"/>
      <c r="BT65" s="1025"/>
      <c r="BU65" s="1025"/>
      <c r="BV65" s="1025"/>
      <c r="BW65" s="1025"/>
      <c r="BX65" s="1025"/>
      <c r="BY65" s="1025"/>
      <c r="BZ65" s="1025"/>
      <c r="CA65" s="1025"/>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4"/>
      <c r="AI66" s="1029"/>
      <c r="AJ66" s="1025"/>
      <c r="AK66" s="1025"/>
      <c r="AL66" s="1030" t="s">
        <v>1272</v>
      </c>
      <c r="AM66" s="1031" t="s">
        <v>1547</v>
      </c>
      <c r="AN66" s="1031" t="s">
        <v>1391</v>
      </c>
      <c r="AO66" s="1031" t="s">
        <v>1392</v>
      </c>
      <c r="AP66" s="1031" t="s">
        <v>1393</v>
      </c>
      <c r="AQ66" s="1031" t="s">
        <v>1394</v>
      </c>
      <c r="AR66" s="1031" t="s">
        <v>1548</v>
      </c>
      <c r="AS66" s="1031" t="s">
        <v>1549</v>
      </c>
      <c r="AT66" s="1031" t="s">
        <v>1550</v>
      </c>
      <c r="AU66" s="1031" t="s">
        <v>1551</v>
      </c>
      <c r="AV66" s="1031" t="s">
        <v>1552</v>
      </c>
      <c r="AW66" s="1031" t="s">
        <v>1553</v>
      </c>
      <c r="AX66" s="1032" t="s">
        <v>1554</v>
      </c>
      <c r="AY66" s="1024"/>
      <c r="AZ66" s="1024"/>
      <c r="BA66" s="1024"/>
      <c r="BB66" s="1024"/>
      <c r="BC66" s="1024"/>
      <c r="BD66" s="1024"/>
      <c r="BE66" s="1024"/>
      <c r="BF66" s="1024"/>
      <c r="BG66" s="1024"/>
      <c r="BH66" s="1024"/>
      <c r="BI66" s="1025"/>
      <c r="BJ66" s="1025"/>
      <c r="BK66" s="1025"/>
      <c r="BL66" s="1025"/>
      <c r="BM66" s="1025"/>
      <c r="BN66" s="1025"/>
      <c r="BO66" s="1025"/>
      <c r="BP66" s="1025"/>
      <c r="BQ66" s="1025"/>
      <c r="BR66" s="1025"/>
      <c r="BS66" s="1025"/>
      <c r="BT66" s="1025"/>
      <c r="BU66" s="1025"/>
      <c r="BV66" s="1025"/>
      <c r="BW66" s="1025"/>
      <c r="BX66" s="1025"/>
      <c r="BY66" s="1025"/>
      <c r="BZ66" s="1025"/>
      <c r="CA66" s="1025"/>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4"/>
      <c r="AI67" s="1033" t="s">
        <v>1555</v>
      </c>
      <c r="AJ67" s="1034" t="s">
        <v>1556</v>
      </c>
      <c r="AK67" s="1035" t="s">
        <v>1557</v>
      </c>
      <c r="AL67" s="1033" t="s">
        <v>1558</v>
      </c>
      <c r="AM67" s="1034" t="s">
        <v>1277</v>
      </c>
      <c r="AN67" s="1036" t="s">
        <v>1291</v>
      </c>
      <c r="AO67" s="1034" t="s">
        <v>1258</v>
      </c>
      <c r="AP67" s="1034" t="s">
        <v>1559</v>
      </c>
      <c r="AQ67" s="1034" t="s">
        <v>1560</v>
      </c>
      <c r="AR67" s="1034" t="s">
        <v>1561</v>
      </c>
      <c r="AS67" s="1034" t="s">
        <v>1286</v>
      </c>
      <c r="AT67" s="1034" t="s">
        <v>1287</v>
      </c>
      <c r="AU67" s="1034" t="s">
        <v>1562</v>
      </c>
      <c r="AV67" s="1034" t="s">
        <v>1563</v>
      </c>
      <c r="AW67" s="1034" t="s">
        <v>1564</v>
      </c>
      <c r="AX67" s="1037" t="s">
        <v>1565</v>
      </c>
      <c r="AY67" s="1024"/>
      <c r="AZ67" s="1024"/>
      <c r="BA67" s="1024"/>
      <c r="BB67" s="1024"/>
      <c r="BC67" s="1024"/>
      <c r="BD67" s="1024"/>
      <c r="BE67" s="1024"/>
      <c r="BF67" s="1024"/>
      <c r="BG67" s="1024"/>
      <c r="BH67" s="1024"/>
      <c r="BI67" s="1025"/>
      <c r="BJ67" s="1025"/>
      <c r="BK67" s="1025"/>
      <c r="BL67" s="1025"/>
      <c r="BM67" s="1025"/>
      <c r="BN67" s="1025"/>
      <c r="BO67" s="1025"/>
      <c r="BP67" s="1025"/>
      <c r="BQ67" s="1025"/>
      <c r="BR67" s="1025"/>
      <c r="BS67" s="1025"/>
      <c r="BT67" s="1025"/>
      <c r="BU67" s="1025"/>
      <c r="BV67" s="1025"/>
      <c r="BW67" s="1025"/>
      <c r="BX67" s="1025"/>
      <c r="BY67" s="1025"/>
      <c r="BZ67" s="1025"/>
      <c r="CA67" s="1025"/>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4"/>
      <c r="AI68" s="1038" t="s">
        <v>1566</v>
      </c>
      <c r="AJ68" s="1039" t="s">
        <v>1567</v>
      </c>
      <c r="AK68" s="1040" t="s">
        <v>1568</v>
      </c>
      <c r="AL68" s="1038"/>
      <c r="AM68" s="1039"/>
      <c r="AN68" s="1039" t="s">
        <v>1569</v>
      </c>
      <c r="AO68" s="1039"/>
      <c r="AP68" s="1039"/>
      <c r="AQ68" s="1039" t="s">
        <v>1570</v>
      </c>
      <c r="AR68" s="1039" t="s">
        <v>1290</v>
      </c>
      <c r="AS68" s="1039"/>
      <c r="AT68" s="1039"/>
      <c r="AU68" s="1039" t="s">
        <v>1571</v>
      </c>
      <c r="AV68" s="1039"/>
      <c r="AW68" s="1039" t="s">
        <v>1572</v>
      </c>
      <c r="AX68" s="1041" t="s">
        <v>1573</v>
      </c>
      <c r="AY68" s="1024"/>
      <c r="AZ68" s="1024"/>
      <c r="BA68" s="1024"/>
      <c r="BB68" s="1024"/>
      <c r="BC68" s="1024"/>
      <c r="BD68" s="1024"/>
      <c r="BE68" s="1024"/>
      <c r="BF68" s="1024"/>
      <c r="BG68" s="1024"/>
      <c r="BH68" s="1024"/>
      <c r="BI68" s="1025"/>
      <c r="BJ68" s="1025"/>
      <c r="BK68" s="1025"/>
      <c r="BL68" s="1025"/>
      <c r="BM68" s="1025"/>
      <c r="BN68" s="1025"/>
      <c r="BO68" s="1025"/>
      <c r="BP68" s="1025"/>
      <c r="BQ68" s="1025"/>
      <c r="BR68" s="1025"/>
      <c r="BS68" s="1025"/>
      <c r="BT68" s="1025"/>
      <c r="BU68" s="1025"/>
      <c r="BV68" s="1025"/>
      <c r="BW68" s="1025"/>
      <c r="BX68" s="1025"/>
      <c r="BY68" s="1025"/>
      <c r="BZ68" s="1025"/>
      <c r="CA68" s="1025"/>
    </row>
    <row r="69" spans="1:79" ht="12" thickBot="1">
      <c r="AH69" s="1024"/>
      <c r="AI69" s="1042" t="e" cm="1">
        <f t="array" aca="1" ref="AI69" ca="1">IF(INDIRECT($AI$10&amp;$AI$64)="","★",INDIRECT($AI$10&amp;$AI$64))</f>
        <v>#REF!</v>
      </c>
      <c r="AJ69" s="1043" t="e" cm="1">
        <f t="array" aca="1" ref="AJ69" ca="1">IF(INDIRECT($AI$10&amp;$AJ$64)="","★",INDIRECT($AI$10&amp;$AJ$64))</f>
        <v>#REF!</v>
      </c>
      <c r="AK69" s="1044" t="e" cm="1">
        <f t="array" aca="1" ref="AK69" ca="1">IF(INDIRECT($AI$10&amp;$AK$64)="","★",INDIRECT($AI$10&amp;$AK$64))</f>
        <v>#REF!</v>
      </c>
      <c r="AL69" s="1042" t="e" cm="1">
        <f t="array" aca="1" ref="AL69" ca="1">IF(INDIRECT($AI$10&amp;$AL$64)="","★",INDIRECT($AI$10&amp;$AL$64))</f>
        <v>#REF!</v>
      </c>
      <c r="AM69" s="1043" t="e" cm="1">
        <f t="array" aca="1" ref="AM69" ca="1">IF(INDIRECT($AI$10&amp;$AM$64)="","★",INDIRECT($AI$10&amp;$AM$64))</f>
        <v>#REF!</v>
      </c>
      <c r="AN69" s="1043" t="e" cm="1">
        <f t="array" aca="1" ref="AN69" ca="1">IF(INDIRECT($AI$10&amp;$AN$64)="","★",INDIRECT($AI$10&amp;$AN$64))</f>
        <v>#REF!</v>
      </c>
      <c r="AO69" s="1043" t="e" cm="1">
        <f t="array" aca="1" ref="AO69" ca="1">IF(INDIRECT($AI$10&amp;$AO$64)="","★",INDIRECT($AI$10&amp;$AO$64))</f>
        <v>#REF!</v>
      </c>
      <c r="AP69" s="1043" t="e" cm="1">
        <f t="array" aca="1" ref="AP69" ca="1">IF(INDIRECT($AI$10&amp;$AP$64)="","★",INDIRECT($AI$10&amp;$AP$64))</f>
        <v>#REF!</v>
      </c>
      <c r="AQ69" s="1043" t="e" cm="1">
        <f t="array" aca="1" ref="AQ69" ca="1">IF(INDIRECT($AI$10&amp;$AQ$64)="","★",INDIRECT($AI$10&amp;$AQ$64))</f>
        <v>#REF!</v>
      </c>
      <c r="AR69" s="1043" t="e" cm="1">
        <f t="array" aca="1" ref="AR69" ca="1">IF(INDIRECT($AI$10&amp;$AR$64)="","★",INDIRECT($AI$10&amp;$AR$64))</f>
        <v>#REF!</v>
      </c>
      <c r="AS69" s="1043" t="e" cm="1">
        <f t="array" aca="1" ref="AS69" ca="1">IF(INDIRECT($AI$10&amp;$AS$64)="","★",INDIRECT($AI$10&amp;$AS$64))</f>
        <v>#REF!</v>
      </c>
      <c r="AT69" s="1043" t="e" cm="1">
        <f t="array" aca="1" ref="AT69" ca="1">IF(INDIRECT($AI$10&amp;$AT$64)="","★",INDIRECT($AI$10&amp;$AT$64))</f>
        <v>#REF!</v>
      </c>
      <c r="AU69" s="1043" t="e" cm="1">
        <f t="array" aca="1" ref="AU69" ca="1">IF(INDIRECT($AI$10&amp;$AU$64)="","★",INDIRECT($AI$10&amp;$AU$64))</f>
        <v>#REF!</v>
      </c>
      <c r="AV69" s="1043" t="e" cm="1">
        <f t="array" aca="1" ref="AV69" ca="1">IF(INDIRECT($AI$10&amp;$AV$64)="","★",INDIRECT($AI$10&amp;$AV$64))</f>
        <v>#REF!</v>
      </c>
      <c r="AW69" s="1043" t="e" cm="1">
        <f t="array" aca="1" ref="AW69" ca="1">IF(INDIRECT($AI$10&amp;$AW$64)="","★",INDIRECT($AI$10&amp;$AW$64))</f>
        <v>#REF!</v>
      </c>
      <c r="AX69" s="1045" t="e" cm="1">
        <f t="array" aca="1" ref="AX69" ca="1">IF(INDIRECT($AI$10&amp;$AX$64)="","★",INDIRECT($AI$10&amp;$AX$64))</f>
        <v>#REF!</v>
      </c>
      <c r="AY69" s="253"/>
    </row>
    <row r="70" spans="1:79">
      <c r="AO70" s="1046"/>
      <c r="AP70" s="253"/>
      <c r="AQ70" s="253"/>
      <c r="AR70" s="253"/>
      <c r="AS70" s="253"/>
      <c r="AT70" s="253"/>
      <c r="AU70" s="253"/>
      <c r="AV70" s="253"/>
      <c r="AW70" s="253"/>
      <c r="AX70" s="253"/>
      <c r="AY70" s="253"/>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12"/>
  <conditionalFormatting sqref="C15:C24">
    <cfRule type="containsBlanks" dxfId="178" priority="16">
      <formula>LEN(TRIM(C15))=0</formula>
    </cfRule>
  </conditionalFormatting>
  <conditionalFormatting sqref="C44:E44">
    <cfRule type="containsBlanks" dxfId="177" priority="22">
      <formula>LEN(TRIM(C44))=0</formula>
    </cfRule>
  </conditionalFormatting>
  <conditionalFormatting sqref="C15:J24">
    <cfRule type="containsBlanks" dxfId="176" priority="27">
      <formula>LEN(TRIM(C15))=0</formula>
    </cfRule>
  </conditionalFormatting>
  <conditionalFormatting sqref="D15:D24">
    <cfRule type="containsBlanks" dxfId="175" priority="14">
      <formula>LEN(TRIM(D15))=0</formula>
    </cfRule>
  </conditionalFormatting>
  <conditionalFormatting sqref="D36:G36">
    <cfRule type="containsBlanks" dxfId="174" priority="24">
      <formula>LEN(TRIM(D36))=0</formula>
    </cfRule>
  </conditionalFormatting>
  <conditionalFormatting sqref="D38:G39">
    <cfRule type="containsBlanks" dxfId="173" priority="23">
      <formula>LEN(TRIM(D38))=0</formula>
    </cfRule>
  </conditionalFormatting>
  <conditionalFormatting sqref="E25:L27 N25:O27">
    <cfRule type="containsBlanks" dxfId="172" priority="25">
      <formula>LEN(TRIM(E25))=0</formula>
    </cfRule>
  </conditionalFormatting>
  <conditionalFormatting sqref="E15:M24">
    <cfRule type="containsBlanks" dxfId="171" priority="13">
      <formula>LEN(TRIM(E15))=0</formula>
    </cfRule>
  </conditionalFormatting>
  <conditionalFormatting sqref="M15:O24">
    <cfRule type="containsBlanks" dxfId="170" priority="28">
      <formula>LEN(TRIM(M15))=0</formula>
    </cfRule>
  </conditionalFormatting>
  <conditionalFormatting sqref="N9">
    <cfRule type="containsBlanks" dxfId="169" priority="1">
      <formula>LEN(TRIM(N9))=0</formula>
    </cfRule>
    <cfRule type="containsBlanks" dxfId="168" priority="2">
      <formula>LEN(TRIM(N9))=0</formula>
    </cfRule>
  </conditionalFormatting>
  <conditionalFormatting sqref="R15:R24">
    <cfRule type="containsBlanks" dxfId="167" priority="6">
      <formula>LEN(TRIM(R15))=0</formula>
    </cfRule>
  </conditionalFormatting>
  <conditionalFormatting sqref="R15:Y24">
    <cfRule type="containsBlanks" dxfId="166" priority="10">
      <formula>LEN(TRIM(R15))=0</formula>
    </cfRule>
  </conditionalFormatting>
  <conditionalFormatting sqref="S15:S24">
    <cfRule type="containsBlanks" dxfId="165" priority="4">
      <formula>LEN(TRIM(S15))=0</formula>
    </cfRule>
  </conditionalFormatting>
  <conditionalFormatting sqref="T25:AA27 AC25:AD27">
    <cfRule type="containsBlanks" dxfId="164" priority="8">
      <formula>LEN(TRIM(T25))=0</formula>
    </cfRule>
  </conditionalFormatting>
  <conditionalFormatting sqref="T15:AB24">
    <cfRule type="containsBlanks" dxfId="163" priority="3">
      <formula>LEN(TRIM(T15))=0</formula>
    </cfRule>
  </conditionalFormatting>
  <conditionalFormatting sqref="AB15:AD24">
    <cfRule type="containsBlanks" dxfId="162"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別添6_個票1</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別添6_個票1</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別添6_個票1</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別添6_個票1</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161" priority="7">
      <formula>LEN(TRIM(B33))=0</formula>
    </cfRule>
  </conditionalFormatting>
  <conditionalFormatting sqref="B40:B43">
    <cfRule type="containsBlanks" dxfId="160" priority="6">
      <formula>LEN(TRIM(B40))=0</formula>
    </cfRule>
  </conditionalFormatting>
  <conditionalFormatting sqref="B50:I53 B56:I63 B65:I72 B75:I82 B84:I91 B95:I101 B103:I109 B113:I124 B126:I137 B141:I144 B147:I156 B158:I167 B170:I179 B182 B191 B200 B209 B218">
    <cfRule type="containsBlanks" dxfId="159" priority="2">
      <formula>LEN(TRIM(B50))=0</formula>
    </cfRule>
  </conditionalFormatting>
  <conditionalFormatting sqref="C33:C36">
    <cfRule type="containsBlanks" dxfId="158" priority="4">
      <formula>LEN(TRIM(C33))=0</formula>
    </cfRule>
  </conditionalFormatting>
  <conditionalFormatting sqref="C40:C43">
    <cfRule type="containsBlanks" dxfId="157" priority="3">
      <formula>LEN(TRIM(C40))=0</formula>
    </cfRule>
  </conditionalFormatting>
  <conditionalFormatting sqref="C9:I10 C13:I15 B191:I198 B200:I207 B209:I216 B218:I225">
    <cfRule type="containsBlanks" dxfId="156" priority="5">
      <formula>LEN(TRIM(B9))=0</formula>
    </cfRule>
  </conditionalFormatting>
  <conditionalFormatting sqref="C11:I12 C16:I16">
    <cfRule type="containsBlanks" dxfId="155" priority="8">
      <formula>LEN(TRIM(C11))=0</formula>
    </cfRule>
  </conditionalFormatting>
  <conditionalFormatting sqref="C21:I25 C8 C19:I19 C20 C28:C29">
    <cfRule type="containsBlanks" dxfId="154" priority="11">
      <formula>LEN(TRIM(C8))=0</formula>
    </cfRule>
  </conditionalFormatting>
  <conditionalFormatting sqref="C21:I25">
    <cfRule type="containsBlanks" dxfId="153" priority="1">
      <formula>LEN(TRIM(C21))=0</formula>
    </cfRule>
  </conditionalFormatting>
  <conditionalFormatting sqref="D33:I36 G37 I37">
    <cfRule type="containsBlanks" dxfId="152" priority="10">
      <formula>LEN(TRIM(D33))=0</formula>
    </cfRule>
  </conditionalFormatting>
  <conditionalFormatting sqref="D40:I43 G44 I44">
    <cfRule type="containsBlanks" dxfId="151"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別添6_個票2</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別添6_個票2</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別添6_個票2</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別添6_個票2</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150" priority="7">
      <formula>LEN(TRIM(B33))=0</formula>
    </cfRule>
  </conditionalFormatting>
  <conditionalFormatting sqref="B40:B43">
    <cfRule type="containsBlanks" dxfId="149" priority="6">
      <formula>LEN(TRIM(B40))=0</formula>
    </cfRule>
  </conditionalFormatting>
  <conditionalFormatting sqref="B50:I53 B56:I63 B65:I72 B75:I82 B84:I91 B95:I101 B103:I109 B113:I124 B126:I137 B141:I144 B147:I156 B158:I167 B170:I179 B182 B191 B200 B209 B218">
    <cfRule type="containsBlanks" dxfId="148" priority="2">
      <formula>LEN(TRIM(B50))=0</formula>
    </cfRule>
  </conditionalFormatting>
  <conditionalFormatting sqref="C33:C36">
    <cfRule type="containsBlanks" dxfId="147" priority="4">
      <formula>LEN(TRIM(C33))=0</formula>
    </cfRule>
  </conditionalFormatting>
  <conditionalFormatting sqref="C40:C43">
    <cfRule type="containsBlanks" dxfId="146" priority="3">
      <formula>LEN(TRIM(C40))=0</formula>
    </cfRule>
  </conditionalFormatting>
  <conditionalFormatting sqref="C9:I10 C13:I15 B191:I198 B200:I207 B209:I216 B218:I225">
    <cfRule type="containsBlanks" dxfId="145" priority="5">
      <formula>LEN(TRIM(B9))=0</formula>
    </cfRule>
  </conditionalFormatting>
  <conditionalFormatting sqref="C11:I12 C16:I16">
    <cfRule type="containsBlanks" dxfId="144" priority="8">
      <formula>LEN(TRIM(C11))=0</formula>
    </cfRule>
  </conditionalFormatting>
  <conditionalFormatting sqref="C21:I25 C8 C19:I19 C20 C28:C29">
    <cfRule type="containsBlanks" dxfId="143" priority="11">
      <formula>LEN(TRIM(C8))=0</formula>
    </cfRule>
  </conditionalFormatting>
  <conditionalFormatting sqref="C21:I25">
    <cfRule type="containsBlanks" dxfId="142" priority="1">
      <formula>LEN(TRIM(C21))=0</formula>
    </cfRule>
  </conditionalFormatting>
  <conditionalFormatting sqref="D33:I36 G37 I37">
    <cfRule type="containsBlanks" dxfId="141" priority="10">
      <formula>LEN(TRIM(D33))=0</formula>
    </cfRule>
  </conditionalFormatting>
  <conditionalFormatting sqref="D40:I43 G44 I44">
    <cfRule type="containsBlanks" dxfId="140"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別添6_個票3</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別添6_個票3</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別添6_個票3</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別添6_個票3</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139" priority="7">
      <formula>LEN(TRIM(B33))=0</formula>
    </cfRule>
  </conditionalFormatting>
  <conditionalFormatting sqref="B40:B43">
    <cfRule type="containsBlanks" dxfId="138" priority="6">
      <formula>LEN(TRIM(B40))=0</formula>
    </cfRule>
  </conditionalFormatting>
  <conditionalFormatting sqref="B50:I53 B56:I63 B65:I72 B75:I82 B84:I91 B95:I101 B103:I109 B113:I124 B126:I137 B141:I144 B147:I156 B158:I167 B170:I179 B182 B191 B200 B209 B218">
    <cfRule type="containsBlanks" dxfId="137" priority="2">
      <formula>LEN(TRIM(B50))=0</formula>
    </cfRule>
  </conditionalFormatting>
  <conditionalFormatting sqref="C33:C36">
    <cfRule type="containsBlanks" dxfId="136" priority="4">
      <formula>LEN(TRIM(C33))=0</formula>
    </cfRule>
  </conditionalFormatting>
  <conditionalFormatting sqref="C40:C43">
    <cfRule type="containsBlanks" dxfId="135" priority="3">
      <formula>LEN(TRIM(C40))=0</formula>
    </cfRule>
  </conditionalFormatting>
  <conditionalFormatting sqref="C9:I10 C13:I15 B191:I198 B200:I207 B209:I216 B218:I225">
    <cfRule type="containsBlanks" dxfId="134" priority="5">
      <formula>LEN(TRIM(B9))=0</formula>
    </cfRule>
  </conditionalFormatting>
  <conditionalFormatting sqref="C11:I12 C16:I16">
    <cfRule type="containsBlanks" dxfId="133" priority="8">
      <formula>LEN(TRIM(C11))=0</formula>
    </cfRule>
  </conditionalFormatting>
  <conditionalFormatting sqref="C21:I25 C8 C19:I19 C20 C28:C29">
    <cfRule type="containsBlanks" dxfId="132" priority="11">
      <formula>LEN(TRIM(C8))=0</formula>
    </cfRule>
  </conditionalFormatting>
  <conditionalFormatting sqref="C21:I25">
    <cfRule type="containsBlanks" dxfId="131" priority="1">
      <formula>LEN(TRIM(C21))=0</formula>
    </cfRule>
  </conditionalFormatting>
  <conditionalFormatting sqref="D33:I36 G37 I37">
    <cfRule type="containsBlanks" dxfId="130" priority="10">
      <formula>LEN(TRIM(D33))=0</formula>
    </cfRule>
  </conditionalFormatting>
  <conditionalFormatting sqref="D40:I43 G44 I44">
    <cfRule type="containsBlanks" dxfId="129"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別添6_個票4</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別添6_個票4</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別添6_個票4</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別添6_個票4</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128" priority="7">
      <formula>LEN(TRIM(B33))=0</formula>
    </cfRule>
  </conditionalFormatting>
  <conditionalFormatting sqref="B40:B43">
    <cfRule type="containsBlanks" dxfId="127" priority="6">
      <formula>LEN(TRIM(B40))=0</formula>
    </cfRule>
  </conditionalFormatting>
  <conditionalFormatting sqref="B50:I53 B56:I63 B65:I72 B75:I82 B84:I91 B95:I101 B103:I109 B113:I124 B126:I137 B141:I144 B147:I156 B158:I167 B170:I179 B182 B191 B200 B209 B218">
    <cfRule type="containsBlanks" dxfId="126" priority="2">
      <formula>LEN(TRIM(B50))=0</formula>
    </cfRule>
  </conditionalFormatting>
  <conditionalFormatting sqref="C33:C36">
    <cfRule type="containsBlanks" dxfId="125" priority="4">
      <formula>LEN(TRIM(C33))=0</formula>
    </cfRule>
  </conditionalFormatting>
  <conditionalFormatting sqref="C40:C43">
    <cfRule type="containsBlanks" dxfId="124" priority="3">
      <formula>LEN(TRIM(C40))=0</formula>
    </cfRule>
  </conditionalFormatting>
  <conditionalFormatting sqref="C9:I10 C13:I15 B191:I198 B200:I207 B209:I216 B218:I225">
    <cfRule type="containsBlanks" dxfId="123" priority="5">
      <formula>LEN(TRIM(B9))=0</formula>
    </cfRule>
  </conditionalFormatting>
  <conditionalFormatting sqref="C11:I12 C16:I16">
    <cfRule type="containsBlanks" dxfId="122" priority="8">
      <formula>LEN(TRIM(C11))=0</formula>
    </cfRule>
  </conditionalFormatting>
  <conditionalFormatting sqref="C21:I25 C8 C19:I19 C20 C28:C29">
    <cfRule type="containsBlanks" dxfId="121" priority="11">
      <formula>LEN(TRIM(C8))=0</formula>
    </cfRule>
  </conditionalFormatting>
  <conditionalFormatting sqref="C21:I25">
    <cfRule type="containsBlanks" dxfId="120" priority="1">
      <formula>LEN(TRIM(C21))=0</formula>
    </cfRule>
  </conditionalFormatting>
  <conditionalFormatting sqref="D33:I36 G37 I37">
    <cfRule type="containsBlanks" dxfId="119" priority="10">
      <formula>LEN(TRIM(D33))=0</formula>
    </cfRule>
  </conditionalFormatting>
  <conditionalFormatting sqref="D40:I43 G44 I44">
    <cfRule type="containsBlanks" dxfId="118"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別添6_個票5</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別添6_個票5</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別添6_個票5</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別添6_個票5</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117" priority="7">
      <formula>LEN(TRIM(B33))=0</formula>
    </cfRule>
  </conditionalFormatting>
  <conditionalFormatting sqref="B40:B43">
    <cfRule type="containsBlanks" dxfId="116" priority="6">
      <formula>LEN(TRIM(B40))=0</formula>
    </cfRule>
  </conditionalFormatting>
  <conditionalFormatting sqref="B50:I53 B56:I63 B65:I72 B75:I82 B84:I91 B95:I101 B103:I109 B113:I124 B126:I137 B141:I144 B147:I156 B158:I167 B170:I179 B182 B191 B200 B209 B218">
    <cfRule type="containsBlanks" dxfId="115" priority="2">
      <formula>LEN(TRIM(B50))=0</formula>
    </cfRule>
  </conditionalFormatting>
  <conditionalFormatting sqref="C33:C36">
    <cfRule type="containsBlanks" dxfId="114" priority="4">
      <formula>LEN(TRIM(C33))=0</formula>
    </cfRule>
  </conditionalFormatting>
  <conditionalFormatting sqref="C40:C43">
    <cfRule type="containsBlanks" dxfId="113" priority="3">
      <formula>LEN(TRIM(C40))=0</formula>
    </cfRule>
  </conditionalFormatting>
  <conditionalFormatting sqref="C9:I10 C13:I15 B191:I198 B200:I207 B209:I216 B218:I225">
    <cfRule type="containsBlanks" dxfId="112" priority="5">
      <formula>LEN(TRIM(B9))=0</formula>
    </cfRule>
  </conditionalFormatting>
  <conditionalFormatting sqref="C11:I12 C16:I16">
    <cfRule type="containsBlanks" dxfId="111" priority="8">
      <formula>LEN(TRIM(C11))=0</formula>
    </cfRule>
  </conditionalFormatting>
  <conditionalFormatting sqref="C21:I25 C8 C19:I19 C20 C28:C29">
    <cfRule type="containsBlanks" dxfId="110" priority="11">
      <formula>LEN(TRIM(C8))=0</formula>
    </cfRule>
  </conditionalFormatting>
  <conditionalFormatting sqref="C21:I25">
    <cfRule type="containsBlanks" dxfId="109" priority="1">
      <formula>LEN(TRIM(C21))=0</formula>
    </cfRule>
  </conditionalFormatting>
  <conditionalFormatting sqref="D33:I36 G37 I37">
    <cfRule type="containsBlanks" dxfId="108" priority="10">
      <formula>LEN(TRIM(D33))=0</formula>
    </cfRule>
  </conditionalFormatting>
  <conditionalFormatting sqref="D40:I43 G44 I44">
    <cfRule type="containsBlanks" dxfId="107"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別添6_個票6</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別添6_個票6</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別添6_個票6</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別添6_個票6</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106" priority="7">
      <formula>LEN(TRIM(B33))=0</formula>
    </cfRule>
  </conditionalFormatting>
  <conditionalFormatting sqref="B40:B43">
    <cfRule type="containsBlanks" dxfId="105" priority="6">
      <formula>LEN(TRIM(B40))=0</formula>
    </cfRule>
  </conditionalFormatting>
  <conditionalFormatting sqref="B50:I53 B56:I63 B65:I72 B75:I82 B84:I91 B95:I101 B103:I109 B113:I124 B126:I137 B141:I144 B147:I156 B158:I167 B170:I179 B182 B191 B200 B209 B218">
    <cfRule type="containsBlanks" dxfId="104" priority="2">
      <formula>LEN(TRIM(B50))=0</formula>
    </cfRule>
  </conditionalFormatting>
  <conditionalFormatting sqref="C33:C36">
    <cfRule type="containsBlanks" dxfId="103" priority="4">
      <formula>LEN(TRIM(C33))=0</formula>
    </cfRule>
  </conditionalFormatting>
  <conditionalFormatting sqref="C40:C43">
    <cfRule type="containsBlanks" dxfId="102" priority="3">
      <formula>LEN(TRIM(C40))=0</formula>
    </cfRule>
  </conditionalFormatting>
  <conditionalFormatting sqref="C9:I10 C13:I15 B191:I198 B200:I207 B209:I216 B218:I225">
    <cfRule type="containsBlanks" dxfId="101" priority="5">
      <formula>LEN(TRIM(B9))=0</formula>
    </cfRule>
  </conditionalFormatting>
  <conditionalFormatting sqref="C11:I12 C16:I16">
    <cfRule type="containsBlanks" dxfId="100" priority="8">
      <formula>LEN(TRIM(C11))=0</formula>
    </cfRule>
  </conditionalFormatting>
  <conditionalFormatting sqref="C21:I25 C8 C19:I19 C20 C28:C29">
    <cfRule type="containsBlanks" dxfId="99" priority="11">
      <formula>LEN(TRIM(C8))=0</formula>
    </cfRule>
  </conditionalFormatting>
  <conditionalFormatting sqref="C21:I25">
    <cfRule type="containsBlanks" dxfId="98" priority="1">
      <formula>LEN(TRIM(C21))=0</formula>
    </cfRule>
  </conditionalFormatting>
  <conditionalFormatting sqref="D33:I36 G37 I37">
    <cfRule type="containsBlanks" dxfId="97" priority="10">
      <formula>LEN(TRIM(D33))=0</formula>
    </cfRule>
  </conditionalFormatting>
  <conditionalFormatting sqref="D40:I43 G44 I44">
    <cfRule type="containsBlanks" dxfId="96"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別添6_個票7</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別添6_個票7</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別添6_個票7</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別添6_個票7</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95" priority="7">
      <formula>LEN(TRIM(B33))=0</formula>
    </cfRule>
  </conditionalFormatting>
  <conditionalFormatting sqref="B40:B43">
    <cfRule type="containsBlanks" dxfId="94" priority="6">
      <formula>LEN(TRIM(B40))=0</formula>
    </cfRule>
  </conditionalFormatting>
  <conditionalFormatting sqref="B50:I53 B56:I63 B65:I72 B75:I82 B84:I91 B95:I101 B103:I109 B113:I124 B126:I137 B141:I144 B147:I156 B158:I167 B170:I179 B182 B191 B200 B209 B218">
    <cfRule type="containsBlanks" dxfId="93" priority="2">
      <formula>LEN(TRIM(B50))=0</formula>
    </cfRule>
  </conditionalFormatting>
  <conditionalFormatting sqref="C33:C36">
    <cfRule type="containsBlanks" dxfId="92" priority="4">
      <formula>LEN(TRIM(C33))=0</formula>
    </cfRule>
  </conditionalFormatting>
  <conditionalFormatting sqref="C40:C43">
    <cfRule type="containsBlanks" dxfId="91" priority="3">
      <formula>LEN(TRIM(C40))=0</formula>
    </cfRule>
  </conditionalFormatting>
  <conditionalFormatting sqref="C9:I10 C13:I15 B191:I198 B200:I207 B209:I216 B218:I225">
    <cfRule type="containsBlanks" dxfId="90" priority="5">
      <formula>LEN(TRIM(B9))=0</formula>
    </cfRule>
  </conditionalFormatting>
  <conditionalFormatting sqref="C11:I12 C16:I16">
    <cfRule type="containsBlanks" dxfId="89" priority="8">
      <formula>LEN(TRIM(C11))=0</formula>
    </cfRule>
  </conditionalFormatting>
  <conditionalFormatting sqref="C21:I25 C8 C19:I19 C20 C28:C29">
    <cfRule type="containsBlanks" dxfId="88" priority="11">
      <formula>LEN(TRIM(C8))=0</formula>
    </cfRule>
  </conditionalFormatting>
  <conditionalFormatting sqref="C21:I25">
    <cfRule type="containsBlanks" dxfId="87" priority="1">
      <formula>LEN(TRIM(C21))=0</formula>
    </cfRule>
  </conditionalFormatting>
  <conditionalFormatting sqref="D33:I36 G37 I37">
    <cfRule type="containsBlanks" dxfId="86" priority="10">
      <formula>LEN(TRIM(D33))=0</formula>
    </cfRule>
  </conditionalFormatting>
  <conditionalFormatting sqref="D40:I43 G44 I44">
    <cfRule type="containsBlanks" dxfId="85"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別添6_個票8</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別添6_個票8</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別添6_個票8</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別添6_個票8</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84" priority="7">
      <formula>LEN(TRIM(B33))=0</formula>
    </cfRule>
  </conditionalFormatting>
  <conditionalFormatting sqref="B40:B43">
    <cfRule type="containsBlanks" dxfId="83" priority="6">
      <formula>LEN(TRIM(B40))=0</formula>
    </cfRule>
  </conditionalFormatting>
  <conditionalFormatting sqref="B50:I53 B56:I63 B65:I72 B75:I82 B84:I91 B95:I101 B103:I109 B113:I124 B126:I137 B141:I144 B147:I156 B158:I167 B170:I179 B182 B191 B200 B209 B218">
    <cfRule type="containsBlanks" dxfId="82" priority="2">
      <formula>LEN(TRIM(B50))=0</formula>
    </cfRule>
  </conditionalFormatting>
  <conditionalFormatting sqref="C33:C36">
    <cfRule type="containsBlanks" dxfId="81" priority="4">
      <formula>LEN(TRIM(C33))=0</formula>
    </cfRule>
  </conditionalFormatting>
  <conditionalFormatting sqref="C40:C43">
    <cfRule type="containsBlanks" dxfId="80" priority="3">
      <formula>LEN(TRIM(C40))=0</formula>
    </cfRule>
  </conditionalFormatting>
  <conditionalFormatting sqref="C9:I10 C13:I15 B191:I198 B200:I207 B209:I216 B218:I225">
    <cfRule type="containsBlanks" dxfId="79" priority="5">
      <formula>LEN(TRIM(B9))=0</formula>
    </cfRule>
  </conditionalFormatting>
  <conditionalFormatting sqref="C11:I12 C16:I16">
    <cfRule type="containsBlanks" dxfId="78" priority="8">
      <formula>LEN(TRIM(C11))=0</formula>
    </cfRule>
  </conditionalFormatting>
  <conditionalFormatting sqref="C21:I25 C8 C19:I19 C20 C28:C29">
    <cfRule type="containsBlanks" dxfId="77" priority="11">
      <formula>LEN(TRIM(C8))=0</formula>
    </cfRule>
  </conditionalFormatting>
  <conditionalFormatting sqref="C21:I25">
    <cfRule type="containsBlanks" dxfId="76" priority="1">
      <formula>LEN(TRIM(C21))=0</formula>
    </cfRule>
  </conditionalFormatting>
  <conditionalFormatting sqref="D33:I36 G37 I37">
    <cfRule type="containsBlanks" dxfId="75" priority="10">
      <formula>LEN(TRIM(D33))=0</formula>
    </cfRule>
  </conditionalFormatting>
  <conditionalFormatting sqref="D40:I43 G44 I44">
    <cfRule type="containsBlanks" dxfId="74"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9AEC7-FE79-497F-9EF6-294D934460DA}">
  <sheetPr>
    <tabColor rgb="FFFF0000"/>
    <pageSetUpPr fitToPage="1"/>
  </sheetPr>
  <dimension ref="A1:AS498"/>
  <sheetViews>
    <sheetView showGridLines="0" view="pageBreakPreview" topLeftCell="A21" zoomScaleNormal="100" zoomScaleSheetLayoutView="100" workbookViewId="0"/>
  </sheetViews>
  <sheetFormatPr defaultColWidth="8" defaultRowHeight="0" customHeight="1" zeroHeight="1"/>
  <cols>
    <col min="1" max="1" width="1" style="1221" customWidth="1"/>
    <col min="2" max="28" width="3.25" style="1221" customWidth="1"/>
    <col min="29" max="38" width="8" style="1221" customWidth="1"/>
    <col min="39" max="16384" width="8" style="1221"/>
  </cols>
  <sheetData>
    <row r="1" spans="2:45" ht="13.5" customHeight="1"/>
    <row r="2" spans="2:45" ht="19.5">
      <c r="B2" s="1381" t="s">
        <v>3947</v>
      </c>
      <c r="C2" s="1381"/>
      <c r="D2" s="1381"/>
      <c r="E2" s="1381"/>
      <c r="F2" s="1381"/>
      <c r="G2" s="1381"/>
      <c r="H2" s="1381"/>
      <c r="I2" s="1381"/>
      <c r="J2" s="1381"/>
      <c r="K2" s="1381"/>
      <c r="L2" s="1381"/>
      <c r="P2" s="1382" t="s">
        <v>3892</v>
      </c>
      <c r="Q2" s="1382"/>
      <c r="R2" s="1383"/>
      <c r="S2" s="1383"/>
      <c r="T2" s="1383"/>
      <c r="U2" s="1383"/>
      <c r="V2" s="1383"/>
      <c r="W2" s="1383"/>
      <c r="X2" s="1383"/>
      <c r="Y2" s="1223"/>
      <c r="AA2" s="1384" t="s">
        <v>3908</v>
      </c>
      <c r="AB2" s="1384"/>
      <c r="AC2" s="1384"/>
      <c r="AD2" s="1384"/>
      <c r="AE2" s="1384"/>
      <c r="AF2" s="1384"/>
      <c r="AG2" s="1384"/>
      <c r="AH2" s="1384"/>
      <c r="AI2" s="1384"/>
      <c r="AJ2" s="1384"/>
      <c r="AK2" s="1384"/>
      <c r="AL2" s="1384"/>
      <c r="AM2" s="1384"/>
      <c r="AN2" s="1384"/>
      <c r="AO2" s="1384"/>
      <c r="AP2" s="1384"/>
      <c r="AQ2" s="1384"/>
      <c r="AR2" s="1384"/>
      <c r="AS2" s="1384"/>
    </row>
    <row r="3" spans="2:45" ht="16.5">
      <c r="B3" s="1224"/>
    </row>
    <row r="4" spans="2:45" ht="16.5">
      <c r="B4" s="1225"/>
      <c r="R4" s="1226"/>
      <c r="S4" s="1227" t="s">
        <v>3893</v>
      </c>
      <c r="T4" s="1228"/>
      <c r="U4" s="1229" t="s">
        <v>1473</v>
      </c>
      <c r="V4" s="1228"/>
      <c r="W4" s="1229" t="s">
        <v>3894</v>
      </c>
      <c r="X4" s="1228"/>
      <c r="Y4" s="1229" t="s">
        <v>3895</v>
      </c>
    </row>
    <row r="5" spans="2:45" ht="16.5">
      <c r="B5" s="1224"/>
    </row>
    <row r="6" spans="2:45" ht="16.5">
      <c r="B6" s="1385" t="s">
        <v>1141</v>
      </c>
      <c r="C6" s="1385"/>
      <c r="D6" s="1385"/>
      <c r="E6" s="1385"/>
      <c r="F6" s="1385"/>
      <c r="G6" s="1385"/>
      <c r="H6" s="1385"/>
      <c r="I6" s="1385"/>
      <c r="J6" s="1385"/>
      <c r="K6" s="1385"/>
      <c r="L6" s="1385"/>
      <c r="M6" s="1385"/>
    </row>
    <row r="7" spans="2:45" ht="16.5">
      <c r="B7" s="1385" t="s">
        <v>3909</v>
      </c>
      <c r="C7" s="1385"/>
      <c r="D7" s="1385"/>
      <c r="E7" s="1385"/>
      <c r="F7" s="1385"/>
      <c r="G7" s="1385"/>
      <c r="H7" s="1385"/>
      <c r="I7" s="1385"/>
      <c r="J7" s="1385"/>
      <c r="K7" s="1385"/>
      <c r="L7" s="1385"/>
      <c r="M7" s="1385"/>
    </row>
    <row r="8" spans="2:45" ht="16.5">
      <c r="B8" s="1224"/>
    </row>
    <row r="9" spans="2:45" ht="16.5" customHeight="1">
      <c r="B9" s="1230"/>
      <c r="H9" s="1231" t="s">
        <v>3896</v>
      </c>
      <c r="J9" s="1386" t="s">
        <v>3897</v>
      </c>
      <c r="K9" s="1386"/>
      <c r="L9" s="1386"/>
      <c r="N9" s="1387"/>
      <c r="O9" s="1387"/>
      <c r="P9" s="1387"/>
      <c r="Q9" s="1387"/>
      <c r="R9" s="1387"/>
      <c r="S9" s="1387"/>
      <c r="T9" s="1387"/>
      <c r="U9" s="1387"/>
      <c r="V9" s="1387"/>
      <c r="W9" s="1387"/>
      <c r="X9" s="1387"/>
      <c r="Y9" s="1227"/>
      <c r="AA9" s="1388" t="s">
        <v>3910</v>
      </c>
      <c r="AB9" s="1388"/>
      <c r="AC9" s="1388"/>
      <c r="AD9" s="1388"/>
      <c r="AE9" s="1388"/>
      <c r="AF9" s="1388"/>
      <c r="AG9" s="1388"/>
      <c r="AH9" s="1388"/>
      <c r="AI9" s="1388"/>
      <c r="AJ9" s="1388"/>
      <c r="AK9" s="1232"/>
      <c r="AL9" s="1232"/>
      <c r="AM9" s="1232"/>
      <c r="AN9" s="1232"/>
      <c r="AO9" s="1232"/>
      <c r="AP9" s="1232"/>
      <c r="AQ9" s="1232"/>
      <c r="AR9" s="1232"/>
      <c r="AS9" s="1232"/>
    </row>
    <row r="10" spans="2:45" ht="16.5" customHeight="1">
      <c r="B10" s="1233"/>
      <c r="H10" s="1231"/>
      <c r="N10" s="1387"/>
      <c r="O10" s="1387"/>
      <c r="P10" s="1387"/>
      <c r="Q10" s="1387"/>
      <c r="R10" s="1387"/>
      <c r="S10" s="1387"/>
      <c r="T10" s="1387"/>
      <c r="U10" s="1387"/>
      <c r="V10" s="1387"/>
      <c r="W10" s="1387"/>
      <c r="X10" s="1387"/>
      <c r="Y10" s="1227"/>
      <c r="AA10" s="1388"/>
      <c r="AB10" s="1388"/>
      <c r="AC10" s="1388"/>
      <c r="AD10" s="1388"/>
      <c r="AE10" s="1388"/>
      <c r="AF10" s="1388"/>
      <c r="AG10" s="1388"/>
      <c r="AH10" s="1388"/>
      <c r="AI10" s="1388"/>
      <c r="AJ10" s="1388"/>
      <c r="AK10" s="1232"/>
      <c r="AL10" s="1232"/>
      <c r="AM10" s="1232"/>
      <c r="AN10" s="1232"/>
      <c r="AO10" s="1232"/>
      <c r="AP10" s="1232"/>
      <c r="AQ10" s="1232"/>
      <c r="AR10" s="1232"/>
      <c r="AS10" s="1232"/>
    </row>
    <row r="11" spans="2:45" ht="16.5" customHeight="1">
      <c r="B11" s="1230"/>
      <c r="H11" s="1231"/>
      <c r="J11" s="1386" t="s">
        <v>1142</v>
      </c>
      <c r="K11" s="1386"/>
      <c r="L11" s="1386"/>
      <c r="N11" s="1389"/>
      <c r="O11" s="1389"/>
      <c r="P11" s="1389"/>
      <c r="Q11" s="1389"/>
      <c r="R11" s="1389"/>
      <c r="S11" s="1389"/>
      <c r="T11" s="1389"/>
      <c r="U11" s="1389"/>
      <c r="V11" s="1389"/>
      <c r="W11" s="1389"/>
      <c r="X11" s="1389"/>
      <c r="AA11" s="1388"/>
      <c r="AB11" s="1388"/>
      <c r="AC11" s="1388"/>
      <c r="AD11" s="1388"/>
      <c r="AE11" s="1388"/>
      <c r="AF11" s="1388"/>
      <c r="AG11" s="1388"/>
      <c r="AH11" s="1388"/>
      <c r="AI11" s="1388"/>
      <c r="AJ11" s="1388"/>
      <c r="AK11" s="1232"/>
      <c r="AL11" s="1232"/>
      <c r="AM11" s="1232"/>
      <c r="AN11" s="1232"/>
      <c r="AO11" s="1232"/>
      <c r="AP11" s="1232"/>
      <c r="AQ11" s="1232"/>
      <c r="AR11" s="1232"/>
      <c r="AS11" s="1232"/>
    </row>
    <row r="12" spans="2:45" ht="16.5" customHeight="1">
      <c r="B12" s="1230"/>
      <c r="H12" s="1231"/>
      <c r="J12" s="1390" t="s">
        <v>3898</v>
      </c>
      <c r="K12" s="1391"/>
      <c r="L12" s="1391"/>
      <c r="N12" s="1392"/>
      <c r="O12" s="1392"/>
      <c r="P12" s="1392"/>
      <c r="Q12" s="1392"/>
      <c r="R12" s="1392"/>
      <c r="S12" s="1392"/>
      <c r="T12" s="1392"/>
      <c r="U12" s="1392"/>
      <c r="V12" s="1392"/>
      <c r="W12" s="1392"/>
      <c r="X12" s="1392"/>
      <c r="AA12" s="1388"/>
      <c r="AB12" s="1388"/>
      <c r="AC12" s="1388"/>
      <c r="AD12" s="1388"/>
      <c r="AE12" s="1388"/>
      <c r="AF12" s="1388"/>
      <c r="AG12" s="1388"/>
      <c r="AH12" s="1388"/>
      <c r="AI12" s="1388"/>
      <c r="AJ12" s="1388"/>
      <c r="AK12" s="1232"/>
      <c r="AL12" s="1232"/>
      <c r="AM12" s="1232"/>
      <c r="AN12" s="1232"/>
      <c r="AO12" s="1232"/>
      <c r="AP12" s="1232"/>
      <c r="AQ12" s="1232"/>
      <c r="AR12" s="1232"/>
      <c r="AS12" s="1232"/>
    </row>
    <row r="13" spans="2:45" ht="16.5" customHeight="1">
      <c r="B13" s="1230"/>
      <c r="H13" s="1231"/>
      <c r="J13" s="1393" t="s">
        <v>3899</v>
      </c>
      <c r="K13" s="1394"/>
      <c r="L13" s="1394"/>
      <c r="N13" s="1392"/>
      <c r="O13" s="1392"/>
      <c r="P13" s="1392"/>
      <c r="Q13" s="1392"/>
      <c r="R13" s="1392"/>
      <c r="S13" s="1235"/>
      <c r="T13" s="1235"/>
      <c r="U13" s="1235"/>
      <c r="V13" s="1235"/>
      <c r="W13" s="1235"/>
      <c r="X13" s="1235"/>
      <c r="AA13" s="1388"/>
      <c r="AB13" s="1388"/>
      <c r="AC13" s="1388"/>
      <c r="AD13" s="1388"/>
      <c r="AE13" s="1388"/>
      <c r="AF13" s="1388"/>
      <c r="AG13" s="1388"/>
      <c r="AH13" s="1388"/>
      <c r="AI13" s="1388"/>
      <c r="AJ13" s="1388"/>
      <c r="AK13" s="1232"/>
      <c r="AL13" s="1232"/>
      <c r="AM13" s="1232"/>
      <c r="AN13" s="1232"/>
      <c r="AO13" s="1232"/>
      <c r="AP13" s="1232"/>
      <c r="AQ13" s="1232"/>
      <c r="AR13" s="1232"/>
      <c r="AS13" s="1232"/>
    </row>
    <row r="14" spans="2:45" ht="16.5" customHeight="1">
      <c r="B14" s="1230"/>
      <c r="H14" s="1231"/>
      <c r="J14" s="1234"/>
      <c r="K14" s="1220"/>
      <c r="L14" s="1220"/>
      <c r="N14" s="336"/>
      <c r="O14" s="1236"/>
      <c r="P14" s="1236"/>
      <c r="Q14" s="1236"/>
      <c r="R14" s="1236"/>
      <c r="AA14" s="1388"/>
      <c r="AB14" s="1388"/>
      <c r="AC14" s="1388"/>
      <c r="AD14" s="1388"/>
      <c r="AE14" s="1388"/>
      <c r="AF14" s="1388"/>
      <c r="AG14" s="1388"/>
      <c r="AH14" s="1388"/>
      <c r="AI14" s="1388"/>
      <c r="AJ14" s="1388"/>
      <c r="AK14" s="1232"/>
      <c r="AL14" s="1232"/>
      <c r="AM14" s="1232"/>
      <c r="AN14" s="1232"/>
      <c r="AO14" s="1232"/>
      <c r="AP14" s="1232"/>
      <c r="AQ14" s="1232"/>
      <c r="AR14" s="1232"/>
      <c r="AS14" s="1232"/>
    </row>
    <row r="15" spans="2:45" ht="16.5" customHeight="1">
      <c r="B15" s="1230"/>
      <c r="H15" s="1231" t="s">
        <v>3900</v>
      </c>
      <c r="J15" s="1386" t="s">
        <v>3897</v>
      </c>
      <c r="K15" s="1386"/>
      <c r="L15" s="1386"/>
      <c r="N15" s="1387"/>
      <c r="O15" s="1387"/>
      <c r="P15" s="1387"/>
      <c r="Q15" s="1387"/>
      <c r="R15" s="1387"/>
      <c r="S15" s="1387"/>
      <c r="T15" s="1387"/>
      <c r="U15" s="1387"/>
      <c r="V15" s="1387"/>
      <c r="W15" s="1387"/>
      <c r="X15" s="1387"/>
      <c r="Y15" s="1227"/>
    </row>
    <row r="16" spans="2:45" ht="16.5" customHeight="1">
      <c r="B16" s="1233"/>
      <c r="H16" s="1231"/>
      <c r="N16" s="1387"/>
      <c r="O16" s="1387"/>
      <c r="P16" s="1387"/>
      <c r="Q16" s="1387"/>
      <c r="R16" s="1387"/>
      <c r="S16" s="1387"/>
      <c r="T16" s="1387"/>
      <c r="U16" s="1387"/>
      <c r="V16" s="1387"/>
      <c r="W16" s="1387"/>
      <c r="X16" s="1387"/>
      <c r="Y16" s="1227"/>
      <c r="AA16" s="1399" t="s">
        <v>3911</v>
      </c>
      <c r="AB16" s="1399"/>
      <c r="AC16" s="1399"/>
      <c r="AD16" s="1399"/>
      <c r="AE16" s="1399"/>
      <c r="AF16" s="1399"/>
      <c r="AG16" s="1399"/>
      <c r="AH16" s="1399"/>
      <c r="AI16" s="1399"/>
      <c r="AJ16" s="1399"/>
      <c r="AK16" s="1399"/>
      <c r="AL16" s="1399"/>
      <c r="AM16" s="1237"/>
      <c r="AN16" s="1237"/>
      <c r="AO16" s="1237"/>
      <c r="AP16" s="1237"/>
      <c r="AQ16" s="1237"/>
      <c r="AR16" s="1237"/>
      <c r="AS16" s="1237"/>
    </row>
    <row r="17" spans="1:45" ht="16.5" customHeight="1">
      <c r="B17" s="1230"/>
      <c r="H17" s="1231"/>
      <c r="J17" s="1386" t="s">
        <v>1142</v>
      </c>
      <c r="K17" s="1386"/>
      <c r="L17" s="1386"/>
      <c r="N17" s="1389"/>
      <c r="O17" s="1389"/>
      <c r="P17" s="1389"/>
      <c r="Q17" s="1389"/>
      <c r="R17" s="1389"/>
      <c r="S17" s="1389"/>
      <c r="T17" s="1389"/>
      <c r="U17" s="1389"/>
      <c r="V17" s="1389"/>
      <c r="W17" s="1389"/>
      <c r="X17" s="1389"/>
      <c r="AA17" s="1399"/>
      <c r="AB17" s="1399"/>
      <c r="AC17" s="1399"/>
      <c r="AD17" s="1399"/>
      <c r="AE17" s="1399"/>
      <c r="AF17" s="1399"/>
      <c r="AG17" s="1399"/>
      <c r="AH17" s="1399"/>
      <c r="AI17" s="1399"/>
      <c r="AJ17" s="1399"/>
      <c r="AK17" s="1399"/>
      <c r="AL17" s="1399"/>
      <c r="AM17" s="1237"/>
      <c r="AN17" s="1237"/>
      <c r="AO17" s="1237"/>
      <c r="AP17" s="1237"/>
      <c r="AQ17" s="1237"/>
      <c r="AR17" s="1237"/>
      <c r="AS17" s="1237"/>
    </row>
    <row r="18" spans="1:45" ht="16.5" customHeight="1">
      <c r="B18" s="1230"/>
      <c r="H18" s="1231"/>
      <c r="J18" s="1390" t="s">
        <v>3898</v>
      </c>
      <c r="K18" s="1391"/>
      <c r="L18" s="1391"/>
      <c r="N18" s="1392"/>
      <c r="O18" s="1392"/>
      <c r="P18" s="1392"/>
      <c r="Q18" s="1392"/>
      <c r="R18" s="1392"/>
      <c r="S18" s="1392"/>
      <c r="T18" s="1392"/>
      <c r="U18" s="1392"/>
      <c r="V18" s="1392"/>
      <c r="W18" s="1392"/>
      <c r="X18" s="1392"/>
      <c r="AA18" s="1399"/>
      <c r="AB18" s="1399"/>
      <c r="AC18" s="1399"/>
      <c r="AD18" s="1399"/>
      <c r="AE18" s="1399"/>
      <c r="AF18" s="1399"/>
      <c r="AG18" s="1399"/>
      <c r="AH18" s="1399"/>
      <c r="AI18" s="1399"/>
      <c r="AJ18" s="1399"/>
      <c r="AK18" s="1399"/>
      <c r="AL18" s="1399"/>
      <c r="AM18" s="1237"/>
      <c r="AN18" s="1237"/>
      <c r="AO18" s="1237"/>
      <c r="AP18" s="1237"/>
      <c r="AQ18" s="1237"/>
      <c r="AR18" s="1237"/>
      <c r="AS18" s="1237"/>
    </row>
    <row r="19" spans="1:45" ht="16.5" customHeight="1">
      <c r="B19" s="1230"/>
      <c r="H19" s="1231"/>
      <c r="J19" s="1393" t="s">
        <v>3899</v>
      </c>
      <c r="K19" s="1394"/>
      <c r="L19" s="1394"/>
      <c r="N19" s="1392"/>
      <c r="O19" s="1392"/>
      <c r="P19" s="1392"/>
      <c r="Q19" s="1392"/>
      <c r="R19" s="1392"/>
      <c r="S19" s="1235"/>
      <c r="T19" s="1235"/>
      <c r="U19" s="1235"/>
      <c r="V19" s="1235"/>
      <c r="W19" s="1235"/>
      <c r="X19" s="1235"/>
      <c r="AA19" s="1399"/>
      <c r="AB19" s="1399"/>
      <c r="AC19" s="1399"/>
      <c r="AD19" s="1399"/>
      <c r="AE19" s="1399"/>
      <c r="AF19" s="1399"/>
      <c r="AG19" s="1399"/>
      <c r="AH19" s="1399"/>
      <c r="AI19" s="1399"/>
      <c r="AJ19" s="1399"/>
      <c r="AK19" s="1399"/>
      <c r="AL19" s="1399"/>
      <c r="AM19" s="1237"/>
      <c r="AN19" s="1237"/>
      <c r="AO19" s="1237"/>
      <c r="AP19" s="1237"/>
      <c r="AQ19" s="1237"/>
      <c r="AR19" s="1237"/>
      <c r="AS19" s="1237"/>
    </row>
    <row r="20" spans="1:45" ht="16.5" customHeight="1">
      <c r="B20" s="1230"/>
      <c r="H20" s="1231"/>
      <c r="J20" s="1234"/>
      <c r="K20" s="1220"/>
      <c r="L20" s="1220"/>
      <c r="N20" s="336"/>
      <c r="O20" s="1236"/>
      <c r="P20" s="1236"/>
      <c r="Q20" s="1236"/>
      <c r="R20" s="1236"/>
      <c r="AA20" s="1399"/>
      <c r="AB20" s="1399"/>
      <c r="AC20" s="1399"/>
      <c r="AD20" s="1399"/>
      <c r="AE20" s="1399"/>
      <c r="AF20" s="1399"/>
      <c r="AG20" s="1399"/>
      <c r="AH20" s="1399"/>
      <c r="AI20" s="1399"/>
      <c r="AJ20" s="1399"/>
      <c r="AK20" s="1399"/>
      <c r="AL20" s="1399"/>
      <c r="AM20" s="1238"/>
      <c r="AN20" s="1238"/>
      <c r="AO20" s="1238"/>
      <c r="AP20" s="1238"/>
      <c r="AQ20" s="1238"/>
      <c r="AR20" s="1238"/>
      <c r="AS20" s="1238"/>
    </row>
    <row r="21" spans="1:45" ht="16.5">
      <c r="B21" s="1224"/>
    </row>
    <row r="22" spans="1:45" ht="27.75" customHeight="1">
      <c r="B22" s="1395" t="s">
        <v>3912</v>
      </c>
      <c r="C22" s="1395"/>
      <c r="D22" s="1395"/>
      <c r="E22" s="1395"/>
      <c r="F22" s="1395"/>
      <c r="G22" s="1395"/>
      <c r="H22" s="1395"/>
      <c r="I22" s="1395"/>
      <c r="J22" s="1395"/>
      <c r="K22" s="1395"/>
      <c r="L22" s="1395"/>
      <c r="M22" s="1395"/>
      <c r="N22" s="1395"/>
      <c r="O22" s="1395"/>
      <c r="P22" s="1395"/>
      <c r="Q22" s="1395"/>
      <c r="R22" s="1395"/>
      <c r="S22" s="1395"/>
      <c r="T22" s="1395"/>
      <c r="U22" s="1395"/>
      <c r="V22" s="1395"/>
      <c r="W22" s="1395"/>
      <c r="X22" s="1395"/>
      <c r="Y22" s="1395"/>
    </row>
    <row r="23" spans="1:45" ht="27.75" customHeight="1">
      <c r="B23" s="1395"/>
      <c r="C23" s="1395"/>
      <c r="D23" s="1395"/>
      <c r="E23" s="1395"/>
      <c r="F23" s="1395"/>
      <c r="G23" s="1395"/>
      <c r="H23" s="1395"/>
      <c r="I23" s="1395"/>
      <c r="J23" s="1395"/>
      <c r="K23" s="1395"/>
      <c r="L23" s="1395"/>
      <c r="M23" s="1395"/>
      <c r="N23" s="1395"/>
      <c r="O23" s="1395"/>
      <c r="P23" s="1395"/>
      <c r="Q23" s="1395"/>
      <c r="R23" s="1395"/>
      <c r="S23" s="1395"/>
      <c r="T23" s="1395"/>
      <c r="U23" s="1395"/>
      <c r="V23" s="1395"/>
      <c r="W23" s="1395"/>
      <c r="X23" s="1395"/>
      <c r="Y23" s="1395"/>
    </row>
    <row r="24" spans="1:45" ht="16.5">
      <c r="B24" s="1224"/>
    </row>
    <row r="25" spans="1:45" s="1243" customFormat="1" ht="16.5" customHeight="1">
      <c r="A25" s="336"/>
      <c r="B25" s="1396" t="s">
        <v>3913</v>
      </c>
      <c r="C25" s="1396"/>
      <c r="D25" s="1239"/>
      <c r="E25" s="1229" t="s">
        <v>1473</v>
      </c>
      <c r="F25" s="1240"/>
      <c r="G25" s="1241" t="s">
        <v>3914</v>
      </c>
      <c r="H25" s="1240"/>
      <c r="I25" s="1242" t="s">
        <v>3915</v>
      </c>
      <c r="J25" s="1242"/>
      <c r="K25" s="1396" t="s">
        <v>3916</v>
      </c>
      <c r="L25" s="1396"/>
      <c r="M25" s="1397"/>
      <c r="N25" s="1397"/>
      <c r="O25" s="1397"/>
      <c r="P25" s="1241" t="s">
        <v>3917</v>
      </c>
      <c r="Q25" s="1398" t="s">
        <v>3918</v>
      </c>
      <c r="R25" s="1398"/>
      <c r="S25" s="1398"/>
      <c r="T25" s="1398"/>
      <c r="U25" s="1398"/>
      <c r="V25" s="1398"/>
      <c r="W25" s="1398"/>
      <c r="X25" s="1398"/>
      <c r="Y25" s="1398"/>
      <c r="AA25" s="1399" t="s">
        <v>3919</v>
      </c>
      <c r="AB25" s="1399"/>
      <c r="AC25" s="1399"/>
      <c r="AD25" s="1399"/>
      <c r="AE25" s="1399"/>
      <c r="AF25" s="1399"/>
      <c r="AG25" s="1399"/>
      <c r="AH25" s="1399"/>
      <c r="AI25" s="1399"/>
      <c r="AJ25" s="1238"/>
      <c r="AK25" s="1238"/>
      <c r="AL25" s="1238"/>
      <c r="AM25" s="1238"/>
      <c r="AN25" s="1238"/>
      <c r="AO25" s="1238"/>
      <c r="AP25" s="1238"/>
      <c r="AQ25" s="1238"/>
      <c r="AR25" s="1238"/>
      <c r="AS25" s="1238"/>
    </row>
    <row r="26" spans="1:45" ht="97.7" customHeight="1">
      <c r="B26" s="1400" t="s">
        <v>3920</v>
      </c>
      <c r="C26" s="1400"/>
      <c r="D26" s="1400"/>
      <c r="E26" s="1400"/>
      <c r="F26" s="1400"/>
      <c r="G26" s="1400"/>
      <c r="H26" s="1400"/>
      <c r="I26" s="1400"/>
      <c r="J26" s="1400"/>
      <c r="K26" s="1400"/>
      <c r="L26" s="1400"/>
      <c r="M26" s="1400"/>
      <c r="N26" s="1400"/>
      <c r="O26" s="1400"/>
      <c r="P26" s="1400"/>
      <c r="Q26" s="1400"/>
      <c r="R26" s="1400"/>
      <c r="S26" s="1400"/>
      <c r="T26" s="1400"/>
      <c r="U26" s="1400"/>
      <c r="V26" s="1400"/>
      <c r="W26" s="1400"/>
      <c r="X26" s="1400"/>
      <c r="Y26" s="1400"/>
      <c r="AA26" s="1399"/>
      <c r="AB26" s="1399"/>
      <c r="AC26" s="1399"/>
      <c r="AD26" s="1399"/>
      <c r="AE26" s="1399"/>
      <c r="AF26" s="1399"/>
      <c r="AG26" s="1399"/>
      <c r="AH26" s="1399"/>
      <c r="AI26" s="1399"/>
      <c r="AJ26" s="1238"/>
      <c r="AK26" s="1238"/>
      <c r="AL26" s="1238"/>
      <c r="AM26" s="1238"/>
      <c r="AN26" s="1238"/>
      <c r="AO26" s="1238"/>
      <c r="AP26" s="1238"/>
      <c r="AQ26" s="1238"/>
      <c r="AR26" s="1238"/>
      <c r="AS26" s="1238"/>
    </row>
    <row r="27" spans="1:45" ht="22.5" customHeight="1">
      <c r="B27" s="1244"/>
      <c r="C27" s="1244"/>
      <c r="D27" s="1244"/>
      <c r="E27" s="1244"/>
      <c r="F27" s="1244"/>
      <c r="G27" s="1244"/>
      <c r="H27" s="1244"/>
      <c r="I27" s="1244"/>
      <c r="J27" s="1244"/>
      <c r="K27" s="1244"/>
      <c r="L27" s="1244"/>
      <c r="M27" s="1244" t="s">
        <v>3901</v>
      </c>
      <c r="N27" s="1244"/>
      <c r="O27" s="1244"/>
      <c r="P27" s="1244"/>
      <c r="Q27" s="1244"/>
      <c r="R27" s="1244"/>
      <c r="S27" s="1244"/>
      <c r="T27" s="1244"/>
      <c r="U27" s="1244"/>
      <c r="V27" s="1244"/>
      <c r="W27" s="1244"/>
      <c r="X27" s="1244"/>
      <c r="Y27" s="1244"/>
      <c r="AA27" s="1238"/>
      <c r="AB27" s="1238"/>
      <c r="AC27" s="1238"/>
      <c r="AD27" s="1238"/>
      <c r="AE27" s="1238"/>
      <c r="AF27" s="1238"/>
      <c r="AG27" s="1238"/>
      <c r="AH27" s="1238"/>
      <c r="AI27" s="1238"/>
      <c r="AJ27" s="1238"/>
      <c r="AK27" s="1238"/>
      <c r="AL27" s="1238"/>
      <c r="AM27" s="1238"/>
      <c r="AN27" s="1238"/>
      <c r="AO27" s="1238"/>
      <c r="AP27" s="1238"/>
      <c r="AQ27" s="1238"/>
      <c r="AR27" s="1238"/>
      <c r="AS27" s="1238"/>
    </row>
    <row r="28" spans="1:45" ht="16.5">
      <c r="B28" s="1244"/>
      <c r="C28" s="1244"/>
      <c r="D28" s="1244"/>
      <c r="E28" s="1244"/>
      <c r="F28" s="1244"/>
      <c r="G28" s="1244"/>
      <c r="H28" s="1244"/>
      <c r="I28" s="1244"/>
      <c r="J28" s="1244"/>
      <c r="K28" s="1244"/>
      <c r="L28" s="1244"/>
      <c r="M28" s="1244"/>
      <c r="N28" s="1244"/>
      <c r="O28" s="1244"/>
      <c r="P28" s="1244"/>
      <c r="Q28" s="1244"/>
      <c r="R28" s="1244"/>
      <c r="S28" s="1244"/>
      <c r="T28" s="1244"/>
      <c r="U28" s="1244"/>
      <c r="V28" s="1244"/>
      <c r="W28" s="1244"/>
      <c r="X28" s="1244"/>
      <c r="Y28" s="1244"/>
    </row>
    <row r="29" spans="1:45" ht="16.5">
      <c r="B29" s="1245" t="s">
        <v>3921</v>
      </c>
      <c r="K29" s="1231"/>
      <c r="L29" s="1405"/>
      <c r="M29" s="1405"/>
      <c r="N29" s="1405"/>
      <c r="O29" s="1405"/>
      <c r="P29" s="1405"/>
      <c r="Q29" s="1405"/>
      <c r="R29" s="1405"/>
      <c r="S29" s="1236"/>
      <c r="T29" s="1236"/>
      <c r="U29" s="1236"/>
      <c r="V29" s="1236"/>
      <c r="W29" s="1236"/>
      <c r="X29" s="1236"/>
      <c r="Y29" s="1236"/>
    </row>
    <row r="30" spans="1:45" ht="16.5" customHeight="1">
      <c r="D30" s="1231" t="s">
        <v>3922</v>
      </c>
      <c r="E30" s="1406"/>
      <c r="F30" s="1406"/>
      <c r="G30" s="1406"/>
      <c r="H30" s="1406"/>
      <c r="I30" s="1221" t="s">
        <v>3923</v>
      </c>
      <c r="K30" s="1407" t="s">
        <v>3924</v>
      </c>
      <c r="L30" s="1407"/>
      <c r="M30" s="1243" t="str">
        <f>IF(D25="","",D25)</f>
        <v/>
      </c>
      <c r="N30" s="1246" t="s">
        <v>3925</v>
      </c>
      <c r="O30" s="1243" t="str">
        <f>IF(F25="","",F25)</f>
        <v/>
      </c>
      <c r="P30" s="1241" t="s">
        <v>3914</v>
      </c>
      <c r="Q30" s="1243" t="str">
        <f>IF(H25="","",H25)</f>
        <v/>
      </c>
      <c r="R30" s="1221" t="s">
        <v>3926</v>
      </c>
      <c r="S30" s="1407" t="s">
        <v>3927</v>
      </c>
      <c r="T30" s="1407"/>
      <c r="U30" s="1408" t="str">
        <f>IF(M25="","",M25)</f>
        <v/>
      </c>
      <c r="V30" s="1408"/>
      <c r="W30" s="1408"/>
      <c r="X30" s="1221" t="s">
        <v>3928</v>
      </c>
      <c r="AA30" s="1399" t="s">
        <v>3929</v>
      </c>
      <c r="AB30" s="1399"/>
      <c r="AC30" s="1399"/>
      <c r="AD30" s="1399"/>
      <c r="AE30" s="1399"/>
      <c r="AF30" s="1399"/>
      <c r="AG30" s="1399"/>
      <c r="AH30" s="1399"/>
      <c r="AI30" s="1399"/>
      <c r="AJ30" s="1399"/>
    </row>
    <row r="31" spans="1:45" ht="18.75" customHeight="1">
      <c r="D31" s="1221" t="s">
        <v>3930</v>
      </c>
      <c r="K31" s="1245"/>
      <c r="L31" s="1247"/>
      <c r="M31" s="1409">
        <v>0</v>
      </c>
      <c r="N31" s="1409"/>
      <c r="O31" s="1409"/>
      <c r="P31" s="1236" t="s">
        <v>3931</v>
      </c>
      <c r="Q31" s="1247"/>
      <c r="R31" s="1247"/>
      <c r="S31" s="1247"/>
      <c r="U31" s="1236"/>
      <c r="V31" s="1236"/>
      <c r="W31" s="1236"/>
      <c r="X31" s="1236"/>
      <c r="Y31" s="1236"/>
      <c r="AA31" s="1399"/>
      <c r="AB31" s="1399"/>
      <c r="AC31" s="1399"/>
      <c r="AD31" s="1399"/>
      <c r="AE31" s="1399"/>
      <c r="AF31" s="1399"/>
      <c r="AG31" s="1399"/>
      <c r="AH31" s="1399"/>
      <c r="AI31" s="1399"/>
      <c r="AJ31" s="1399"/>
    </row>
    <row r="32" spans="1:45" ht="16.5" customHeight="1">
      <c r="B32" s="1245"/>
      <c r="C32" s="1236"/>
      <c r="D32" s="1236"/>
      <c r="E32" s="1236"/>
      <c r="F32" s="1236"/>
      <c r="G32" s="1236"/>
      <c r="H32" s="1236"/>
      <c r="I32" s="1236"/>
      <c r="J32" s="1236"/>
      <c r="K32" s="1236"/>
      <c r="L32" s="1236"/>
      <c r="M32" s="1236"/>
      <c r="N32" s="1236"/>
      <c r="O32" s="1236"/>
      <c r="P32" s="1236"/>
      <c r="Q32" s="1236"/>
      <c r="R32" s="1236"/>
      <c r="S32" s="1236"/>
      <c r="T32" s="1236"/>
      <c r="U32" s="1236"/>
      <c r="V32" s="1236"/>
      <c r="W32" s="1236"/>
      <c r="X32" s="1236"/>
      <c r="Y32" s="1236"/>
      <c r="AA32" s="1399"/>
      <c r="AB32" s="1399"/>
      <c r="AC32" s="1399"/>
      <c r="AD32" s="1399"/>
      <c r="AE32" s="1399"/>
      <c r="AF32" s="1399"/>
      <c r="AG32" s="1399"/>
      <c r="AH32" s="1399"/>
      <c r="AI32" s="1399"/>
      <c r="AJ32" s="1399"/>
    </row>
    <row r="33" spans="2:45" ht="16.5" customHeight="1">
      <c r="B33" s="1236" t="s">
        <v>3932</v>
      </c>
      <c r="J33" s="1236"/>
      <c r="K33" s="1236"/>
      <c r="L33" s="1236"/>
      <c r="M33" s="1236"/>
      <c r="N33" s="1236"/>
      <c r="O33" s="1236"/>
      <c r="P33" s="1236"/>
      <c r="Q33" s="1236"/>
      <c r="R33" s="1236"/>
      <c r="S33" s="1236"/>
      <c r="T33" s="1236"/>
      <c r="U33" s="1236"/>
      <c r="V33" s="1236"/>
      <c r="W33" s="1236"/>
      <c r="X33" s="1236"/>
      <c r="Y33" s="1236"/>
      <c r="AA33" s="1399"/>
      <c r="AB33" s="1399"/>
      <c r="AC33" s="1399"/>
      <c r="AD33" s="1399"/>
      <c r="AE33" s="1399"/>
      <c r="AF33" s="1399"/>
      <c r="AG33" s="1399"/>
      <c r="AH33" s="1399"/>
      <c r="AI33" s="1399"/>
      <c r="AJ33" s="1399"/>
    </row>
    <row r="34" spans="2:45" ht="16.5" customHeight="1">
      <c r="D34" s="1245" t="s">
        <v>3933</v>
      </c>
      <c r="J34" s="1236"/>
      <c r="K34" s="1236"/>
      <c r="L34" s="1236"/>
      <c r="M34" s="1236"/>
      <c r="N34" s="1236"/>
      <c r="O34" s="1236"/>
      <c r="P34" s="1236"/>
      <c r="Q34" s="1236"/>
      <c r="R34" s="1236"/>
      <c r="S34" s="1236"/>
      <c r="T34" s="1236"/>
      <c r="U34" s="1236"/>
      <c r="V34" s="1236"/>
      <c r="W34" s="1236"/>
      <c r="X34" s="1236"/>
      <c r="Y34" s="1236"/>
      <c r="AA34" s="1237"/>
      <c r="AB34" s="1237"/>
      <c r="AC34" s="1237"/>
      <c r="AD34" s="1237"/>
      <c r="AE34" s="1237"/>
      <c r="AF34" s="1237"/>
      <c r="AG34" s="1237"/>
      <c r="AH34" s="1237"/>
      <c r="AI34" s="1237"/>
      <c r="AJ34" s="1237"/>
    </row>
    <row r="35" spans="2:45" ht="16.5">
      <c r="B35" s="1245"/>
      <c r="C35" s="1236"/>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1236"/>
    </row>
    <row r="36" spans="2:45" ht="16.5" customHeight="1">
      <c r="B36" s="1236" t="s">
        <v>3934</v>
      </c>
      <c r="J36" s="1236"/>
      <c r="K36" s="1236"/>
      <c r="L36" s="1236"/>
      <c r="M36" s="1236"/>
      <c r="N36" s="1236"/>
      <c r="O36" s="1236"/>
      <c r="P36" s="1236"/>
      <c r="Q36" s="1236"/>
      <c r="R36" s="1236"/>
      <c r="S36" s="1236"/>
      <c r="T36" s="1236"/>
      <c r="U36" s="1236"/>
      <c r="V36" s="1236"/>
      <c r="W36" s="1236"/>
      <c r="X36" s="1236"/>
      <c r="Y36" s="1236"/>
    </row>
    <row r="37" spans="2:45" ht="16.5" customHeight="1">
      <c r="D37" s="1245" t="s">
        <v>3902</v>
      </c>
      <c r="J37" s="1236"/>
      <c r="K37" s="1236"/>
      <c r="L37" s="1236"/>
      <c r="M37" s="1236"/>
      <c r="N37" s="1236"/>
      <c r="O37" s="1236"/>
      <c r="P37" s="1236"/>
      <c r="Q37" s="1236"/>
      <c r="R37" s="1236"/>
      <c r="S37" s="1236"/>
      <c r="T37" s="1236"/>
      <c r="U37" s="1236"/>
      <c r="V37" s="1236"/>
      <c r="W37" s="1236"/>
      <c r="X37" s="1236"/>
      <c r="Y37" s="1236"/>
    </row>
    <row r="38" spans="2:45" ht="16.5">
      <c r="B38" s="1245"/>
      <c r="C38" s="1236"/>
      <c r="D38" s="1236"/>
      <c r="E38" s="1236"/>
      <c r="F38" s="1236"/>
      <c r="G38" s="1236"/>
      <c r="H38" s="1236"/>
      <c r="I38" s="1236"/>
      <c r="J38" s="1236"/>
      <c r="K38" s="1236"/>
      <c r="L38" s="1236"/>
      <c r="M38" s="1236"/>
      <c r="N38" s="1236"/>
      <c r="O38" s="1236"/>
      <c r="P38" s="1236"/>
      <c r="Q38" s="1236"/>
      <c r="R38" s="1236"/>
      <c r="S38" s="1236"/>
      <c r="T38" s="1236"/>
      <c r="U38" s="1236"/>
      <c r="V38" s="1236"/>
      <c r="W38" s="1236"/>
      <c r="X38" s="1236"/>
      <c r="Y38" s="1236"/>
    </row>
    <row r="39" spans="2:45" ht="16.5" customHeight="1">
      <c r="B39" s="1236" t="s">
        <v>3935</v>
      </c>
      <c r="C39" s="1236"/>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row>
    <row r="40" spans="2:45" s="1236" customFormat="1" ht="16.5" customHeight="1">
      <c r="B40" s="1248"/>
      <c r="C40" s="1248"/>
      <c r="D40" s="1401" t="s">
        <v>3936</v>
      </c>
      <c r="E40" s="1401"/>
      <c r="F40" s="1249"/>
      <c r="G40" s="1248" t="s">
        <v>3937</v>
      </c>
      <c r="H40" s="1250"/>
      <c r="I40" s="1251" t="s">
        <v>3938</v>
      </c>
      <c r="J40" s="1250"/>
      <c r="K40" s="1251" t="s">
        <v>3939</v>
      </c>
      <c r="L40" s="1251" t="s">
        <v>3940</v>
      </c>
      <c r="M40" s="1402" t="s">
        <v>3936</v>
      </c>
      <c r="N40" s="1402"/>
      <c r="O40" s="1250"/>
      <c r="P40" s="1248" t="s">
        <v>3937</v>
      </c>
      <c r="Q40" s="1250"/>
      <c r="R40" s="1251" t="s">
        <v>3941</v>
      </c>
      <c r="S40" s="1252"/>
      <c r="T40" s="1251" t="s">
        <v>3939</v>
      </c>
      <c r="AA40" s="1399"/>
      <c r="AB40" s="1399"/>
      <c r="AC40" s="1399"/>
      <c r="AD40" s="1399"/>
      <c r="AE40" s="1399"/>
      <c r="AF40" s="1399"/>
      <c r="AG40" s="1399"/>
      <c r="AH40" s="1399"/>
      <c r="AI40" s="1399"/>
      <c r="AJ40" s="1399"/>
      <c r="AK40" s="1399"/>
      <c r="AL40" s="1399"/>
      <c r="AM40" s="1237"/>
      <c r="AN40" s="1237"/>
      <c r="AO40" s="1238"/>
      <c r="AP40" s="1238"/>
      <c r="AQ40" s="1238"/>
      <c r="AR40" s="1238"/>
      <c r="AS40" s="1238"/>
    </row>
    <row r="41" spans="2:45" ht="16.5" customHeight="1">
      <c r="B41" s="1224"/>
      <c r="AA41" s="1399"/>
      <c r="AB41" s="1399"/>
      <c r="AC41" s="1399"/>
      <c r="AD41" s="1399"/>
      <c r="AE41" s="1399"/>
      <c r="AF41" s="1399"/>
      <c r="AG41" s="1399"/>
      <c r="AH41" s="1399"/>
      <c r="AI41" s="1399"/>
      <c r="AJ41" s="1399"/>
      <c r="AK41" s="1399"/>
      <c r="AL41" s="1399"/>
      <c r="AM41" s="1237"/>
      <c r="AN41" s="1237"/>
      <c r="AO41" s="1238"/>
      <c r="AP41" s="1238"/>
      <c r="AQ41" s="1238"/>
      <c r="AR41" s="1238"/>
      <c r="AS41" s="1238"/>
    </row>
    <row r="42" spans="2:45" ht="16.5" customHeight="1">
      <c r="B42" s="1236" t="s">
        <v>3942</v>
      </c>
      <c r="C42" s="1236"/>
      <c r="D42" s="1236"/>
      <c r="E42" s="1236"/>
      <c r="F42" s="1236"/>
      <c r="G42" s="1236"/>
      <c r="H42" s="1236"/>
      <c r="I42" s="1236"/>
      <c r="AA42" s="1238"/>
      <c r="AB42" s="1238"/>
      <c r="AC42" s="1238"/>
      <c r="AD42" s="1238"/>
      <c r="AE42" s="1238"/>
      <c r="AF42" s="1238"/>
      <c r="AG42" s="1238"/>
      <c r="AH42" s="1238"/>
      <c r="AI42" s="1238"/>
      <c r="AJ42" s="1238"/>
      <c r="AK42" s="1238"/>
      <c r="AL42" s="1238"/>
      <c r="AM42" s="1238"/>
      <c r="AN42" s="1238"/>
      <c r="AO42" s="1238"/>
      <c r="AP42" s="1238"/>
      <c r="AQ42" s="1238"/>
      <c r="AR42" s="1238"/>
      <c r="AS42" s="1238"/>
    </row>
    <row r="43" spans="2:45" ht="18.600000000000001" customHeight="1">
      <c r="C43" s="1253" t="s">
        <v>3943</v>
      </c>
      <c r="D43" s="1254"/>
      <c r="E43" s="1254"/>
      <c r="F43" s="1254"/>
      <c r="G43" s="1254"/>
      <c r="H43" s="1254"/>
      <c r="I43" s="1254"/>
      <c r="J43" s="1254"/>
      <c r="AA43" s="1238"/>
      <c r="AB43" s="1238"/>
      <c r="AC43" s="1238"/>
      <c r="AD43" s="1238"/>
      <c r="AE43" s="1238"/>
      <c r="AF43" s="1238"/>
      <c r="AG43" s="1238"/>
      <c r="AH43" s="1238"/>
      <c r="AI43" s="1238"/>
      <c r="AJ43" s="1238"/>
      <c r="AK43" s="1238"/>
      <c r="AL43" s="1238"/>
      <c r="AM43" s="1238"/>
      <c r="AN43" s="1238"/>
      <c r="AO43" s="1238"/>
      <c r="AP43" s="1238"/>
      <c r="AQ43" s="1238"/>
      <c r="AR43" s="1238"/>
      <c r="AS43" s="1238"/>
    </row>
    <row r="44" spans="2:45" ht="18.600000000000001" customHeight="1">
      <c r="C44" s="1253" t="s">
        <v>3944</v>
      </c>
      <c r="D44" s="1254"/>
      <c r="E44" s="1254"/>
      <c r="F44" s="1254"/>
      <c r="G44" s="1254"/>
      <c r="H44" s="1254"/>
      <c r="I44" s="1254"/>
      <c r="J44" s="1254"/>
      <c r="AA44" s="1238"/>
      <c r="AB44" s="1238"/>
      <c r="AC44" s="1238"/>
      <c r="AD44" s="1238"/>
      <c r="AE44" s="1238"/>
      <c r="AF44" s="1238"/>
      <c r="AG44" s="1238"/>
      <c r="AH44" s="1238"/>
      <c r="AI44" s="1238"/>
      <c r="AJ44" s="1238"/>
      <c r="AK44" s="1238"/>
      <c r="AL44" s="1238"/>
      <c r="AM44" s="1238"/>
      <c r="AN44" s="1238"/>
      <c r="AO44" s="1238"/>
      <c r="AP44" s="1238"/>
      <c r="AQ44" s="1238"/>
      <c r="AR44" s="1238"/>
      <c r="AS44" s="1238"/>
    </row>
    <row r="45" spans="2:45" ht="18.600000000000001" customHeight="1">
      <c r="C45" s="1253" t="s">
        <v>3945</v>
      </c>
      <c r="D45" s="1254"/>
      <c r="E45" s="1254"/>
      <c r="F45" s="1254"/>
      <c r="G45" s="1254"/>
      <c r="H45" s="1254"/>
      <c r="I45" s="1254"/>
      <c r="J45" s="1254"/>
    </row>
    <row r="46" spans="2:45" ht="16.5">
      <c r="B46" s="1244"/>
      <c r="C46" s="1244"/>
      <c r="D46" s="1244"/>
      <c r="E46" s="1244"/>
      <c r="F46" s="1244"/>
      <c r="G46" s="1244"/>
      <c r="H46" s="1244"/>
      <c r="I46" s="1244"/>
      <c r="J46" s="1244"/>
      <c r="K46" s="1244"/>
      <c r="L46" s="1244"/>
      <c r="M46" s="1244"/>
      <c r="N46" s="1244"/>
      <c r="O46" s="1244"/>
      <c r="P46" s="1244"/>
      <c r="Q46" s="1244"/>
      <c r="R46" s="1244"/>
      <c r="S46" s="1244"/>
      <c r="T46" s="1244"/>
      <c r="U46" s="1244"/>
      <c r="V46" s="1244"/>
      <c r="W46" s="1244"/>
      <c r="X46" s="1244"/>
      <c r="Y46" s="1244"/>
    </row>
    <row r="47" spans="2:45" ht="27.2" customHeight="1">
      <c r="B47" s="1255" t="s">
        <v>3903</v>
      </c>
      <c r="C47" s="1256"/>
      <c r="D47" s="1256"/>
      <c r="E47" s="1256"/>
      <c r="F47" s="1256"/>
      <c r="G47" s="1256"/>
      <c r="H47" s="1256"/>
      <c r="I47" s="1256"/>
      <c r="J47" s="1256"/>
      <c r="K47" s="1256"/>
      <c r="L47" s="1256"/>
      <c r="M47" s="1257"/>
      <c r="N47" s="1256"/>
      <c r="O47" s="1256"/>
      <c r="P47" s="1256"/>
      <c r="Q47" s="1256"/>
      <c r="R47" s="1256"/>
      <c r="S47" s="1256"/>
      <c r="T47" s="1256"/>
      <c r="U47" s="1256"/>
      <c r="V47" s="1256"/>
      <c r="W47" s="1256"/>
      <c r="X47" s="1258"/>
      <c r="Y47" s="1245"/>
    </row>
    <row r="48" spans="2:45" ht="33" customHeight="1">
      <c r="B48" s="1259" t="s">
        <v>3904</v>
      </c>
      <c r="C48" s="1245"/>
      <c r="D48" s="1245"/>
      <c r="E48" s="1245"/>
      <c r="F48" s="1245"/>
      <c r="G48" s="1245"/>
      <c r="H48" s="1245"/>
      <c r="I48" s="1245"/>
      <c r="J48" s="1245"/>
      <c r="K48" s="1245"/>
      <c r="L48" s="1245"/>
      <c r="N48" s="1403"/>
      <c r="O48" s="1403"/>
      <c r="P48" s="1403"/>
      <c r="Q48" s="1403"/>
      <c r="R48" s="1403"/>
      <c r="S48" s="1403"/>
      <c r="T48" s="1403"/>
      <c r="U48" s="1403"/>
      <c r="V48" s="1403"/>
      <c r="W48" s="1403"/>
      <c r="X48" s="1404"/>
      <c r="Y48" s="1245"/>
      <c r="AA48" s="1399" t="s">
        <v>3946</v>
      </c>
      <c r="AB48" s="1399"/>
      <c r="AC48" s="1399"/>
      <c r="AD48" s="1399"/>
      <c r="AE48" s="1399"/>
      <c r="AF48" s="1399"/>
      <c r="AG48" s="1399"/>
      <c r="AH48" s="1399"/>
      <c r="AI48" s="1399"/>
      <c r="AJ48" s="1399"/>
      <c r="AK48" s="1399"/>
      <c r="AL48" s="1399"/>
      <c r="AM48" s="1237"/>
      <c r="AN48" s="1237"/>
      <c r="AO48" s="1237"/>
      <c r="AP48" s="1237"/>
      <c r="AQ48" s="1237"/>
      <c r="AR48" s="1237"/>
      <c r="AS48" s="1237"/>
    </row>
    <row r="49" spans="2:45" ht="33" customHeight="1">
      <c r="B49" s="1259" t="s">
        <v>3905</v>
      </c>
      <c r="C49" s="1244"/>
      <c r="D49" s="1244"/>
      <c r="E49" s="1244"/>
      <c r="F49" s="1244"/>
      <c r="G49" s="1244"/>
      <c r="H49" s="1244"/>
      <c r="I49" s="1244"/>
      <c r="J49" s="1244"/>
      <c r="K49" s="1244"/>
      <c r="L49" s="1244"/>
      <c r="N49" s="1403"/>
      <c r="O49" s="1403"/>
      <c r="P49" s="1403"/>
      <c r="Q49" s="1403"/>
      <c r="R49" s="1403"/>
      <c r="S49" s="1403"/>
      <c r="T49" s="1403"/>
      <c r="U49" s="1403"/>
      <c r="V49" s="1403"/>
      <c r="W49" s="1403"/>
      <c r="X49" s="1404"/>
      <c r="Y49" s="1244"/>
      <c r="AA49" s="1238"/>
      <c r="AB49" s="1238"/>
      <c r="AC49" s="1238"/>
      <c r="AD49" s="1238"/>
      <c r="AE49" s="1238"/>
      <c r="AF49" s="1238"/>
      <c r="AG49" s="1238"/>
      <c r="AH49" s="1238"/>
      <c r="AI49" s="1238"/>
      <c r="AJ49" s="1238"/>
      <c r="AK49" s="1238"/>
      <c r="AL49" s="1238"/>
      <c r="AM49" s="1238"/>
      <c r="AN49" s="1238"/>
      <c r="AO49" s="1238"/>
      <c r="AP49" s="1238"/>
      <c r="AQ49" s="1238"/>
      <c r="AR49" s="1238"/>
      <c r="AS49" s="1238"/>
    </row>
    <row r="50" spans="2:45" ht="33" customHeight="1">
      <c r="B50" s="1259" t="s">
        <v>3906</v>
      </c>
      <c r="C50" s="1244"/>
      <c r="D50" s="1244"/>
      <c r="E50" s="1244"/>
      <c r="F50" s="1244"/>
      <c r="G50" s="1244"/>
      <c r="H50" s="1244"/>
      <c r="I50" s="1244"/>
      <c r="J50" s="1244"/>
      <c r="K50" s="1244"/>
      <c r="L50" s="1244"/>
      <c r="N50" s="1412"/>
      <c r="O50" s="1413"/>
      <c r="P50" s="1413"/>
      <c r="Q50" s="1413"/>
      <c r="R50" s="1413"/>
      <c r="S50" s="1413"/>
      <c r="T50" s="1413"/>
      <c r="U50" s="1413"/>
      <c r="V50" s="1413"/>
      <c r="W50" s="1413"/>
      <c r="X50" s="1414"/>
      <c r="Y50" s="1244"/>
      <c r="AA50" s="1238"/>
      <c r="AB50" s="1238"/>
      <c r="AC50" s="1238"/>
      <c r="AD50" s="1238"/>
      <c r="AE50" s="1238"/>
      <c r="AF50" s="1238"/>
      <c r="AG50" s="1238"/>
      <c r="AH50" s="1238"/>
      <c r="AI50" s="1238"/>
      <c r="AJ50" s="1238"/>
      <c r="AK50" s="1238"/>
      <c r="AL50" s="1238"/>
      <c r="AM50" s="1238"/>
      <c r="AN50" s="1238"/>
      <c r="AO50" s="1238"/>
      <c r="AP50" s="1238"/>
      <c r="AQ50" s="1238"/>
      <c r="AR50" s="1238"/>
      <c r="AS50" s="1238"/>
    </row>
    <row r="51" spans="2:45" ht="16.5">
      <c r="B51" s="1260"/>
      <c r="C51" s="1261"/>
      <c r="D51" s="1261"/>
      <c r="E51" s="1261"/>
      <c r="F51" s="1261"/>
      <c r="G51" s="1261"/>
      <c r="H51" s="1261"/>
      <c r="I51" s="1261"/>
      <c r="J51" s="1261"/>
      <c r="K51" s="1261"/>
      <c r="L51" s="1261"/>
      <c r="M51" s="1262"/>
      <c r="N51" s="1261"/>
      <c r="O51" s="1261"/>
      <c r="P51" s="1261"/>
      <c r="Q51" s="1261"/>
      <c r="R51" s="1261"/>
      <c r="S51" s="1261"/>
      <c r="T51" s="1261"/>
      <c r="U51" s="1261"/>
      <c r="V51" s="1261"/>
      <c r="W51" s="1261"/>
      <c r="X51" s="1263"/>
      <c r="Y51" s="1244"/>
    </row>
    <row r="52" spans="2:45" ht="16.5">
      <c r="B52" s="1224"/>
    </row>
    <row r="53" spans="2:45" ht="16.5"/>
    <row r="54" spans="2:45" ht="16.5">
      <c r="B54" s="1415"/>
      <c r="C54" s="1410"/>
      <c r="D54" s="1410"/>
      <c r="E54" s="1410"/>
      <c r="F54" s="1410"/>
      <c r="G54" s="1410"/>
      <c r="H54" s="1410"/>
      <c r="I54" s="1410"/>
    </row>
    <row r="55" spans="2:45" ht="16.5" hidden="1">
      <c r="B55" s="1416"/>
      <c r="C55" s="1410"/>
      <c r="D55" s="1410"/>
      <c r="E55" s="1410"/>
      <c r="F55" s="1410"/>
      <c r="G55" s="1410"/>
      <c r="H55" s="1410"/>
      <c r="I55" s="1410"/>
    </row>
    <row r="56" spans="2:45" ht="16.5" hidden="1">
      <c r="B56" s="1416"/>
      <c r="C56" s="1410"/>
      <c r="D56" s="1410"/>
      <c r="E56" s="1410"/>
      <c r="F56" s="1410"/>
      <c r="G56" s="1410"/>
      <c r="H56" s="1410"/>
      <c r="I56" s="1410"/>
    </row>
    <row r="57" spans="2:45" ht="16.5" hidden="1">
      <c r="B57" s="1224"/>
    </row>
    <row r="58" spans="2:45" ht="16.5" hidden="1">
      <c r="B58" s="1385"/>
      <c r="C58" s="1410"/>
      <c r="D58" s="1410"/>
      <c r="E58" s="1410"/>
      <c r="F58" s="1410"/>
      <c r="G58" s="1410"/>
      <c r="H58" s="1410"/>
      <c r="I58" s="1410"/>
    </row>
    <row r="59" spans="2:45" ht="16.5" hidden="1">
      <c r="B59" s="1385"/>
      <c r="C59" s="1410"/>
      <c r="D59" s="1410"/>
      <c r="E59" s="1410"/>
      <c r="F59" s="1410"/>
      <c r="G59" s="1410"/>
      <c r="H59" s="1410"/>
      <c r="I59" s="1410"/>
    </row>
    <row r="60" spans="2:45" ht="16.5" hidden="1">
      <c r="B60" s="1224"/>
    </row>
    <row r="61" spans="2:45" ht="16.5" hidden="1">
      <c r="B61" s="1224"/>
    </row>
    <row r="62" spans="2:45" ht="16.5" hidden="1">
      <c r="B62" s="1385"/>
      <c r="C62" s="1410"/>
      <c r="D62" s="1410"/>
      <c r="E62" s="1410"/>
      <c r="F62" s="1410"/>
      <c r="G62" s="1410"/>
      <c r="H62" s="1410"/>
      <c r="I62" s="1410"/>
    </row>
    <row r="63" spans="2:45" ht="16.5" hidden="1">
      <c r="B63" s="1385"/>
      <c r="C63" s="1410"/>
      <c r="D63" s="1410"/>
      <c r="E63" s="1410"/>
      <c r="F63" s="1410"/>
      <c r="G63" s="1410"/>
      <c r="H63" s="1410"/>
      <c r="I63" s="1410"/>
    </row>
    <row r="64" spans="2:45" ht="16.5" hidden="1">
      <c r="B64" s="1385"/>
      <c r="C64" s="1410"/>
      <c r="D64" s="1410"/>
      <c r="E64" s="1410"/>
      <c r="F64" s="1410"/>
      <c r="G64" s="1410"/>
      <c r="H64" s="1410"/>
      <c r="I64" s="1410"/>
    </row>
    <row r="65" spans="2:9" ht="16.5" hidden="1">
      <c r="B65" s="1224"/>
    </row>
    <row r="66" spans="2:9" ht="16.5" hidden="1">
      <c r="B66" s="1385"/>
      <c r="C66" s="1410"/>
      <c r="D66" s="1410"/>
      <c r="E66" s="1410"/>
      <c r="F66" s="1410"/>
      <c r="G66" s="1410"/>
      <c r="H66" s="1410"/>
      <c r="I66" s="1410"/>
    </row>
    <row r="67" spans="2:9" ht="24" hidden="1" customHeight="1">
      <c r="B67" s="1411"/>
      <c r="C67" s="1410"/>
      <c r="D67" s="1410"/>
      <c r="E67" s="1410"/>
      <c r="F67" s="1410"/>
      <c r="G67" s="1410"/>
      <c r="H67" s="1410"/>
      <c r="I67" s="1410"/>
    </row>
    <row r="68" spans="2:9" ht="16.5" hidden="1">
      <c r="B68" s="1411"/>
      <c r="C68" s="1410"/>
      <c r="D68" s="1410"/>
      <c r="E68" s="1410"/>
      <c r="F68" s="1410"/>
      <c r="G68" s="1410"/>
      <c r="H68" s="1410"/>
      <c r="I68" s="1410"/>
    </row>
    <row r="69" spans="2:9" ht="16.5" hidden="1">
      <c r="B69" s="1224"/>
    </row>
    <row r="70" spans="2:9" ht="48" hidden="1" customHeight="1">
      <c r="B70" s="1385"/>
      <c r="C70" s="1410"/>
      <c r="D70" s="1410"/>
      <c r="E70" s="1410"/>
      <c r="F70" s="1410"/>
      <c r="G70" s="1410"/>
      <c r="H70" s="1410"/>
      <c r="I70" s="1410"/>
    </row>
    <row r="71" spans="2:9" ht="36" hidden="1" customHeight="1">
      <c r="B71" s="1385"/>
      <c r="C71" s="1410"/>
      <c r="D71" s="1410"/>
      <c r="E71" s="1410"/>
      <c r="F71" s="1410"/>
      <c r="G71" s="1410"/>
      <c r="H71" s="1410"/>
      <c r="I71" s="1410"/>
    </row>
    <row r="72" spans="2:9" ht="16.5" hidden="1">
      <c r="B72" s="1411"/>
      <c r="C72" s="1410"/>
      <c r="D72" s="1410"/>
      <c r="E72" s="1410"/>
      <c r="F72" s="1410"/>
      <c r="G72" s="1410"/>
      <c r="H72" s="1410"/>
      <c r="I72" s="1410"/>
    </row>
    <row r="73" spans="2:9" ht="16.5" hidden="1">
      <c r="B73" s="1264"/>
    </row>
    <row r="74" spans="2:9" ht="16.5" hidden="1">
      <c r="B74" s="1385"/>
      <c r="C74" s="1410"/>
      <c r="D74" s="1410"/>
      <c r="E74" s="1410"/>
      <c r="F74" s="1410"/>
      <c r="G74" s="1410"/>
      <c r="H74" s="1410"/>
      <c r="I74" s="1410"/>
    </row>
    <row r="75" spans="2:9" ht="16.5" hidden="1">
      <c r="B75" s="1385"/>
      <c r="C75" s="1410"/>
      <c r="D75" s="1410"/>
      <c r="E75" s="1410"/>
      <c r="F75" s="1410"/>
      <c r="G75" s="1410"/>
      <c r="H75" s="1410"/>
      <c r="I75" s="1410"/>
    </row>
    <row r="76" spans="2:9" ht="16.5" hidden="1">
      <c r="B76" s="1385"/>
      <c r="C76" s="1410"/>
      <c r="D76" s="1410"/>
      <c r="E76" s="1410"/>
      <c r="F76" s="1410"/>
      <c r="G76" s="1410"/>
      <c r="H76" s="1410"/>
      <c r="I76" s="1410"/>
    </row>
    <row r="77" spans="2:9" ht="16.5" hidden="1">
      <c r="B77" s="1385"/>
      <c r="C77" s="1410"/>
      <c r="D77" s="1410"/>
      <c r="E77" s="1410"/>
      <c r="F77" s="1410"/>
      <c r="G77" s="1410"/>
      <c r="H77" s="1410"/>
      <c r="I77" s="1410"/>
    </row>
    <row r="78" spans="2:9" ht="16.5" hidden="1">
      <c r="B78" s="1385"/>
      <c r="C78" s="1410"/>
      <c r="D78" s="1410"/>
      <c r="E78" s="1410"/>
      <c r="F78" s="1410"/>
      <c r="G78" s="1410"/>
      <c r="H78" s="1410"/>
      <c r="I78" s="1410"/>
    </row>
    <row r="79" spans="2:9" ht="16.5" hidden="1">
      <c r="B79" s="1385"/>
      <c r="C79" s="1410"/>
      <c r="D79" s="1410"/>
      <c r="E79" s="1410"/>
      <c r="F79" s="1410"/>
      <c r="G79" s="1410"/>
      <c r="H79" s="1410"/>
      <c r="I79" s="1410"/>
    </row>
    <row r="80" spans="2:9" ht="16.5" hidden="1">
      <c r="B80" s="1224"/>
    </row>
    <row r="81" spans="2:9" ht="16.5" hidden="1">
      <c r="B81" s="1385"/>
      <c r="C81" s="1410"/>
      <c r="D81" s="1410"/>
      <c r="E81" s="1410"/>
      <c r="F81" s="1410"/>
      <c r="G81" s="1410"/>
      <c r="H81" s="1410"/>
      <c r="I81" s="1410"/>
    </row>
    <row r="82" spans="2:9" ht="16.5" hidden="1">
      <c r="B82" s="1385"/>
      <c r="C82" s="1410"/>
      <c r="D82" s="1410"/>
      <c r="E82" s="1410"/>
      <c r="F82" s="1410"/>
      <c r="G82" s="1410"/>
      <c r="H82" s="1410"/>
      <c r="I82" s="1410"/>
    </row>
    <row r="83" spans="2:9" ht="24" hidden="1" customHeight="1">
      <c r="B83" s="1385"/>
      <c r="C83" s="1410"/>
      <c r="D83" s="1410"/>
      <c r="E83" s="1410"/>
      <c r="F83" s="1410"/>
      <c r="G83" s="1410"/>
      <c r="H83" s="1410"/>
      <c r="I83" s="1410"/>
    </row>
    <row r="85" spans="2:9" ht="16.5" hidden="1">
      <c r="B85" s="1415"/>
      <c r="C85" s="1410"/>
      <c r="D85" s="1410"/>
      <c r="E85" s="1410"/>
      <c r="F85" s="1410"/>
      <c r="G85" s="1410"/>
      <c r="H85" s="1410"/>
      <c r="I85" s="1410"/>
    </row>
    <row r="86" spans="2:9" ht="16.5" hidden="1">
      <c r="B86" s="1416"/>
      <c r="C86" s="1410"/>
      <c r="D86" s="1410"/>
      <c r="E86" s="1410"/>
      <c r="F86" s="1410"/>
      <c r="G86" s="1410"/>
      <c r="H86" s="1410"/>
      <c r="I86" s="1410"/>
    </row>
    <row r="87" spans="2:9" ht="16.5" hidden="1">
      <c r="B87" s="1224"/>
    </row>
    <row r="88" spans="2:9" ht="16.5" hidden="1">
      <c r="B88" s="1411"/>
      <c r="C88" s="1410"/>
      <c r="D88" s="1410"/>
      <c r="E88" s="1410"/>
      <c r="F88" s="1410"/>
      <c r="G88" s="1410"/>
      <c r="H88" s="1410"/>
      <c r="I88" s="1410"/>
    </row>
    <row r="89" spans="2:9" ht="16.5" hidden="1">
      <c r="B89" s="1411"/>
      <c r="C89" s="1410"/>
      <c r="D89" s="1410"/>
      <c r="E89" s="1410"/>
      <c r="F89" s="1410"/>
      <c r="G89" s="1410"/>
      <c r="H89" s="1410"/>
      <c r="I89" s="1410"/>
    </row>
    <row r="90" spans="2:9" ht="16.5" hidden="1">
      <c r="B90" s="1224"/>
    </row>
    <row r="91" spans="2:9" ht="16.5" hidden="1">
      <c r="B91" s="1385"/>
      <c r="C91" s="1410"/>
      <c r="D91" s="1410"/>
      <c r="E91" s="1410"/>
      <c r="F91" s="1410"/>
      <c r="G91" s="1410"/>
      <c r="H91" s="1410"/>
      <c r="I91" s="1410"/>
    </row>
    <row r="92" spans="2:9" ht="16.5" hidden="1">
      <c r="B92" s="1224"/>
    </row>
    <row r="93" spans="2:9" ht="63.75" hidden="1" customHeight="1">
      <c r="B93" s="1385"/>
      <c r="C93" s="1410"/>
      <c r="D93" s="1410"/>
      <c r="E93" s="1410"/>
      <c r="F93" s="1410"/>
      <c r="G93" s="1410"/>
      <c r="H93" s="1410"/>
      <c r="I93" s="1410"/>
    </row>
    <row r="94" spans="2:9" ht="16.5" hidden="1">
      <c r="B94" s="1224"/>
    </row>
    <row r="95" spans="2:9" ht="16.5" hidden="1">
      <c r="B95" s="1385"/>
      <c r="C95" s="1410"/>
      <c r="D95" s="1410"/>
      <c r="E95" s="1410"/>
      <c r="F95" s="1410"/>
      <c r="G95" s="1410"/>
      <c r="H95" s="1410"/>
      <c r="I95" s="1410"/>
    </row>
    <row r="96" spans="2:9" ht="16.5" hidden="1">
      <c r="B96" s="1224"/>
    </row>
    <row r="97" spans="2:9" ht="16.5" hidden="1">
      <c r="B97" s="1416"/>
      <c r="C97" s="1410"/>
      <c r="D97" s="1410"/>
      <c r="E97" s="1410"/>
      <c r="F97" s="1410"/>
      <c r="G97" s="1410"/>
      <c r="H97" s="1410"/>
      <c r="I97" s="1410"/>
    </row>
    <row r="98" spans="2:9" ht="16.5" hidden="1">
      <c r="B98" s="1416"/>
      <c r="C98" s="1410"/>
      <c r="D98" s="1410"/>
      <c r="E98" s="1410"/>
      <c r="F98" s="1410"/>
      <c r="G98" s="1410"/>
      <c r="H98" s="1410"/>
      <c r="I98" s="1410"/>
    </row>
    <row r="99" spans="2:9" ht="16.5" hidden="1">
      <c r="B99" s="1224"/>
    </row>
    <row r="100" spans="2:9" ht="16.5" hidden="1">
      <c r="B100" s="1411"/>
      <c r="C100" s="1410"/>
      <c r="D100" s="1410"/>
      <c r="E100" s="1410"/>
      <c r="F100" s="1410"/>
      <c r="G100" s="1410"/>
      <c r="H100" s="1410"/>
      <c r="I100" s="1410"/>
    </row>
    <row r="101" spans="2:9" ht="16.5" hidden="1">
      <c r="B101" s="1224"/>
    </row>
    <row r="102" spans="2:9" ht="16.5" hidden="1">
      <c r="B102" s="1385"/>
      <c r="C102" s="1410"/>
      <c r="D102" s="1410"/>
      <c r="E102" s="1410"/>
      <c r="F102" s="1410"/>
      <c r="G102" s="1410"/>
      <c r="H102" s="1410"/>
      <c r="I102" s="1410"/>
    </row>
    <row r="103" spans="2:9" ht="16.5" hidden="1">
      <c r="B103" s="1224"/>
    </row>
    <row r="104" spans="2:9" ht="25.5" hidden="1" customHeight="1">
      <c r="B104" s="1385"/>
      <c r="C104" s="1410"/>
      <c r="D104" s="1410"/>
      <c r="E104" s="1410"/>
      <c r="F104" s="1410"/>
      <c r="G104" s="1410"/>
      <c r="H104" s="1410"/>
      <c r="I104" s="1410"/>
    </row>
    <row r="105" spans="2:9" ht="16.5" hidden="1">
      <c r="B105" s="1385"/>
      <c r="C105" s="1410"/>
      <c r="D105" s="1410"/>
      <c r="E105" s="1410"/>
      <c r="F105" s="1410"/>
      <c r="G105" s="1410"/>
      <c r="H105" s="1410"/>
      <c r="I105" s="1410"/>
    </row>
    <row r="106" spans="2:9" ht="16.5" hidden="1">
      <c r="B106" s="1224"/>
    </row>
    <row r="107" spans="2:9" ht="25.5" hidden="1" customHeight="1">
      <c r="B107" s="1385"/>
      <c r="C107" s="1410"/>
      <c r="D107" s="1410"/>
      <c r="E107" s="1410"/>
      <c r="F107" s="1410"/>
      <c r="G107" s="1410"/>
      <c r="H107" s="1410"/>
      <c r="I107" s="1410"/>
    </row>
    <row r="108" spans="2:9" ht="16.5" hidden="1">
      <c r="B108" s="1224"/>
    </row>
    <row r="109" spans="2:9" ht="16.5" hidden="1">
      <c r="B109" s="1385"/>
      <c r="C109" s="1410"/>
      <c r="D109" s="1410"/>
      <c r="E109" s="1410"/>
      <c r="F109" s="1410"/>
      <c r="G109" s="1410"/>
      <c r="H109" s="1410"/>
      <c r="I109" s="1410"/>
    </row>
    <row r="110" spans="2:9" ht="16.5" hidden="1">
      <c r="B110" s="1224"/>
    </row>
    <row r="111" spans="2:9" ht="63.75" hidden="1" customHeight="1">
      <c r="B111" s="1385"/>
      <c r="C111" s="1410"/>
      <c r="D111" s="1410"/>
      <c r="E111" s="1410"/>
      <c r="F111" s="1410"/>
      <c r="G111" s="1410"/>
      <c r="H111" s="1410"/>
      <c r="I111" s="1410"/>
    </row>
    <row r="112" spans="2:9" ht="16.5" hidden="1">
      <c r="B112" s="1224"/>
    </row>
    <row r="113" spans="2:9" ht="16.5" hidden="1">
      <c r="B113" s="1385"/>
      <c r="C113" s="1410"/>
      <c r="D113" s="1410"/>
      <c r="E113" s="1410"/>
      <c r="F113" s="1410"/>
      <c r="G113" s="1410"/>
      <c r="H113" s="1410"/>
      <c r="I113" s="1410"/>
    </row>
    <row r="114" spans="2:9" ht="16.5" hidden="1">
      <c r="B114" s="1224"/>
    </row>
    <row r="115" spans="2:9" ht="25.5" hidden="1" customHeight="1">
      <c r="B115" s="1385"/>
      <c r="C115" s="1410"/>
      <c r="D115" s="1410"/>
      <c r="E115" s="1410"/>
      <c r="F115" s="1410"/>
      <c r="G115" s="1410"/>
      <c r="H115" s="1410"/>
      <c r="I115" s="1410"/>
    </row>
    <row r="117" spans="2:9" ht="16.5" hidden="1">
      <c r="B117" s="1415"/>
      <c r="C117" s="1410"/>
      <c r="D117" s="1410"/>
      <c r="E117" s="1410"/>
      <c r="F117" s="1410"/>
      <c r="G117" s="1410"/>
      <c r="H117" s="1410"/>
      <c r="I117" s="1410"/>
    </row>
    <row r="118" spans="2:9" ht="16.5" hidden="1">
      <c r="B118" s="1416"/>
      <c r="C118" s="1410"/>
      <c r="D118" s="1410"/>
      <c r="E118" s="1410"/>
      <c r="F118" s="1410"/>
      <c r="G118" s="1410"/>
      <c r="H118" s="1410"/>
      <c r="I118" s="1410"/>
    </row>
    <row r="119" spans="2:9" ht="16.5" hidden="1">
      <c r="B119" s="1224"/>
    </row>
    <row r="120" spans="2:9" ht="16.5" hidden="1">
      <c r="B120" s="1411"/>
      <c r="C120" s="1410"/>
      <c r="D120" s="1410"/>
      <c r="E120" s="1410"/>
      <c r="F120" s="1410"/>
      <c r="G120" s="1410"/>
      <c r="H120" s="1410"/>
      <c r="I120" s="1410"/>
    </row>
    <row r="121" spans="2:9" ht="16.5" hidden="1">
      <c r="B121" s="1395"/>
      <c r="C121" s="1410"/>
      <c r="D121" s="1410"/>
      <c r="E121" s="1410"/>
      <c r="F121" s="1410"/>
      <c r="G121" s="1410"/>
      <c r="H121" s="1410"/>
      <c r="I121" s="1410"/>
    </row>
    <row r="122" spans="2:9" ht="16.5" hidden="1">
      <c r="B122" s="1224"/>
    </row>
    <row r="123" spans="2:9" ht="16.5" hidden="1">
      <c r="B123" s="1385"/>
      <c r="C123" s="1410"/>
      <c r="D123" s="1410"/>
      <c r="E123" s="1410"/>
      <c r="F123" s="1410"/>
      <c r="G123" s="1410"/>
      <c r="H123" s="1410"/>
      <c r="I123" s="1410"/>
    </row>
    <row r="124" spans="2:9" ht="16.5" hidden="1">
      <c r="B124" s="1224"/>
    </row>
    <row r="125" spans="2:9" ht="63.75" hidden="1" customHeight="1">
      <c r="B125" s="1385"/>
      <c r="C125" s="1410"/>
      <c r="D125" s="1410"/>
      <c r="E125" s="1410"/>
      <c r="F125" s="1410"/>
      <c r="G125" s="1410"/>
      <c r="H125" s="1410"/>
      <c r="I125" s="1410"/>
    </row>
    <row r="126" spans="2:9" ht="16.5" hidden="1">
      <c r="B126" s="1224"/>
    </row>
    <row r="127" spans="2:9" ht="16.5" hidden="1">
      <c r="B127" s="1385"/>
      <c r="C127" s="1410"/>
      <c r="D127" s="1410"/>
      <c r="E127" s="1410"/>
      <c r="F127" s="1410"/>
      <c r="G127" s="1410"/>
      <c r="H127" s="1410"/>
      <c r="I127" s="1410"/>
    </row>
    <row r="128" spans="2:9" ht="16.5" hidden="1">
      <c r="B128" s="1224"/>
    </row>
    <row r="129" spans="2:9" ht="16.5" hidden="1">
      <c r="B129" s="1416"/>
      <c r="C129" s="1410"/>
      <c r="D129" s="1410"/>
      <c r="E129" s="1410"/>
      <c r="F129" s="1410"/>
      <c r="G129" s="1410"/>
      <c r="H129" s="1410"/>
      <c r="I129" s="1410"/>
    </row>
    <row r="130" spans="2:9" ht="16.5" hidden="1">
      <c r="B130" s="1416"/>
      <c r="C130" s="1410"/>
      <c r="D130" s="1410"/>
      <c r="E130" s="1410"/>
      <c r="F130" s="1410"/>
      <c r="G130" s="1410"/>
      <c r="H130" s="1410"/>
      <c r="I130" s="1410"/>
    </row>
    <row r="131" spans="2:9" ht="16.5" hidden="1">
      <c r="B131" s="1224"/>
    </row>
    <row r="132" spans="2:9" ht="16.5" hidden="1">
      <c r="B132" s="1411"/>
      <c r="C132" s="1410"/>
      <c r="D132" s="1410"/>
      <c r="E132" s="1410"/>
      <c r="F132" s="1410"/>
      <c r="G132" s="1410"/>
      <c r="H132" s="1410"/>
      <c r="I132" s="1410"/>
    </row>
    <row r="133" spans="2:9" ht="16.5" hidden="1">
      <c r="B133" s="1224"/>
    </row>
    <row r="134" spans="2:9" ht="25.5" hidden="1" customHeight="1">
      <c r="B134" s="1385"/>
      <c r="C134" s="1410"/>
      <c r="D134" s="1410"/>
      <c r="E134" s="1410"/>
      <c r="F134" s="1410"/>
      <c r="G134" s="1410"/>
      <c r="H134" s="1410"/>
      <c r="I134" s="1410"/>
    </row>
    <row r="135" spans="2:9" ht="16.5" hidden="1">
      <c r="B135" s="1224"/>
    </row>
    <row r="136" spans="2:9" ht="16.5" hidden="1">
      <c r="B136" s="1385"/>
      <c r="C136" s="1410"/>
      <c r="D136" s="1410"/>
      <c r="E136" s="1410"/>
      <c r="F136" s="1410"/>
      <c r="G136" s="1410"/>
      <c r="H136" s="1410"/>
      <c r="I136" s="1410"/>
    </row>
    <row r="137" spans="2:9" ht="16.5" hidden="1">
      <c r="B137" s="1385"/>
      <c r="C137" s="1410"/>
      <c r="D137" s="1410"/>
      <c r="E137" s="1410"/>
      <c r="F137" s="1410"/>
      <c r="G137" s="1410"/>
      <c r="H137" s="1410"/>
      <c r="I137" s="1410"/>
    </row>
    <row r="138" spans="2:9" ht="16.5" hidden="1">
      <c r="B138" s="1385"/>
      <c r="C138" s="1410"/>
      <c r="D138" s="1410"/>
      <c r="E138" s="1410"/>
      <c r="F138" s="1410"/>
      <c r="G138" s="1410"/>
      <c r="H138" s="1410"/>
      <c r="I138" s="1410"/>
    </row>
    <row r="139" spans="2:9" ht="16.5" hidden="1">
      <c r="B139" s="1385"/>
      <c r="C139" s="1410"/>
      <c r="D139" s="1410"/>
      <c r="E139" s="1410"/>
      <c r="F139" s="1410"/>
      <c r="G139" s="1410"/>
      <c r="H139" s="1410"/>
      <c r="I139" s="1410"/>
    </row>
    <row r="140" spans="2:9" ht="16.5" hidden="1">
      <c r="B140" s="1224"/>
    </row>
    <row r="141" spans="2:9" ht="25.5" hidden="1" customHeight="1">
      <c r="B141" s="1385"/>
      <c r="C141" s="1410"/>
      <c r="D141" s="1410"/>
      <c r="E141" s="1410"/>
      <c r="F141" s="1410"/>
      <c r="G141" s="1410"/>
      <c r="H141" s="1410"/>
      <c r="I141" s="1410"/>
    </row>
    <row r="142" spans="2:9" ht="16.5" hidden="1">
      <c r="B142" s="1224"/>
    </row>
    <row r="143" spans="2:9" ht="63.75" hidden="1" customHeight="1">
      <c r="B143" s="1385"/>
      <c r="C143" s="1410"/>
      <c r="D143" s="1410"/>
      <c r="E143" s="1410"/>
      <c r="F143" s="1410"/>
      <c r="G143" s="1410"/>
      <c r="H143" s="1410"/>
      <c r="I143" s="1410"/>
    </row>
    <row r="144" spans="2:9" ht="16.5" hidden="1">
      <c r="B144" s="1224"/>
    </row>
    <row r="145" spans="2:9" ht="16.5" hidden="1">
      <c r="B145" s="1385"/>
      <c r="C145" s="1410"/>
      <c r="D145" s="1410"/>
      <c r="E145" s="1410"/>
      <c r="F145" s="1410"/>
      <c r="G145" s="1410"/>
      <c r="H145" s="1410"/>
      <c r="I145" s="1410"/>
    </row>
    <row r="146" spans="2:9" ht="16.5" hidden="1">
      <c r="B146" s="1224"/>
    </row>
    <row r="147" spans="2:9" ht="25.5" hidden="1" customHeight="1">
      <c r="B147" s="1385"/>
      <c r="C147" s="1410"/>
      <c r="D147" s="1410"/>
      <c r="E147" s="1410"/>
      <c r="F147" s="1410"/>
      <c r="G147" s="1410"/>
      <c r="H147" s="1410"/>
      <c r="I147" s="1410"/>
    </row>
    <row r="149" spans="2:9" ht="16.5" hidden="1">
      <c r="B149" s="1415"/>
      <c r="C149" s="1410"/>
      <c r="D149" s="1410"/>
      <c r="E149" s="1410"/>
      <c r="F149" s="1410"/>
      <c r="G149" s="1410"/>
      <c r="H149" s="1410"/>
      <c r="I149" s="1410"/>
    </row>
    <row r="150" spans="2:9" ht="16.5" hidden="1">
      <c r="B150" s="1416"/>
      <c r="C150" s="1410"/>
      <c r="D150" s="1410"/>
      <c r="E150" s="1410"/>
      <c r="F150" s="1410"/>
      <c r="G150" s="1410"/>
      <c r="H150" s="1410"/>
      <c r="I150" s="1410"/>
    </row>
    <row r="151" spans="2:9" ht="16.5" hidden="1">
      <c r="B151" s="1416"/>
      <c r="C151" s="1410"/>
      <c r="D151" s="1410"/>
      <c r="E151" s="1410"/>
      <c r="F151" s="1410"/>
      <c r="G151" s="1410"/>
      <c r="H151" s="1410"/>
      <c r="I151" s="1410"/>
    </row>
    <row r="152" spans="2:9" ht="16.5" hidden="1">
      <c r="B152" s="1224"/>
    </row>
    <row r="153" spans="2:9" ht="16.5" hidden="1">
      <c r="B153" s="1385"/>
      <c r="C153" s="1410"/>
      <c r="D153" s="1410"/>
      <c r="E153" s="1410"/>
      <c r="F153" s="1410"/>
      <c r="G153" s="1410"/>
      <c r="H153" s="1410"/>
      <c r="I153" s="1410"/>
    </row>
    <row r="154" spans="2:9" ht="16.5" hidden="1">
      <c r="B154" s="1385"/>
      <c r="C154" s="1410"/>
      <c r="D154" s="1410"/>
      <c r="E154" s="1410"/>
      <c r="F154" s="1410"/>
      <c r="G154" s="1410"/>
      <c r="H154" s="1410"/>
      <c r="I154" s="1410"/>
    </row>
    <row r="155" spans="2:9" ht="16.5" hidden="1">
      <c r="B155" s="1224"/>
    </row>
    <row r="156" spans="2:9" ht="16.5" hidden="1">
      <c r="B156" s="1224"/>
    </row>
    <row r="157" spans="2:9" ht="16.5" hidden="1">
      <c r="B157" s="1385"/>
      <c r="C157" s="1410"/>
      <c r="D157" s="1410"/>
      <c r="E157" s="1410"/>
      <c r="F157" s="1410"/>
      <c r="G157" s="1410"/>
      <c r="H157" s="1410"/>
      <c r="I157" s="1410"/>
    </row>
    <row r="158" spans="2:9" ht="16.5" hidden="1">
      <c r="B158" s="1385"/>
      <c r="C158" s="1410"/>
      <c r="D158" s="1410"/>
      <c r="E158" s="1410"/>
      <c r="F158" s="1410"/>
      <c r="G158" s="1410"/>
      <c r="H158" s="1410"/>
      <c r="I158" s="1410"/>
    </row>
    <row r="159" spans="2:9" ht="16.5" hidden="1">
      <c r="B159" s="1385"/>
      <c r="C159" s="1410"/>
      <c r="D159" s="1410"/>
      <c r="E159" s="1410"/>
      <c r="F159" s="1410"/>
      <c r="G159" s="1410"/>
      <c r="H159" s="1410"/>
      <c r="I159" s="1410"/>
    </row>
    <row r="160" spans="2:9" ht="16.5" hidden="1">
      <c r="B160" s="1224"/>
    </row>
    <row r="161" spans="2:9" ht="24" hidden="1" customHeight="1">
      <c r="B161" s="1411"/>
      <c r="C161" s="1410"/>
      <c r="D161" s="1410"/>
      <c r="E161" s="1410"/>
      <c r="F161" s="1410"/>
      <c r="G161" s="1410"/>
      <c r="H161" s="1410"/>
      <c r="I161" s="1410"/>
    </row>
    <row r="162" spans="2:9" ht="16.5" hidden="1">
      <c r="B162" s="1411"/>
      <c r="C162" s="1410"/>
      <c r="D162" s="1410"/>
      <c r="E162" s="1410"/>
      <c r="F162" s="1410"/>
      <c r="G162" s="1410"/>
      <c r="H162" s="1410"/>
      <c r="I162" s="1410"/>
    </row>
    <row r="163" spans="2:9" ht="16.5" hidden="1">
      <c r="B163" s="1224"/>
    </row>
    <row r="164" spans="2:9" ht="48" hidden="1" customHeight="1">
      <c r="B164" s="1385"/>
      <c r="C164" s="1410"/>
      <c r="D164" s="1410"/>
      <c r="E164" s="1410"/>
      <c r="F164" s="1410"/>
      <c r="G164" s="1410"/>
      <c r="H164" s="1410"/>
      <c r="I164" s="1410"/>
    </row>
    <row r="165" spans="2:9" ht="36" hidden="1" customHeight="1">
      <c r="B165" s="1385"/>
      <c r="C165" s="1410"/>
      <c r="D165" s="1410"/>
      <c r="E165" s="1410"/>
      <c r="F165" s="1410"/>
      <c r="G165" s="1410"/>
      <c r="H165" s="1410"/>
      <c r="I165" s="1410"/>
    </row>
    <row r="166" spans="2:9" ht="16.5" hidden="1">
      <c r="B166" s="1224"/>
    </row>
    <row r="167" spans="2:9" ht="16.5" hidden="1">
      <c r="B167" s="1411"/>
      <c r="C167" s="1410"/>
      <c r="D167" s="1410"/>
      <c r="E167" s="1410"/>
      <c r="F167" s="1410"/>
      <c r="G167" s="1410"/>
      <c r="H167" s="1410"/>
      <c r="I167" s="1410"/>
    </row>
    <row r="168" spans="2:9" ht="16.5" hidden="1">
      <c r="B168" s="1224"/>
    </row>
    <row r="169" spans="2:9" ht="16.5" hidden="1">
      <c r="B169" s="1385"/>
      <c r="C169" s="1410"/>
      <c r="D169" s="1410"/>
      <c r="E169" s="1410"/>
      <c r="F169" s="1410"/>
      <c r="G169" s="1410"/>
      <c r="H169" s="1410"/>
      <c r="I169" s="1410"/>
    </row>
    <row r="170" spans="2:9" ht="16.5" hidden="1">
      <c r="B170" s="1385"/>
      <c r="C170" s="1410"/>
      <c r="D170" s="1410"/>
      <c r="E170" s="1410"/>
      <c r="F170" s="1410"/>
      <c r="G170" s="1410"/>
      <c r="H170" s="1410"/>
      <c r="I170" s="1410"/>
    </row>
    <row r="171" spans="2:9" ht="16.5" hidden="1">
      <c r="B171" s="1385"/>
      <c r="C171" s="1410"/>
      <c r="D171" s="1410"/>
      <c r="E171" s="1410"/>
      <c r="F171" s="1410"/>
      <c r="G171" s="1410"/>
      <c r="H171" s="1410"/>
      <c r="I171" s="1410"/>
    </row>
    <row r="172" spans="2:9" ht="16.5" hidden="1">
      <c r="B172" s="1385"/>
      <c r="C172" s="1410"/>
      <c r="D172" s="1410"/>
      <c r="E172" s="1410"/>
      <c r="F172" s="1410"/>
      <c r="G172" s="1410"/>
      <c r="H172" s="1410"/>
      <c r="I172" s="1410"/>
    </row>
    <row r="173" spans="2:9" ht="16.5" hidden="1">
      <c r="B173" s="1385"/>
      <c r="C173" s="1410"/>
      <c r="D173" s="1410"/>
      <c r="E173" s="1410"/>
      <c r="F173" s="1410"/>
      <c r="G173" s="1410"/>
      <c r="H173" s="1410"/>
      <c r="I173" s="1410"/>
    </row>
    <row r="174" spans="2:9" ht="16.5" hidden="1">
      <c r="B174" s="1224"/>
    </row>
    <row r="175" spans="2:9" ht="16.5" hidden="1">
      <c r="B175" s="1224"/>
    </row>
    <row r="176" spans="2:9" ht="16.5" hidden="1">
      <c r="B176" s="1385"/>
      <c r="C176" s="1410"/>
      <c r="D176" s="1410"/>
      <c r="E176" s="1410"/>
      <c r="F176" s="1410"/>
      <c r="G176" s="1410"/>
      <c r="H176" s="1410"/>
      <c r="I176" s="1410"/>
    </row>
    <row r="177" spans="2:9" ht="24" hidden="1" customHeight="1">
      <c r="B177" s="1385"/>
      <c r="C177" s="1410"/>
      <c r="D177" s="1410"/>
      <c r="E177" s="1410"/>
      <c r="F177" s="1410"/>
      <c r="G177" s="1410"/>
      <c r="H177" s="1410"/>
      <c r="I177" s="1410"/>
    </row>
    <row r="179" spans="2:9" ht="16.5" hidden="1">
      <c r="B179" s="1415"/>
      <c r="C179" s="1410"/>
      <c r="D179" s="1410"/>
      <c r="E179" s="1410"/>
      <c r="F179" s="1410"/>
      <c r="G179" s="1410"/>
      <c r="H179" s="1410"/>
      <c r="I179" s="1410"/>
    </row>
    <row r="180" spans="2:9" ht="16.5" hidden="1">
      <c r="B180" s="1224"/>
    </row>
    <row r="181" spans="2:9" ht="16.5" hidden="1">
      <c r="B181" s="1416"/>
      <c r="C181" s="1410"/>
      <c r="D181" s="1410"/>
      <c r="E181" s="1410"/>
      <c r="F181" s="1410"/>
      <c r="G181" s="1410"/>
      <c r="H181" s="1410"/>
      <c r="I181" s="1410"/>
    </row>
    <row r="182" spans="2:9" ht="16.5" hidden="1">
      <c r="B182" s="1416"/>
      <c r="C182" s="1410"/>
      <c r="D182" s="1410"/>
      <c r="E182" s="1410"/>
      <c r="F182" s="1410"/>
      <c r="G182" s="1410"/>
      <c r="H182" s="1410"/>
      <c r="I182" s="1410"/>
    </row>
    <row r="183" spans="2:9" ht="16.5" hidden="1">
      <c r="B183" s="1224"/>
    </row>
    <row r="184" spans="2:9" ht="16.5" hidden="1">
      <c r="B184" s="1385"/>
      <c r="C184" s="1410"/>
      <c r="D184" s="1410"/>
      <c r="E184" s="1410"/>
      <c r="F184" s="1410"/>
      <c r="G184" s="1410"/>
      <c r="H184" s="1410"/>
      <c r="I184" s="1410"/>
    </row>
    <row r="185" spans="2:9" ht="16.5" hidden="1">
      <c r="B185" s="1385"/>
      <c r="C185" s="1410"/>
      <c r="D185" s="1410"/>
      <c r="E185" s="1410"/>
      <c r="F185" s="1410"/>
      <c r="G185" s="1410"/>
      <c r="H185" s="1410"/>
      <c r="I185" s="1410"/>
    </row>
    <row r="186" spans="2:9" ht="16.5" hidden="1">
      <c r="B186" s="1224"/>
    </row>
    <row r="187" spans="2:9" ht="16.5" hidden="1">
      <c r="B187" s="1224"/>
    </row>
    <row r="188" spans="2:9" ht="16.5" hidden="1">
      <c r="B188" s="1385"/>
      <c r="C188" s="1410"/>
      <c r="D188" s="1410"/>
      <c r="E188" s="1410"/>
      <c r="F188" s="1410"/>
      <c r="G188" s="1410"/>
      <c r="H188" s="1410"/>
      <c r="I188" s="1410"/>
    </row>
    <row r="189" spans="2:9" ht="16.5" hidden="1">
      <c r="B189" s="1385"/>
      <c r="C189" s="1410"/>
      <c r="D189" s="1410"/>
      <c r="E189" s="1410"/>
      <c r="F189" s="1410"/>
      <c r="G189" s="1410"/>
      <c r="H189" s="1410"/>
      <c r="I189" s="1410"/>
    </row>
    <row r="190" spans="2:9" ht="16.5" hidden="1">
      <c r="B190" s="1385"/>
      <c r="C190" s="1410"/>
      <c r="D190" s="1410"/>
      <c r="E190" s="1410"/>
      <c r="F190" s="1410"/>
      <c r="G190" s="1410"/>
      <c r="H190" s="1410"/>
      <c r="I190" s="1410"/>
    </row>
    <row r="191" spans="2:9" ht="16.5" hidden="1">
      <c r="B191" s="1224"/>
    </row>
    <row r="192" spans="2:9" ht="24" hidden="1" customHeight="1">
      <c r="B192" s="1411"/>
      <c r="C192" s="1410"/>
      <c r="D192" s="1410"/>
      <c r="E192" s="1410"/>
      <c r="F192" s="1410"/>
      <c r="G192" s="1410"/>
      <c r="H192" s="1410"/>
      <c r="I192" s="1410"/>
    </row>
    <row r="193" spans="2:9" ht="16.5" hidden="1">
      <c r="B193" s="1411"/>
      <c r="C193" s="1410"/>
      <c r="D193" s="1410"/>
      <c r="E193" s="1410"/>
      <c r="F193" s="1410"/>
      <c r="G193" s="1410"/>
      <c r="H193" s="1410"/>
      <c r="I193" s="1410"/>
    </row>
    <row r="194" spans="2:9" ht="16.5" hidden="1">
      <c r="B194" s="1224"/>
    </row>
    <row r="195" spans="2:9" ht="48" hidden="1" customHeight="1">
      <c r="B195" s="1385"/>
      <c r="C195" s="1410"/>
      <c r="D195" s="1410"/>
      <c r="E195" s="1410"/>
      <c r="F195" s="1410"/>
      <c r="G195" s="1410"/>
      <c r="H195" s="1410"/>
      <c r="I195" s="1410"/>
    </row>
    <row r="196" spans="2:9" ht="16.5" hidden="1">
      <c r="B196" s="1224"/>
    </row>
    <row r="197" spans="2:9" ht="16.5" hidden="1">
      <c r="B197" s="1411"/>
      <c r="C197" s="1410"/>
      <c r="D197" s="1410"/>
      <c r="E197" s="1410"/>
      <c r="F197" s="1410"/>
      <c r="G197" s="1410"/>
      <c r="H197" s="1410"/>
      <c r="I197" s="1410"/>
    </row>
    <row r="198" spans="2:9" ht="16.5" hidden="1">
      <c r="B198" s="1222"/>
    </row>
    <row r="199" spans="2:9" ht="16.5" hidden="1">
      <c r="B199" s="1385"/>
      <c r="C199" s="1410"/>
      <c r="D199" s="1410"/>
      <c r="E199" s="1410"/>
      <c r="F199" s="1410"/>
      <c r="G199" s="1410"/>
      <c r="H199" s="1410"/>
      <c r="I199" s="1410"/>
    </row>
    <row r="200" spans="2:9" ht="16.5" hidden="1">
      <c r="B200" s="1385"/>
      <c r="C200" s="1410"/>
      <c r="D200" s="1410"/>
      <c r="E200" s="1410"/>
      <c r="F200" s="1410"/>
      <c r="G200" s="1410"/>
      <c r="H200" s="1410"/>
      <c r="I200" s="1410"/>
    </row>
    <row r="201" spans="2:9" ht="16.5" hidden="1">
      <c r="B201" s="1385"/>
      <c r="C201" s="1410"/>
      <c r="D201" s="1410"/>
      <c r="E201" s="1410"/>
      <c r="F201" s="1410"/>
      <c r="G201" s="1410"/>
      <c r="H201" s="1410"/>
      <c r="I201" s="1410"/>
    </row>
    <row r="202" spans="2:9" ht="16.5" hidden="1">
      <c r="B202" s="1385"/>
      <c r="C202" s="1410"/>
      <c r="D202" s="1410"/>
      <c r="E202" s="1410"/>
      <c r="F202" s="1410"/>
      <c r="G202" s="1410"/>
      <c r="H202" s="1410"/>
      <c r="I202" s="1410"/>
    </row>
    <row r="203" spans="2:9" ht="16.5" hidden="1">
      <c r="B203" s="1385"/>
      <c r="C203" s="1410"/>
      <c r="D203" s="1410"/>
      <c r="E203" s="1410"/>
      <c r="F203" s="1410"/>
      <c r="G203" s="1410"/>
      <c r="H203" s="1410"/>
      <c r="I203" s="1410"/>
    </row>
    <row r="204" spans="2:9" ht="16.5" hidden="1">
      <c r="B204" s="1224"/>
    </row>
    <row r="205" spans="2:9" ht="16.5" hidden="1">
      <c r="B205" s="1224"/>
    </row>
    <row r="206" spans="2:9" ht="24" hidden="1" customHeight="1">
      <c r="B206" s="1385"/>
      <c r="C206" s="1410"/>
      <c r="D206" s="1410"/>
      <c r="E206" s="1410"/>
      <c r="F206" s="1410"/>
      <c r="G206" s="1410"/>
      <c r="H206" s="1410"/>
      <c r="I206" s="1410"/>
    </row>
    <row r="207" spans="2:9" ht="16.5" customHeight="1"/>
    <row r="208" spans="2:9" ht="16.5" hidden="1">
      <c r="B208" s="1415"/>
      <c r="C208" s="1410"/>
      <c r="D208" s="1410"/>
      <c r="E208" s="1410"/>
      <c r="F208" s="1410"/>
      <c r="G208" s="1410"/>
      <c r="H208" s="1410"/>
      <c r="I208" s="1410"/>
    </row>
    <row r="209" spans="2:9" ht="16.5" hidden="1">
      <c r="B209" s="1265"/>
    </row>
    <row r="210" spans="2:9" ht="16.5" hidden="1">
      <c r="B210" s="1416"/>
      <c r="C210" s="1410"/>
      <c r="D210" s="1410"/>
      <c r="E210" s="1410"/>
      <c r="F210" s="1410"/>
      <c r="G210" s="1410"/>
      <c r="H210" s="1410"/>
      <c r="I210" s="1410"/>
    </row>
    <row r="211" spans="2:9" ht="16.5" hidden="1">
      <c r="B211" s="1416"/>
      <c r="C211" s="1410"/>
      <c r="D211" s="1410"/>
      <c r="E211" s="1410"/>
      <c r="F211" s="1410"/>
      <c r="G211" s="1410"/>
      <c r="H211" s="1410"/>
      <c r="I211" s="1410"/>
    </row>
    <row r="212" spans="2:9" ht="16.5" hidden="1">
      <c r="B212" s="1224"/>
    </row>
    <row r="213" spans="2:9" ht="16.5" hidden="1">
      <c r="B213" s="1385"/>
      <c r="C213" s="1410"/>
      <c r="D213" s="1410"/>
      <c r="E213" s="1410"/>
      <c r="F213" s="1410"/>
      <c r="G213" s="1410"/>
      <c r="H213" s="1410"/>
      <c r="I213" s="1410"/>
    </row>
    <row r="214" spans="2:9" ht="16.5" hidden="1">
      <c r="B214" s="1385"/>
      <c r="C214" s="1410"/>
      <c r="D214" s="1410"/>
      <c r="E214" s="1410"/>
      <c r="F214" s="1410"/>
      <c r="G214" s="1410"/>
      <c r="H214" s="1410"/>
      <c r="I214" s="1410"/>
    </row>
    <row r="215" spans="2:9" ht="16.5" hidden="1">
      <c r="B215" s="1224"/>
    </row>
    <row r="216" spans="2:9" ht="16.5" hidden="1">
      <c r="B216" s="1224"/>
    </row>
    <row r="217" spans="2:9" ht="16.5" hidden="1">
      <c r="B217" s="1385"/>
      <c r="C217" s="1410"/>
      <c r="D217" s="1410"/>
      <c r="E217" s="1410"/>
      <c r="F217" s="1410"/>
      <c r="G217" s="1410"/>
      <c r="H217" s="1410"/>
      <c r="I217" s="1410"/>
    </row>
    <row r="218" spans="2:9" ht="16.5" hidden="1">
      <c r="B218" s="1385"/>
      <c r="C218" s="1410"/>
      <c r="D218" s="1410"/>
      <c r="E218" s="1410"/>
      <c r="F218" s="1410"/>
      <c r="G218" s="1410"/>
      <c r="H218" s="1410"/>
      <c r="I218" s="1410"/>
    </row>
    <row r="219" spans="2:9" ht="16.5" hidden="1">
      <c r="B219" s="1385"/>
      <c r="C219" s="1410"/>
      <c r="D219" s="1410"/>
      <c r="E219" s="1410"/>
      <c r="F219" s="1410"/>
      <c r="G219" s="1410"/>
      <c r="H219" s="1410"/>
      <c r="I219" s="1410"/>
    </row>
    <row r="220" spans="2:9" ht="16.5" hidden="1">
      <c r="B220" s="1224"/>
    </row>
    <row r="221" spans="2:9" ht="24" hidden="1" customHeight="1">
      <c r="B221" s="1411"/>
      <c r="C221" s="1410"/>
      <c r="D221" s="1410"/>
      <c r="E221" s="1410"/>
      <c r="F221" s="1410"/>
      <c r="G221" s="1410"/>
      <c r="H221" s="1410"/>
      <c r="I221" s="1410"/>
    </row>
    <row r="222" spans="2:9" ht="16.5" hidden="1">
      <c r="B222" s="1411"/>
      <c r="C222" s="1410"/>
      <c r="D222" s="1410"/>
      <c r="E222" s="1410"/>
      <c r="F222" s="1410"/>
      <c r="G222" s="1410"/>
      <c r="H222" s="1410"/>
      <c r="I222" s="1410"/>
    </row>
    <row r="223" spans="2:9" ht="16.5" hidden="1">
      <c r="B223" s="1224"/>
    </row>
    <row r="224" spans="2:9" ht="48" hidden="1" customHeight="1">
      <c r="B224" s="1385"/>
      <c r="C224" s="1410"/>
      <c r="D224" s="1410"/>
      <c r="E224" s="1410"/>
      <c r="F224" s="1410"/>
      <c r="G224" s="1410"/>
      <c r="H224" s="1410"/>
      <c r="I224" s="1410"/>
    </row>
    <row r="225" spans="2:9" ht="16.5" hidden="1">
      <c r="B225" s="1224"/>
    </row>
    <row r="226" spans="2:9" ht="16.5" hidden="1">
      <c r="B226" s="1411"/>
      <c r="C226" s="1410"/>
      <c r="D226" s="1410"/>
      <c r="E226" s="1410"/>
      <c r="F226" s="1410"/>
      <c r="G226" s="1410"/>
      <c r="H226" s="1410"/>
      <c r="I226" s="1410"/>
    </row>
    <row r="227" spans="2:9" ht="16.5" hidden="1">
      <c r="B227" s="1224"/>
    </row>
    <row r="228" spans="2:9" ht="16.5" hidden="1">
      <c r="B228" s="1385"/>
      <c r="C228" s="1410"/>
      <c r="D228" s="1410"/>
      <c r="E228" s="1410"/>
      <c r="F228" s="1410"/>
      <c r="G228" s="1410"/>
      <c r="H228" s="1410"/>
      <c r="I228" s="1410"/>
    </row>
    <row r="229" spans="2:9" ht="16.5" hidden="1">
      <c r="B229" s="1224"/>
    </row>
    <row r="230" spans="2:9" ht="16.5" hidden="1">
      <c r="B230" s="1385"/>
      <c r="C230" s="1410"/>
      <c r="D230" s="1410"/>
      <c r="E230" s="1410"/>
      <c r="F230" s="1410"/>
      <c r="G230" s="1410"/>
      <c r="H230" s="1410"/>
      <c r="I230" s="1410"/>
    </row>
    <row r="231" spans="2:9" ht="16.5" hidden="1">
      <c r="B231" s="1224"/>
    </row>
    <row r="232" spans="2:9" ht="16.5" hidden="1">
      <c r="B232" s="1385"/>
      <c r="C232" s="1410"/>
      <c r="D232" s="1410"/>
      <c r="E232" s="1410"/>
      <c r="F232" s="1410"/>
      <c r="G232" s="1410"/>
      <c r="H232" s="1410"/>
      <c r="I232" s="1410"/>
    </row>
    <row r="233" spans="2:9" ht="16.5" hidden="1">
      <c r="B233" s="1224"/>
    </row>
    <row r="234" spans="2:9" ht="16.5" hidden="1">
      <c r="B234" s="1385"/>
      <c r="C234" s="1410"/>
      <c r="D234" s="1410"/>
      <c r="E234" s="1410"/>
      <c r="F234" s="1410"/>
      <c r="G234" s="1410"/>
      <c r="H234" s="1410"/>
      <c r="I234" s="1410"/>
    </row>
    <row r="235" spans="2:9" ht="16.5" hidden="1">
      <c r="B235" s="1224"/>
    </row>
    <row r="236" spans="2:9" ht="16.5" hidden="1">
      <c r="B236" s="1385"/>
      <c r="C236" s="1410"/>
      <c r="D236" s="1410"/>
      <c r="E236" s="1410"/>
      <c r="F236" s="1410"/>
      <c r="G236" s="1410"/>
      <c r="H236" s="1410"/>
      <c r="I236" s="1410"/>
    </row>
    <row r="237" spans="2:9" ht="16.5" hidden="1">
      <c r="B237" s="1224"/>
    </row>
    <row r="238" spans="2:9" ht="16.5" hidden="1">
      <c r="B238" s="1224"/>
    </row>
    <row r="239" spans="2:9" ht="16.5" hidden="1">
      <c r="B239" s="1385"/>
      <c r="C239" s="1410"/>
      <c r="D239" s="1410"/>
      <c r="E239" s="1410"/>
      <c r="F239" s="1410"/>
      <c r="G239" s="1410"/>
      <c r="H239" s="1410"/>
      <c r="I239" s="1410"/>
    </row>
    <row r="240" spans="2:9" ht="16.5" customHeight="1"/>
    <row r="241" spans="2:9" ht="16.5" hidden="1">
      <c r="B241" s="1415"/>
      <c r="C241" s="1410"/>
      <c r="D241" s="1410"/>
      <c r="E241" s="1410"/>
      <c r="F241" s="1410"/>
      <c r="G241" s="1410"/>
      <c r="H241" s="1410"/>
      <c r="I241" s="1410"/>
    </row>
    <row r="242" spans="2:9" ht="16.5" hidden="1">
      <c r="B242" s="1224"/>
    </row>
    <row r="243" spans="2:9" ht="16.5" hidden="1">
      <c r="B243" s="1416"/>
      <c r="C243" s="1410"/>
      <c r="D243" s="1410"/>
      <c r="E243" s="1410"/>
      <c r="F243" s="1410"/>
      <c r="G243" s="1410"/>
      <c r="H243" s="1410"/>
      <c r="I243" s="1410"/>
    </row>
    <row r="244" spans="2:9" ht="16.5" hidden="1">
      <c r="B244" s="1416"/>
      <c r="C244" s="1410"/>
      <c r="D244" s="1410"/>
      <c r="E244" s="1410"/>
      <c r="F244" s="1410"/>
      <c r="G244" s="1410"/>
      <c r="H244" s="1410"/>
      <c r="I244" s="1410"/>
    </row>
    <row r="245" spans="2:9" ht="16.5" hidden="1">
      <c r="B245" s="1224"/>
    </row>
    <row r="246" spans="2:9" ht="16.5" hidden="1">
      <c r="B246" s="1385"/>
      <c r="C246" s="1410"/>
      <c r="D246" s="1410"/>
      <c r="E246" s="1410"/>
      <c r="F246" s="1410"/>
      <c r="G246" s="1410"/>
      <c r="H246" s="1410"/>
      <c r="I246" s="1410"/>
    </row>
    <row r="247" spans="2:9" ht="16.5" hidden="1">
      <c r="B247" s="1385"/>
      <c r="C247" s="1410"/>
      <c r="D247" s="1410"/>
      <c r="E247" s="1410"/>
      <c r="F247" s="1410"/>
      <c r="G247" s="1410"/>
      <c r="H247" s="1410"/>
      <c r="I247" s="1410"/>
    </row>
    <row r="248" spans="2:9" ht="16.5" hidden="1">
      <c r="B248" s="1224"/>
    </row>
    <row r="249" spans="2:9" ht="16.5" hidden="1">
      <c r="B249" s="1385"/>
      <c r="C249" s="1410"/>
      <c r="D249" s="1410"/>
      <c r="E249" s="1410"/>
      <c r="F249" s="1410"/>
      <c r="G249" s="1410"/>
      <c r="H249" s="1410"/>
      <c r="I249" s="1410"/>
    </row>
    <row r="250" spans="2:9" ht="16.5" hidden="1">
      <c r="B250" s="1385"/>
      <c r="C250" s="1410"/>
      <c r="D250" s="1410"/>
      <c r="E250" s="1410"/>
      <c r="F250" s="1410"/>
      <c r="G250" s="1410"/>
      <c r="H250" s="1410"/>
      <c r="I250" s="1410"/>
    </row>
    <row r="251" spans="2:9" ht="16.5" hidden="1">
      <c r="B251" s="1385"/>
      <c r="C251" s="1410"/>
      <c r="D251" s="1410"/>
      <c r="E251" s="1410"/>
      <c r="F251" s="1410"/>
      <c r="G251" s="1410"/>
      <c r="H251" s="1410"/>
      <c r="I251" s="1410"/>
    </row>
    <row r="252" spans="2:9" ht="16.5" hidden="1">
      <c r="B252" s="1224"/>
    </row>
    <row r="253" spans="2:9" ht="24" hidden="1" customHeight="1">
      <c r="B253" s="1411"/>
      <c r="C253" s="1410"/>
      <c r="D253" s="1410"/>
      <c r="E253" s="1410"/>
      <c r="F253" s="1410"/>
      <c r="G253" s="1410"/>
      <c r="H253" s="1410"/>
      <c r="I253" s="1410"/>
    </row>
    <row r="254" spans="2:9" ht="16.5" hidden="1">
      <c r="B254" s="1411"/>
      <c r="C254" s="1410"/>
      <c r="D254" s="1410"/>
      <c r="E254" s="1410"/>
      <c r="F254" s="1410"/>
      <c r="G254" s="1410"/>
      <c r="H254" s="1410"/>
      <c r="I254" s="1410"/>
    </row>
    <row r="255" spans="2:9" ht="16.5" hidden="1">
      <c r="B255" s="1224"/>
    </row>
    <row r="256" spans="2:9" ht="48" hidden="1" customHeight="1">
      <c r="B256" s="1385"/>
      <c r="C256" s="1410"/>
      <c r="D256" s="1410"/>
      <c r="E256" s="1410"/>
      <c r="F256" s="1410"/>
      <c r="G256" s="1410"/>
      <c r="H256" s="1410"/>
      <c r="I256" s="1410"/>
    </row>
    <row r="257" spans="2:9" ht="16.5" hidden="1">
      <c r="B257" s="1224"/>
    </row>
    <row r="258" spans="2:9" ht="16.5" hidden="1">
      <c r="B258" s="1411"/>
      <c r="C258" s="1410"/>
      <c r="D258" s="1410"/>
      <c r="E258" s="1410"/>
      <c r="F258" s="1410"/>
      <c r="G258" s="1410"/>
      <c r="H258" s="1410"/>
      <c r="I258" s="1410"/>
    </row>
    <row r="259" spans="2:9" ht="16.5" hidden="1">
      <c r="B259" s="1224"/>
    </row>
    <row r="260" spans="2:9" ht="26.45" hidden="1" customHeight="1" thickBot="1">
      <c r="B260" s="1266"/>
      <c r="C260" s="1267"/>
      <c r="D260" s="1267"/>
      <c r="E260" s="1267"/>
    </row>
    <row r="261" spans="2:9" ht="33.4" hidden="1" customHeight="1" thickBot="1">
      <c r="B261" s="1268"/>
      <c r="C261" s="1269"/>
      <c r="D261" s="1269"/>
      <c r="E261" s="1269"/>
    </row>
    <row r="262" spans="2:9" ht="33.4" hidden="1" customHeight="1" thickBot="1">
      <c r="B262" s="1268"/>
      <c r="C262" s="1269"/>
      <c r="D262" s="1269"/>
      <c r="E262" s="1269"/>
    </row>
    <row r="263" spans="2:9" ht="33.4" hidden="1" customHeight="1" thickBot="1">
      <c r="B263" s="1268"/>
      <c r="C263" s="1269"/>
      <c r="D263" s="1269"/>
      <c r="E263" s="1269"/>
    </row>
    <row r="264" spans="2:9" ht="33.4" hidden="1" customHeight="1" thickBot="1">
      <c r="B264" s="1270"/>
      <c r="C264" s="1269"/>
      <c r="D264" s="1269"/>
      <c r="E264" s="1269"/>
    </row>
    <row r="265" spans="2:9" ht="16.5" hidden="1">
      <c r="B265" s="1224"/>
    </row>
    <row r="266" spans="2:9" ht="16.5" hidden="1">
      <c r="B266" s="1224"/>
    </row>
    <row r="267" spans="2:9" ht="16.5" customHeight="1"/>
    <row r="268" spans="2:9" ht="16.5" hidden="1">
      <c r="B268" s="1415"/>
      <c r="C268" s="1410"/>
      <c r="D268" s="1410"/>
      <c r="E268" s="1410"/>
      <c r="F268" s="1410"/>
      <c r="G268" s="1410"/>
      <c r="H268" s="1410"/>
      <c r="I268" s="1410"/>
    </row>
    <row r="269" spans="2:9" ht="16.5" hidden="1">
      <c r="B269" s="1416"/>
      <c r="C269" s="1410"/>
      <c r="D269" s="1410"/>
      <c r="E269" s="1410"/>
      <c r="F269" s="1410"/>
      <c r="G269" s="1410"/>
      <c r="H269" s="1410"/>
      <c r="I269" s="1410"/>
    </row>
    <row r="270" spans="2:9" ht="16.5" hidden="1">
      <c r="B270" s="1416"/>
      <c r="C270" s="1410"/>
      <c r="D270" s="1410"/>
      <c r="E270" s="1410"/>
      <c r="F270" s="1410"/>
      <c r="G270" s="1410"/>
      <c r="H270" s="1410"/>
      <c r="I270" s="1410"/>
    </row>
    <row r="271" spans="2:9" ht="16.5" hidden="1">
      <c r="B271" s="1224"/>
    </row>
    <row r="272" spans="2:9" ht="16.5" hidden="1">
      <c r="B272" s="1385"/>
      <c r="C272" s="1410"/>
      <c r="D272" s="1410"/>
      <c r="E272" s="1410"/>
      <c r="F272" s="1410"/>
      <c r="G272" s="1410"/>
      <c r="H272" s="1410"/>
      <c r="I272" s="1410"/>
    </row>
    <row r="273" spans="2:9" ht="16.5" hidden="1">
      <c r="B273" s="1385"/>
      <c r="C273" s="1410"/>
      <c r="D273" s="1410"/>
      <c r="E273" s="1410"/>
      <c r="F273" s="1410"/>
      <c r="G273" s="1410"/>
      <c r="H273" s="1410"/>
      <c r="I273" s="1410"/>
    </row>
    <row r="274" spans="2:9" ht="16.5" hidden="1">
      <c r="B274" s="1224"/>
    </row>
    <row r="275" spans="2:9" ht="16.5" hidden="1">
      <c r="B275" s="1224"/>
    </row>
    <row r="276" spans="2:9" ht="16.5" hidden="1">
      <c r="B276" s="1385"/>
      <c r="C276" s="1410"/>
      <c r="D276" s="1410"/>
      <c r="E276" s="1410"/>
      <c r="F276" s="1410"/>
      <c r="G276" s="1410"/>
      <c r="H276" s="1410"/>
      <c r="I276" s="1410"/>
    </row>
    <row r="277" spans="2:9" ht="16.5" hidden="1">
      <c r="B277" s="1385"/>
      <c r="C277" s="1410"/>
      <c r="D277" s="1410"/>
      <c r="E277" s="1410"/>
      <c r="F277" s="1410"/>
      <c r="G277" s="1410"/>
      <c r="H277" s="1410"/>
      <c r="I277" s="1410"/>
    </row>
    <row r="278" spans="2:9" ht="16.5" hidden="1">
      <c r="B278" s="1385"/>
      <c r="C278" s="1410"/>
      <c r="D278" s="1410"/>
      <c r="E278" s="1410"/>
      <c r="F278" s="1410"/>
      <c r="G278" s="1410"/>
      <c r="H278" s="1410"/>
      <c r="I278" s="1410"/>
    </row>
    <row r="279" spans="2:9" ht="16.5" hidden="1">
      <c r="B279" s="1224"/>
    </row>
    <row r="280" spans="2:9" ht="16.5" hidden="1">
      <c r="B280" s="1385"/>
      <c r="C280" s="1410"/>
      <c r="D280" s="1410"/>
      <c r="E280" s="1410"/>
      <c r="F280" s="1410"/>
      <c r="G280" s="1410"/>
      <c r="H280" s="1410"/>
      <c r="I280" s="1410"/>
    </row>
    <row r="281" spans="2:9" ht="16.5" hidden="1">
      <c r="B281" s="1411"/>
      <c r="C281" s="1410"/>
      <c r="D281" s="1410"/>
      <c r="E281" s="1410"/>
      <c r="F281" s="1410"/>
      <c r="G281" s="1410"/>
      <c r="H281" s="1410"/>
      <c r="I281" s="1410"/>
    </row>
    <row r="282" spans="2:9" ht="16.5" hidden="1">
      <c r="B282" s="1224"/>
    </row>
    <row r="283" spans="2:9" ht="16.5" hidden="1">
      <c r="B283" s="1385"/>
      <c r="C283" s="1410"/>
      <c r="D283" s="1410"/>
      <c r="E283" s="1410"/>
      <c r="F283" s="1410"/>
      <c r="G283" s="1410"/>
      <c r="H283" s="1410"/>
      <c r="I283" s="1410"/>
    </row>
    <row r="284" spans="2:9" ht="16.5" hidden="1">
      <c r="B284" s="1224"/>
    </row>
    <row r="285" spans="2:9" ht="16.5" hidden="1">
      <c r="B285" s="1411"/>
      <c r="C285" s="1410"/>
      <c r="D285" s="1410"/>
      <c r="E285" s="1410"/>
      <c r="F285" s="1410"/>
      <c r="G285" s="1410"/>
      <c r="H285" s="1410"/>
      <c r="I285" s="1410"/>
    </row>
    <row r="286" spans="2:9" ht="16.5" hidden="1">
      <c r="B286" s="1224"/>
    </row>
    <row r="287" spans="2:9" ht="16.5" hidden="1">
      <c r="B287" s="1415"/>
      <c r="C287" s="1410"/>
      <c r="D287" s="1410"/>
      <c r="E287" s="1410"/>
      <c r="F287" s="1410"/>
      <c r="G287" s="1410"/>
      <c r="H287" s="1410"/>
      <c r="I287" s="1410"/>
    </row>
    <row r="288" spans="2:9" ht="16.5" hidden="1">
      <c r="B288" s="1385"/>
      <c r="C288" s="1410"/>
      <c r="D288" s="1410"/>
      <c r="E288" s="1410"/>
      <c r="F288" s="1410"/>
      <c r="G288" s="1410"/>
      <c r="H288" s="1410"/>
      <c r="I288" s="1410"/>
    </row>
    <row r="289" spans="2:9" ht="16.5" hidden="1">
      <c r="B289" s="1224"/>
    </row>
    <row r="290" spans="2:9" ht="16.5" hidden="1">
      <c r="B290" s="1415"/>
      <c r="C290" s="1410"/>
      <c r="D290" s="1410"/>
      <c r="E290" s="1410"/>
      <c r="F290" s="1410"/>
      <c r="G290" s="1410"/>
      <c r="H290" s="1410"/>
      <c r="I290" s="1410"/>
    </row>
    <row r="291" spans="2:9" ht="16.5" hidden="1">
      <c r="B291" s="1415"/>
      <c r="C291" s="1410"/>
      <c r="D291" s="1410"/>
      <c r="E291" s="1410"/>
      <c r="F291" s="1410"/>
      <c r="G291" s="1410"/>
      <c r="H291" s="1410"/>
      <c r="I291" s="1410"/>
    </row>
    <row r="292" spans="2:9" ht="16.5" hidden="1">
      <c r="B292" s="1385"/>
      <c r="C292" s="1410"/>
      <c r="D292" s="1410"/>
      <c r="E292" s="1410"/>
      <c r="F292" s="1410"/>
      <c r="G292" s="1410"/>
      <c r="H292" s="1410"/>
      <c r="I292" s="1410"/>
    </row>
    <row r="293" spans="2:9" ht="16.5" hidden="1">
      <c r="B293" s="1224"/>
    </row>
    <row r="294" spans="2:9" ht="16.5" hidden="1">
      <c r="B294" s="1224"/>
    </row>
    <row r="295" spans="2:9" ht="16.5" hidden="1">
      <c r="B295" s="1224"/>
    </row>
    <row r="296" spans="2:9" ht="16.5" hidden="1">
      <c r="B296" s="1224"/>
    </row>
    <row r="297" spans="2:9" ht="16.5" hidden="1">
      <c r="B297" s="1385"/>
      <c r="C297" s="1410"/>
      <c r="D297" s="1410"/>
      <c r="E297" s="1410"/>
      <c r="F297" s="1410"/>
      <c r="G297" s="1410"/>
      <c r="H297" s="1410"/>
      <c r="I297" s="1410"/>
    </row>
    <row r="298" spans="2:9" ht="16.5" hidden="1">
      <c r="B298" s="1224"/>
    </row>
    <row r="299" spans="2:9" ht="16.5" customHeight="1"/>
    <row r="300" spans="2:9" ht="16.5" hidden="1">
      <c r="B300" s="1415"/>
      <c r="C300" s="1410"/>
      <c r="D300" s="1410"/>
      <c r="E300" s="1410"/>
      <c r="F300" s="1410"/>
      <c r="G300" s="1410"/>
      <c r="H300" s="1410"/>
      <c r="I300" s="1410"/>
    </row>
    <row r="301" spans="2:9" ht="16.5" hidden="1">
      <c r="B301" s="1411"/>
      <c r="C301" s="1410"/>
      <c r="D301" s="1410"/>
      <c r="E301" s="1410"/>
      <c r="F301" s="1410"/>
      <c r="G301" s="1410"/>
      <c r="H301" s="1410"/>
      <c r="I301" s="1410"/>
    </row>
    <row r="302" spans="2:9" ht="16.5" hidden="1">
      <c r="B302" s="1411"/>
      <c r="C302" s="1410"/>
      <c r="D302" s="1410"/>
      <c r="E302" s="1410"/>
      <c r="F302" s="1410"/>
      <c r="G302" s="1410"/>
      <c r="H302" s="1410"/>
      <c r="I302" s="1410"/>
    </row>
    <row r="303" spans="2:9" ht="16.5" hidden="1">
      <c r="B303" s="1224"/>
    </row>
    <row r="304" spans="2:9" ht="18.75" hidden="1" customHeight="1">
      <c r="B304" s="1271"/>
      <c r="C304" s="1417"/>
      <c r="D304" s="1417"/>
      <c r="E304" s="1272"/>
      <c r="F304" s="1272"/>
      <c r="G304" s="1417"/>
      <c r="H304" s="1273"/>
      <c r="I304" s="1272"/>
    </row>
    <row r="305" spans="2:9" ht="18.75" hidden="1" customHeight="1" thickBot="1">
      <c r="B305" s="1274"/>
      <c r="C305" s="1418"/>
      <c r="D305" s="1418"/>
      <c r="E305" s="1275"/>
      <c r="F305" s="1275"/>
      <c r="G305" s="1418"/>
      <c r="H305" s="1269"/>
      <c r="I305" s="1276"/>
    </row>
    <row r="306" spans="2:9" ht="409.5" hidden="1" customHeight="1" thickBot="1">
      <c r="B306" s="1268"/>
      <c r="C306" s="1269"/>
      <c r="D306" s="1269"/>
      <c r="E306" s="1269"/>
      <c r="F306" s="1269"/>
      <c r="G306" s="1269"/>
      <c r="H306" s="1269"/>
      <c r="I306" s="1269"/>
    </row>
    <row r="307" spans="2:9" ht="16.5" hidden="1">
      <c r="B307" s="1385"/>
      <c r="C307" s="1410"/>
      <c r="D307" s="1410"/>
      <c r="E307" s="1410"/>
      <c r="F307" s="1410"/>
      <c r="G307" s="1410"/>
      <c r="H307" s="1410"/>
      <c r="I307" s="1410"/>
    </row>
    <row r="308" spans="2:9" ht="16.5" hidden="1">
      <c r="B308" s="1385"/>
      <c r="C308" s="1410"/>
      <c r="D308" s="1410"/>
      <c r="E308" s="1410"/>
      <c r="F308" s="1410"/>
      <c r="G308" s="1410"/>
      <c r="H308" s="1410"/>
      <c r="I308" s="1410"/>
    </row>
    <row r="309" spans="2:9" ht="16.5" hidden="1">
      <c r="B309" s="1385"/>
      <c r="C309" s="1410"/>
      <c r="D309" s="1410"/>
      <c r="E309" s="1410"/>
      <c r="F309" s="1410"/>
      <c r="G309" s="1410"/>
      <c r="H309" s="1410"/>
      <c r="I309" s="1410"/>
    </row>
    <row r="311" spans="2:9" ht="16.5" hidden="1">
      <c r="B311" s="1415"/>
      <c r="C311" s="1410"/>
      <c r="D311" s="1410"/>
      <c r="E311" s="1410"/>
      <c r="F311" s="1410"/>
      <c r="G311" s="1410"/>
      <c r="H311" s="1410"/>
      <c r="I311" s="1410"/>
    </row>
    <row r="312" spans="2:9" ht="16.5" hidden="1">
      <c r="B312" s="1416"/>
      <c r="C312" s="1410"/>
      <c r="D312" s="1410"/>
      <c r="E312" s="1410"/>
      <c r="F312" s="1410"/>
      <c r="G312" s="1410"/>
      <c r="H312" s="1410"/>
      <c r="I312" s="1410"/>
    </row>
    <row r="313" spans="2:9" ht="16.5" hidden="1">
      <c r="B313" s="1416"/>
      <c r="C313" s="1410"/>
      <c r="D313" s="1410"/>
      <c r="E313" s="1410"/>
      <c r="F313" s="1410"/>
      <c r="G313" s="1410"/>
      <c r="H313" s="1410"/>
      <c r="I313" s="1410"/>
    </row>
    <row r="314" spans="2:9" ht="16.5" hidden="1">
      <c r="B314" s="1224"/>
    </row>
    <row r="315" spans="2:9" ht="16.5" hidden="1">
      <c r="B315" s="1385"/>
      <c r="C315" s="1410"/>
      <c r="D315" s="1410"/>
      <c r="E315" s="1410"/>
      <c r="F315" s="1410"/>
      <c r="G315" s="1410"/>
      <c r="H315" s="1410"/>
      <c r="I315" s="1410"/>
    </row>
    <row r="316" spans="2:9" ht="16.5" hidden="1">
      <c r="B316" s="1385"/>
      <c r="C316" s="1410"/>
      <c r="D316" s="1410"/>
      <c r="E316" s="1410"/>
      <c r="F316" s="1410"/>
      <c r="G316" s="1410"/>
      <c r="H316" s="1410"/>
      <c r="I316" s="1410"/>
    </row>
    <row r="317" spans="2:9" ht="16.5" hidden="1">
      <c r="B317" s="1224"/>
    </row>
    <row r="318" spans="2:9" ht="16.5" hidden="1">
      <c r="B318" s="1385"/>
      <c r="C318" s="1410"/>
      <c r="D318" s="1410"/>
      <c r="E318" s="1410"/>
      <c r="F318" s="1410"/>
      <c r="G318" s="1410"/>
      <c r="H318" s="1410"/>
      <c r="I318" s="1410"/>
    </row>
    <row r="319" spans="2:9" ht="16.5" hidden="1">
      <c r="B319" s="1385"/>
      <c r="C319" s="1410"/>
      <c r="D319" s="1410"/>
      <c r="E319" s="1410"/>
      <c r="F319" s="1410"/>
      <c r="G319" s="1410"/>
      <c r="H319" s="1410"/>
      <c r="I319" s="1410"/>
    </row>
    <row r="320" spans="2:9" ht="16.5" hidden="1">
      <c r="B320" s="1385"/>
      <c r="C320" s="1410"/>
      <c r="D320" s="1410"/>
      <c r="E320" s="1410"/>
      <c r="F320" s="1410"/>
      <c r="G320" s="1410"/>
      <c r="H320" s="1410"/>
      <c r="I320" s="1410"/>
    </row>
    <row r="321" spans="2:9" ht="16.5" hidden="1">
      <c r="B321" s="1224"/>
    </row>
    <row r="322" spans="2:9" ht="16.5" hidden="1">
      <c r="B322" s="1411"/>
      <c r="C322" s="1410"/>
      <c r="D322" s="1410"/>
      <c r="E322" s="1410"/>
      <c r="F322" s="1410"/>
      <c r="G322" s="1410"/>
      <c r="H322" s="1410"/>
      <c r="I322" s="1410"/>
    </row>
    <row r="323" spans="2:9" ht="16.5" hidden="1">
      <c r="B323" s="1411"/>
      <c r="C323" s="1410"/>
      <c r="D323" s="1410"/>
      <c r="E323" s="1410"/>
      <c r="F323" s="1410"/>
      <c r="G323" s="1410"/>
      <c r="H323" s="1410"/>
      <c r="I323" s="1410"/>
    </row>
    <row r="324" spans="2:9" ht="16.5" hidden="1">
      <c r="B324" s="1224"/>
    </row>
    <row r="325" spans="2:9" ht="16.5" hidden="1">
      <c r="B325" s="1385"/>
      <c r="C325" s="1410"/>
      <c r="D325" s="1410"/>
      <c r="E325" s="1410"/>
      <c r="F325" s="1410"/>
      <c r="G325" s="1410"/>
      <c r="H325" s="1410"/>
      <c r="I325" s="1410"/>
    </row>
    <row r="326" spans="2:9" ht="16.5" hidden="1">
      <c r="B326" s="1224"/>
    </row>
    <row r="327" spans="2:9" ht="16.5" hidden="1">
      <c r="B327" s="1411"/>
      <c r="C327" s="1410"/>
      <c r="D327" s="1410"/>
      <c r="E327" s="1410"/>
      <c r="F327" s="1410"/>
      <c r="G327" s="1410"/>
      <c r="H327" s="1410"/>
      <c r="I327" s="1410"/>
    </row>
    <row r="328" spans="2:9" ht="16.5" hidden="1">
      <c r="B328" s="1224"/>
    </row>
    <row r="329" spans="2:9" ht="16.5" hidden="1">
      <c r="B329" s="1415"/>
      <c r="C329" s="1410"/>
      <c r="D329" s="1410"/>
      <c r="E329" s="1410"/>
      <c r="F329" s="1410"/>
      <c r="G329" s="1410"/>
      <c r="H329" s="1410"/>
      <c r="I329" s="1410"/>
    </row>
    <row r="330" spans="2:9" ht="16.5" hidden="1">
      <c r="B330" s="1385"/>
      <c r="C330" s="1410"/>
      <c r="D330" s="1410"/>
      <c r="E330" s="1410"/>
      <c r="F330" s="1410"/>
      <c r="G330" s="1410"/>
      <c r="H330" s="1410"/>
      <c r="I330" s="1410"/>
    </row>
    <row r="331" spans="2:9" ht="16.5" hidden="1">
      <c r="B331" s="1385"/>
      <c r="C331" s="1410"/>
      <c r="D331" s="1410"/>
      <c r="E331" s="1410"/>
      <c r="F331" s="1410"/>
      <c r="G331" s="1410"/>
      <c r="H331" s="1410"/>
      <c r="I331" s="1410"/>
    </row>
    <row r="332" spans="2:9" ht="16.5" hidden="1">
      <c r="B332" s="1224"/>
    </row>
    <row r="333" spans="2:9" ht="16.5" hidden="1">
      <c r="B333" s="1415"/>
      <c r="C333" s="1410"/>
      <c r="D333" s="1410"/>
      <c r="E333" s="1410"/>
      <c r="F333" s="1410"/>
      <c r="G333" s="1410"/>
      <c r="H333" s="1410"/>
      <c r="I333" s="1410"/>
    </row>
    <row r="334" spans="2:9" ht="16.5" hidden="1">
      <c r="B334" s="1385"/>
      <c r="C334" s="1410"/>
      <c r="D334" s="1410"/>
      <c r="E334" s="1410"/>
      <c r="F334" s="1410"/>
      <c r="G334" s="1410"/>
      <c r="H334" s="1410"/>
      <c r="I334" s="1410"/>
    </row>
    <row r="335" spans="2:9" ht="16.5" hidden="1">
      <c r="B335" s="1224"/>
    </row>
    <row r="336" spans="2:9" ht="16.5" hidden="1">
      <c r="B336" s="1415"/>
      <c r="C336" s="1410"/>
      <c r="D336" s="1410"/>
      <c r="E336" s="1410"/>
      <c r="F336" s="1410"/>
      <c r="G336" s="1410"/>
      <c r="H336" s="1410"/>
      <c r="I336" s="1410"/>
    </row>
    <row r="337" spans="2:9" ht="16.5" hidden="1">
      <c r="B337" s="1385"/>
      <c r="C337" s="1410"/>
      <c r="D337" s="1410"/>
      <c r="E337" s="1410"/>
      <c r="F337" s="1410"/>
      <c r="G337" s="1410"/>
      <c r="H337" s="1410"/>
      <c r="I337" s="1410"/>
    </row>
    <row r="338" spans="2:9" ht="16.5" hidden="1">
      <c r="B338" s="1224"/>
    </row>
    <row r="339" spans="2:9" ht="16.5" hidden="1">
      <c r="B339" s="1415"/>
      <c r="C339" s="1410"/>
      <c r="D339" s="1410"/>
      <c r="E339" s="1410"/>
      <c r="F339" s="1410"/>
      <c r="G339" s="1410"/>
      <c r="H339" s="1410"/>
      <c r="I339" s="1410"/>
    </row>
    <row r="340" spans="2:9" ht="16.5" hidden="1">
      <c r="B340" s="1385"/>
      <c r="C340" s="1410"/>
      <c r="D340" s="1410"/>
      <c r="E340" s="1410"/>
      <c r="F340" s="1410"/>
      <c r="G340" s="1410"/>
      <c r="H340" s="1410"/>
      <c r="I340" s="1410"/>
    </row>
    <row r="341" spans="2:9" ht="16.5" hidden="1">
      <c r="B341" s="1224"/>
    </row>
    <row r="342" spans="2:9" ht="16.5" hidden="1">
      <c r="B342" s="1415"/>
      <c r="C342" s="1410"/>
      <c r="D342" s="1410"/>
      <c r="E342" s="1410"/>
      <c r="F342" s="1410"/>
      <c r="G342" s="1410"/>
      <c r="H342" s="1410"/>
      <c r="I342" s="1410"/>
    </row>
    <row r="343" spans="2:9" ht="16.5" hidden="1">
      <c r="B343" s="1385"/>
      <c r="C343" s="1410"/>
      <c r="D343" s="1410"/>
      <c r="E343" s="1410"/>
      <c r="F343" s="1410"/>
      <c r="G343" s="1410"/>
      <c r="H343" s="1410"/>
      <c r="I343" s="1410"/>
    </row>
    <row r="344" spans="2:9" ht="16.5" hidden="1">
      <c r="B344" s="1385"/>
      <c r="C344" s="1410"/>
      <c r="D344" s="1410"/>
      <c r="E344" s="1410"/>
      <c r="F344" s="1410"/>
      <c r="G344" s="1410"/>
      <c r="H344" s="1410"/>
      <c r="I344" s="1410"/>
    </row>
    <row r="345" spans="2:9" ht="16.5" hidden="1">
      <c r="B345" s="1385"/>
      <c r="C345" s="1410"/>
      <c r="D345" s="1410"/>
      <c r="E345" s="1410"/>
      <c r="F345" s="1410"/>
      <c r="G345" s="1410"/>
      <c r="H345" s="1410"/>
      <c r="I345" s="1410"/>
    </row>
    <row r="346" spans="2:9" ht="16.5" customHeight="1"/>
    <row r="347" spans="2:9" ht="16.5" hidden="1">
      <c r="B347" s="1415"/>
      <c r="C347" s="1410"/>
      <c r="D347" s="1410"/>
      <c r="E347" s="1410"/>
      <c r="F347" s="1410"/>
      <c r="G347" s="1410"/>
      <c r="H347" s="1410"/>
      <c r="I347" s="1410"/>
    </row>
    <row r="348" spans="2:9" ht="16.5" hidden="1">
      <c r="B348" s="1236"/>
    </row>
    <row r="349" spans="2:9" ht="16.5" hidden="1">
      <c r="B349" s="1416"/>
      <c r="C349" s="1410"/>
      <c r="D349" s="1410"/>
      <c r="E349" s="1410"/>
      <c r="F349" s="1410"/>
      <c r="G349" s="1410"/>
      <c r="H349" s="1410"/>
      <c r="I349" s="1410"/>
    </row>
    <row r="350" spans="2:9" ht="16.5" hidden="1">
      <c r="B350" s="1416"/>
      <c r="C350" s="1410"/>
      <c r="D350" s="1410"/>
      <c r="E350" s="1410"/>
      <c r="F350" s="1410"/>
      <c r="G350" s="1410"/>
      <c r="H350" s="1410"/>
      <c r="I350" s="1410"/>
    </row>
    <row r="351" spans="2:9" ht="16.5" hidden="1">
      <c r="B351" s="1385"/>
      <c r="C351" s="1410"/>
      <c r="D351" s="1410"/>
      <c r="E351" s="1410"/>
      <c r="F351" s="1410"/>
      <c r="G351" s="1410"/>
      <c r="H351" s="1410"/>
      <c r="I351" s="1410"/>
    </row>
    <row r="352" spans="2:9" ht="16.5" hidden="1">
      <c r="B352" s="1385"/>
      <c r="C352" s="1410"/>
      <c r="D352" s="1410"/>
      <c r="E352" s="1410"/>
      <c r="F352" s="1410"/>
      <c r="G352" s="1410"/>
      <c r="H352" s="1410"/>
      <c r="I352" s="1410"/>
    </row>
    <row r="353" spans="2:9" ht="16.5" hidden="1">
      <c r="B353" s="1224"/>
    </row>
    <row r="354" spans="2:9" ht="16.5" hidden="1">
      <c r="B354" s="1385"/>
      <c r="C354" s="1410"/>
      <c r="D354" s="1410"/>
      <c r="E354" s="1410"/>
      <c r="F354" s="1410"/>
      <c r="G354" s="1410"/>
      <c r="H354" s="1410"/>
      <c r="I354" s="1410"/>
    </row>
    <row r="355" spans="2:9" ht="16.5" hidden="1">
      <c r="B355" s="1385"/>
      <c r="C355" s="1410"/>
      <c r="D355" s="1410"/>
      <c r="E355" s="1410"/>
      <c r="F355" s="1410"/>
      <c r="G355" s="1410"/>
      <c r="H355" s="1410"/>
      <c r="I355" s="1410"/>
    </row>
    <row r="356" spans="2:9" ht="16.5" hidden="1">
      <c r="B356" s="1385"/>
      <c r="C356" s="1410"/>
      <c r="D356" s="1410"/>
      <c r="E356" s="1410"/>
      <c r="F356" s="1410"/>
      <c r="G356" s="1410"/>
      <c r="H356" s="1410"/>
      <c r="I356" s="1410"/>
    </row>
    <row r="357" spans="2:9" ht="16.5" hidden="1">
      <c r="B357" s="1224"/>
    </row>
    <row r="358" spans="2:9" ht="16.5" hidden="1">
      <c r="B358" s="1411"/>
      <c r="C358" s="1410"/>
      <c r="D358" s="1410"/>
      <c r="E358" s="1410"/>
      <c r="F358" s="1410"/>
      <c r="G358" s="1410"/>
      <c r="H358" s="1410"/>
      <c r="I358" s="1410"/>
    </row>
    <row r="359" spans="2:9" ht="16.5" hidden="1">
      <c r="B359" s="1411"/>
      <c r="C359" s="1410"/>
      <c r="D359" s="1410"/>
      <c r="E359" s="1410"/>
      <c r="F359" s="1410"/>
      <c r="G359" s="1410"/>
      <c r="H359" s="1410"/>
      <c r="I359" s="1410"/>
    </row>
    <row r="360" spans="2:9" ht="16.5" hidden="1">
      <c r="B360" s="1224"/>
    </row>
    <row r="361" spans="2:9" ht="16.5" hidden="1">
      <c r="B361" s="1385"/>
      <c r="C361" s="1410"/>
      <c r="D361" s="1410"/>
      <c r="E361" s="1410"/>
      <c r="F361" s="1410"/>
      <c r="G361" s="1410"/>
      <c r="H361" s="1410"/>
      <c r="I361" s="1410"/>
    </row>
    <row r="362" spans="2:9" ht="16.5" hidden="1">
      <c r="B362" s="1224"/>
    </row>
    <row r="363" spans="2:9" ht="16.5" hidden="1">
      <c r="B363" s="1411"/>
      <c r="C363" s="1410"/>
      <c r="D363" s="1410"/>
      <c r="E363" s="1410"/>
      <c r="F363" s="1410"/>
      <c r="G363" s="1410"/>
      <c r="H363" s="1410"/>
      <c r="I363" s="1410"/>
    </row>
    <row r="364" spans="2:9" ht="16.5" hidden="1">
      <c r="B364" s="1224"/>
    </row>
    <row r="365" spans="2:9" ht="16.5" hidden="1">
      <c r="B365" s="1415"/>
      <c r="C365" s="1410"/>
      <c r="D365" s="1410"/>
      <c r="E365" s="1410"/>
      <c r="F365" s="1410"/>
      <c r="G365" s="1410"/>
      <c r="H365" s="1410"/>
      <c r="I365" s="1410"/>
    </row>
    <row r="366" spans="2:9" ht="16.5" hidden="1">
      <c r="B366" s="1415"/>
      <c r="C366" s="1410"/>
      <c r="D366" s="1410"/>
      <c r="E366" s="1410"/>
      <c r="F366" s="1410"/>
      <c r="G366" s="1410"/>
      <c r="H366" s="1410"/>
      <c r="I366" s="1410"/>
    </row>
    <row r="367" spans="2:9" ht="16.5" hidden="1">
      <c r="B367" s="1415"/>
      <c r="C367" s="1410"/>
      <c r="D367" s="1410"/>
      <c r="E367" s="1410"/>
      <c r="F367" s="1410"/>
      <c r="G367" s="1410"/>
      <c r="H367" s="1410"/>
      <c r="I367" s="1410"/>
    </row>
    <row r="368" spans="2:9" ht="16.5" hidden="1">
      <c r="B368" s="1222"/>
    </row>
    <row r="369" spans="2:9" ht="16.5" hidden="1">
      <c r="B369" s="1415"/>
      <c r="C369" s="1410"/>
      <c r="D369" s="1410"/>
      <c r="E369" s="1410"/>
      <c r="F369" s="1410"/>
      <c r="G369" s="1410"/>
      <c r="H369" s="1410"/>
      <c r="I369" s="1410"/>
    </row>
    <row r="370" spans="2:9" ht="16.5" hidden="1">
      <c r="B370" s="1222"/>
    </row>
    <row r="371" spans="2:9" ht="16.5" hidden="1">
      <c r="B371" s="1415"/>
      <c r="C371" s="1410"/>
      <c r="D371" s="1410"/>
      <c r="E371" s="1410"/>
      <c r="F371" s="1410"/>
      <c r="G371" s="1410"/>
      <c r="H371" s="1410"/>
      <c r="I371" s="1410"/>
    </row>
    <row r="372" spans="2:9" ht="16.5" hidden="1">
      <c r="B372" s="1222"/>
    </row>
    <row r="373" spans="2:9" ht="16.5" hidden="1">
      <c r="B373" s="1415"/>
      <c r="C373" s="1410"/>
      <c r="D373" s="1410"/>
      <c r="E373" s="1410"/>
      <c r="F373" s="1410"/>
      <c r="G373" s="1410"/>
      <c r="H373" s="1410"/>
      <c r="I373" s="1410"/>
    </row>
    <row r="374" spans="2:9" ht="16.5" hidden="1">
      <c r="B374" s="1415"/>
      <c r="C374" s="1410"/>
      <c r="D374" s="1410"/>
      <c r="E374" s="1410"/>
      <c r="F374" s="1410"/>
      <c r="G374" s="1410"/>
      <c r="H374" s="1410"/>
      <c r="I374" s="1410"/>
    </row>
    <row r="375" spans="2:9" ht="16.5" hidden="1">
      <c r="B375" s="1222"/>
    </row>
    <row r="376" spans="2:9" ht="16.5" customHeight="1"/>
    <row r="377" spans="2:9" ht="16.5" hidden="1">
      <c r="B377" s="1415"/>
      <c r="C377" s="1410"/>
      <c r="D377" s="1410"/>
      <c r="E377" s="1410"/>
      <c r="F377" s="1410"/>
      <c r="G377" s="1410"/>
      <c r="H377" s="1410"/>
      <c r="I377" s="1410"/>
    </row>
    <row r="378" spans="2:9" ht="16.5" hidden="1">
      <c r="B378" s="1231"/>
    </row>
    <row r="379" spans="2:9" ht="16.5" hidden="1">
      <c r="B379" s="1419"/>
      <c r="C379" s="1410"/>
      <c r="D379" s="1410"/>
      <c r="E379" s="1410"/>
      <c r="F379" s="1410"/>
      <c r="G379" s="1410"/>
      <c r="H379" s="1410"/>
      <c r="I379" s="1410"/>
    </row>
    <row r="380" spans="2:9" ht="16.5" hidden="1">
      <c r="B380" s="1222"/>
    </row>
    <row r="381" spans="2:9" ht="16.5" hidden="1">
      <c r="B381" s="1222"/>
    </row>
    <row r="382" spans="2:9" ht="16.5" hidden="1">
      <c r="B382" s="1420"/>
      <c r="C382" s="1410"/>
      <c r="D382" s="1410"/>
      <c r="E382" s="1410"/>
      <c r="F382" s="1410"/>
      <c r="G382" s="1410"/>
      <c r="H382" s="1410"/>
      <c r="I382" s="1410"/>
    </row>
    <row r="383" spans="2:9" ht="16.5" hidden="1">
      <c r="B383" s="1222"/>
    </row>
    <row r="384" spans="2:9" ht="34.9" hidden="1" customHeight="1" thickBot="1">
      <c r="B384" s="1421"/>
      <c r="C384" s="1422"/>
      <c r="D384" s="1421"/>
      <c r="E384" s="1422"/>
      <c r="F384" s="1421"/>
      <c r="G384" s="1422"/>
    </row>
    <row r="385" spans="2:9" ht="18.75" hidden="1" customHeight="1">
      <c r="B385" s="1277"/>
      <c r="C385" s="1424"/>
      <c r="D385" s="1278"/>
      <c r="E385" s="1278"/>
      <c r="F385" s="1278"/>
      <c r="G385" s="1278"/>
    </row>
    <row r="386" spans="2:9" ht="18.75" hidden="1" customHeight="1">
      <c r="B386" s="1279"/>
      <c r="C386" s="1425"/>
      <c r="D386" s="1280"/>
      <c r="E386" s="1280"/>
      <c r="F386" s="1280"/>
      <c r="G386" s="1280"/>
    </row>
    <row r="387" spans="2:9" ht="18.75" hidden="1" customHeight="1" thickBot="1">
      <c r="B387" s="1281"/>
      <c r="C387" s="1426"/>
      <c r="D387" s="1282"/>
      <c r="E387" s="1282"/>
      <c r="F387" s="1283"/>
      <c r="G387" s="1283"/>
    </row>
    <row r="388" spans="2:9" ht="78.400000000000006" hidden="1" customHeight="1" thickBot="1">
      <c r="B388" s="1284"/>
      <c r="C388" s="1285"/>
      <c r="D388" s="1285"/>
      <c r="E388" s="1285"/>
      <c r="F388" s="1285"/>
      <c r="G388" s="1285"/>
    </row>
    <row r="390" spans="2:9" ht="16.5" hidden="1">
      <c r="B390" s="1415"/>
      <c r="C390" s="1410"/>
      <c r="D390" s="1410"/>
      <c r="E390" s="1410"/>
      <c r="F390" s="1410"/>
      <c r="G390" s="1410"/>
      <c r="H390" s="1410"/>
      <c r="I390" s="1410"/>
    </row>
    <row r="391" spans="2:9" ht="16.5" hidden="1">
      <c r="B391" s="1224"/>
    </row>
    <row r="392" spans="2:9" ht="16.5" hidden="1">
      <c r="B392" s="1385"/>
      <c r="C392" s="1410"/>
      <c r="D392" s="1410"/>
      <c r="E392" s="1410"/>
      <c r="F392" s="1410"/>
      <c r="G392" s="1410"/>
      <c r="H392" s="1410"/>
      <c r="I392" s="1410"/>
    </row>
    <row r="393" spans="2:9" ht="16.5" hidden="1">
      <c r="B393" s="1224"/>
    </row>
    <row r="394" spans="2:9" ht="16.5" hidden="1">
      <c r="B394" s="1224"/>
    </row>
    <row r="395" spans="2:9" ht="16.5" hidden="1">
      <c r="B395" s="1411"/>
      <c r="C395" s="1410"/>
      <c r="D395" s="1410"/>
      <c r="E395" s="1410"/>
      <c r="F395" s="1410"/>
      <c r="G395" s="1410"/>
      <c r="H395" s="1410"/>
      <c r="I395" s="1410"/>
    </row>
    <row r="396" spans="2:9" ht="16.5" hidden="1">
      <c r="B396" s="1411"/>
      <c r="C396" s="1410"/>
      <c r="D396" s="1410"/>
      <c r="E396" s="1410"/>
      <c r="F396" s="1410"/>
      <c r="G396" s="1410"/>
      <c r="H396" s="1410"/>
      <c r="I396" s="1410"/>
    </row>
    <row r="397" spans="2:9" ht="16.5" hidden="1">
      <c r="B397" s="1224"/>
    </row>
    <row r="398" spans="2:9" ht="16.5" hidden="1">
      <c r="B398" s="1224"/>
    </row>
    <row r="399" spans="2:9" ht="16.5" hidden="1">
      <c r="B399" s="1385"/>
      <c r="C399" s="1410"/>
      <c r="D399" s="1410"/>
      <c r="E399" s="1410"/>
      <c r="F399" s="1410"/>
      <c r="G399" s="1410"/>
      <c r="H399" s="1410"/>
      <c r="I399" s="1410"/>
    </row>
    <row r="400" spans="2:9" ht="16.5" hidden="1">
      <c r="B400" s="1224"/>
    </row>
    <row r="401" spans="2:9" ht="16.5" hidden="1">
      <c r="B401" s="1224"/>
    </row>
    <row r="402" spans="2:9" ht="16.5" hidden="1">
      <c r="B402" s="1385"/>
      <c r="C402" s="1410"/>
      <c r="D402" s="1410"/>
      <c r="E402" s="1410"/>
      <c r="F402" s="1410"/>
      <c r="G402" s="1410"/>
      <c r="H402" s="1410"/>
      <c r="I402" s="1410"/>
    </row>
    <row r="403" spans="2:9" ht="16.5" hidden="1">
      <c r="B403" s="1224"/>
    </row>
    <row r="404" spans="2:9" ht="16.5" hidden="1">
      <c r="B404" s="1224"/>
    </row>
    <row r="405" spans="2:9" ht="16.5" hidden="1">
      <c r="B405" s="1411"/>
      <c r="C405" s="1410"/>
      <c r="D405" s="1410"/>
      <c r="E405" s="1410"/>
      <c r="F405" s="1410"/>
      <c r="G405" s="1410"/>
      <c r="H405" s="1410"/>
      <c r="I405" s="1410"/>
    </row>
    <row r="406" spans="2:9" ht="16.5" hidden="1">
      <c r="B406" s="1224"/>
    </row>
    <row r="407" spans="2:9" ht="16.5" hidden="1">
      <c r="B407" s="1385"/>
      <c r="C407" s="1410"/>
      <c r="D407" s="1410"/>
      <c r="E407" s="1410"/>
      <c r="F407" s="1410"/>
      <c r="G407" s="1410"/>
      <c r="H407" s="1410"/>
      <c r="I407" s="1410"/>
    </row>
    <row r="408" spans="2:9" ht="16.5" hidden="1">
      <c r="B408" s="1224"/>
    </row>
    <row r="409" spans="2:9" ht="16.5" hidden="1">
      <c r="B409" s="1224"/>
    </row>
    <row r="410" spans="2:9" ht="16.5" hidden="1">
      <c r="B410" s="1385"/>
      <c r="C410" s="1410"/>
      <c r="D410" s="1410"/>
      <c r="E410" s="1410"/>
      <c r="F410" s="1410"/>
      <c r="G410" s="1410"/>
      <c r="H410" s="1410"/>
      <c r="I410" s="1410"/>
    </row>
    <row r="411" spans="2:9" ht="16.5" hidden="1">
      <c r="B411" s="1224"/>
    </row>
    <row r="412" spans="2:9" ht="16.5" hidden="1">
      <c r="B412" s="1224"/>
    </row>
    <row r="413" spans="2:9" ht="16.5" hidden="1">
      <c r="B413" s="1416"/>
      <c r="C413" s="1410"/>
      <c r="D413" s="1410"/>
      <c r="E413" s="1410"/>
      <c r="F413" s="1410"/>
      <c r="G413" s="1410"/>
      <c r="H413" s="1410"/>
      <c r="I413" s="1410"/>
    </row>
    <row r="414" spans="2:9" ht="16.5" hidden="1">
      <c r="B414" s="1423"/>
      <c r="C414" s="1410"/>
      <c r="D414" s="1410"/>
      <c r="E414" s="1410"/>
      <c r="F414" s="1410"/>
      <c r="G414" s="1410"/>
      <c r="H414" s="1410"/>
      <c r="I414" s="1410"/>
    </row>
    <row r="415" spans="2:9" ht="16.5" hidden="1">
      <c r="B415" s="1224"/>
    </row>
    <row r="416" spans="2:9" ht="16.5" hidden="1">
      <c r="B416" s="1224"/>
    </row>
    <row r="417" spans="2:9" ht="16.5" hidden="1">
      <c r="B417" s="1385"/>
      <c r="C417" s="1410"/>
      <c r="D417" s="1410"/>
      <c r="E417" s="1410"/>
      <c r="F417" s="1410"/>
      <c r="G417" s="1410"/>
      <c r="H417" s="1410"/>
      <c r="I417" s="1410"/>
    </row>
    <row r="418" spans="2:9" ht="16.5" hidden="1">
      <c r="B418" s="1385"/>
      <c r="C418" s="1410"/>
      <c r="D418" s="1410"/>
      <c r="E418" s="1410"/>
      <c r="F418" s="1410"/>
      <c r="G418" s="1410"/>
      <c r="H418" s="1410"/>
      <c r="I418" s="1410"/>
    </row>
    <row r="419" spans="2:9" ht="16.5" hidden="1">
      <c r="B419" s="1224"/>
    </row>
    <row r="421" spans="2:9" ht="16.5" hidden="1">
      <c r="B421" s="1415"/>
      <c r="C421" s="1410"/>
      <c r="D421" s="1410"/>
      <c r="E421" s="1410"/>
      <c r="F421" s="1410"/>
      <c r="G421" s="1410"/>
      <c r="H421" s="1410"/>
      <c r="I421" s="1410"/>
    </row>
    <row r="422" spans="2:9" ht="16.5" hidden="1">
      <c r="B422" s="1416"/>
      <c r="C422" s="1410"/>
      <c r="D422" s="1410"/>
      <c r="E422" s="1410"/>
      <c r="F422" s="1410"/>
      <c r="G422" s="1410"/>
      <c r="H422" s="1410"/>
      <c r="I422" s="1410"/>
    </row>
    <row r="423" spans="2:9" ht="16.5" hidden="1">
      <c r="B423" s="1416"/>
      <c r="C423" s="1410"/>
      <c r="D423" s="1410"/>
      <c r="E423" s="1410"/>
      <c r="F423" s="1410"/>
      <c r="G423" s="1410"/>
      <c r="H423" s="1410"/>
      <c r="I423" s="1410"/>
    </row>
    <row r="424" spans="2:9" ht="16.5" hidden="1">
      <c r="B424" s="1224"/>
    </row>
    <row r="425" spans="2:9" ht="16.5" hidden="1">
      <c r="B425" s="1385"/>
      <c r="C425" s="1410"/>
      <c r="D425" s="1410"/>
      <c r="E425" s="1410"/>
      <c r="F425" s="1410"/>
      <c r="G425" s="1410"/>
      <c r="H425" s="1410"/>
      <c r="I425" s="1410"/>
    </row>
    <row r="426" spans="2:9" ht="16.5" hidden="1">
      <c r="B426" s="1385"/>
      <c r="C426" s="1410"/>
      <c r="D426" s="1410"/>
      <c r="E426" s="1410"/>
      <c r="F426" s="1410"/>
      <c r="G426" s="1410"/>
      <c r="H426" s="1410"/>
      <c r="I426" s="1410"/>
    </row>
    <row r="427" spans="2:9" ht="16.5" hidden="1">
      <c r="B427" s="1224"/>
    </row>
    <row r="428" spans="2:9" ht="16.5" hidden="1">
      <c r="B428" s="1385"/>
      <c r="C428" s="1410"/>
      <c r="D428" s="1410"/>
      <c r="E428" s="1410"/>
      <c r="F428" s="1410"/>
      <c r="G428" s="1410"/>
      <c r="H428" s="1410"/>
      <c r="I428" s="1410"/>
    </row>
    <row r="429" spans="2:9" ht="16.5" hidden="1">
      <c r="B429" s="1385"/>
      <c r="C429" s="1410"/>
      <c r="D429" s="1410"/>
      <c r="E429" s="1410"/>
      <c r="F429" s="1410"/>
      <c r="G429" s="1410"/>
      <c r="H429" s="1410"/>
      <c r="I429" s="1410"/>
    </row>
    <row r="430" spans="2:9" ht="16.5" hidden="1">
      <c r="B430" s="1385"/>
      <c r="C430" s="1410"/>
      <c r="D430" s="1410"/>
      <c r="E430" s="1410"/>
      <c r="F430" s="1410"/>
      <c r="G430" s="1410"/>
      <c r="H430" s="1410"/>
      <c r="I430" s="1410"/>
    </row>
    <row r="431" spans="2:9" ht="16.5" hidden="1">
      <c r="B431" s="1224"/>
    </row>
    <row r="432" spans="2:9" ht="16.5" hidden="1">
      <c r="B432" s="1224"/>
    </row>
    <row r="433" spans="2:9" ht="16.5" hidden="1">
      <c r="B433" s="1411"/>
      <c r="C433" s="1410"/>
      <c r="D433" s="1410"/>
      <c r="E433" s="1410"/>
      <c r="F433" s="1410"/>
      <c r="G433" s="1410"/>
      <c r="H433" s="1410"/>
      <c r="I433" s="1410"/>
    </row>
    <row r="434" spans="2:9" ht="16.5" hidden="1">
      <c r="B434" s="1411"/>
      <c r="C434" s="1410"/>
      <c r="D434" s="1410"/>
      <c r="E434" s="1410"/>
      <c r="F434" s="1410"/>
      <c r="G434" s="1410"/>
      <c r="H434" s="1410"/>
      <c r="I434" s="1410"/>
    </row>
    <row r="435" spans="2:9" ht="16.5" hidden="1">
      <c r="B435" s="1224"/>
    </row>
    <row r="436" spans="2:9" ht="16.5" hidden="1">
      <c r="B436" s="1385"/>
      <c r="C436" s="1410"/>
      <c r="D436" s="1410"/>
      <c r="E436" s="1410"/>
      <c r="F436" s="1410"/>
      <c r="G436" s="1410"/>
      <c r="H436" s="1410"/>
      <c r="I436" s="1410"/>
    </row>
    <row r="437" spans="2:9" ht="16.5" hidden="1">
      <c r="B437" s="1224"/>
    </row>
    <row r="438" spans="2:9" ht="16.5" hidden="1">
      <c r="B438" s="1411"/>
      <c r="C438" s="1410"/>
      <c r="D438" s="1410"/>
      <c r="E438" s="1410"/>
      <c r="F438" s="1410"/>
      <c r="G438" s="1410"/>
      <c r="H438" s="1410"/>
      <c r="I438" s="1410"/>
    </row>
    <row r="439" spans="2:9" ht="16.5" hidden="1">
      <c r="B439" s="1224"/>
    </row>
    <row r="440" spans="2:9" ht="16.5" hidden="1">
      <c r="B440" s="1385"/>
      <c r="C440" s="1410"/>
      <c r="D440" s="1410"/>
      <c r="E440" s="1410"/>
      <c r="F440" s="1410"/>
      <c r="G440" s="1410"/>
      <c r="H440" s="1410"/>
      <c r="I440" s="1410"/>
    </row>
    <row r="441" spans="2:9" ht="16.5" hidden="1">
      <c r="B441" s="1224"/>
    </row>
    <row r="442" spans="2:9" ht="16.5" hidden="1">
      <c r="B442" s="1385"/>
      <c r="C442" s="1410"/>
      <c r="D442" s="1410"/>
      <c r="E442" s="1410"/>
      <c r="F442" s="1410"/>
      <c r="G442" s="1410"/>
      <c r="H442" s="1410"/>
      <c r="I442" s="1410"/>
    </row>
    <row r="443" spans="2:9" ht="16.5" hidden="1">
      <c r="B443" s="1385"/>
      <c r="C443" s="1410"/>
      <c r="D443" s="1410"/>
      <c r="E443" s="1410"/>
      <c r="F443" s="1410"/>
      <c r="G443" s="1410"/>
      <c r="H443" s="1410"/>
      <c r="I443" s="1410"/>
    </row>
    <row r="444" spans="2:9" ht="18.75" hidden="1" customHeight="1">
      <c r="B444" s="1286"/>
      <c r="C444" s="1273"/>
      <c r="D444" s="1429"/>
      <c r="E444" s="1430"/>
      <c r="F444" s="1431"/>
      <c r="G444" s="1287"/>
      <c r="H444" s="1273"/>
    </row>
    <row r="445" spans="2:9" ht="18.75" hidden="1" customHeight="1" thickBot="1">
      <c r="B445" s="1288"/>
      <c r="C445" s="1289"/>
      <c r="D445" s="1432"/>
      <c r="E445" s="1433"/>
      <c r="F445" s="1434"/>
      <c r="G445" s="1291"/>
      <c r="H445" s="1292"/>
    </row>
    <row r="446" spans="2:9" ht="18.75" hidden="1" customHeight="1">
      <c r="B446" s="1293"/>
      <c r="C446" s="1289"/>
      <c r="D446" s="1291"/>
      <c r="E446" s="1287"/>
      <c r="F446" s="1287"/>
      <c r="G446" s="1291"/>
      <c r="H446" s="1289"/>
    </row>
    <row r="447" spans="2:9" ht="18.75" hidden="1" customHeight="1" thickBot="1">
      <c r="B447" s="1294"/>
      <c r="C447" s="1295"/>
      <c r="D447" s="1290"/>
      <c r="E447" s="1290"/>
      <c r="F447" s="1290"/>
      <c r="G447" s="1282"/>
      <c r="H447" s="1295"/>
    </row>
    <row r="448" spans="2:9" ht="16.7" hidden="1" customHeight="1" thickBot="1">
      <c r="B448" s="1268"/>
      <c r="C448" s="1269"/>
      <c r="D448" s="1269"/>
      <c r="E448" s="1269"/>
      <c r="F448" s="1269"/>
      <c r="G448" s="1269"/>
      <c r="H448" s="1269"/>
    </row>
    <row r="449" spans="2:9" ht="16.7" hidden="1" customHeight="1" thickBot="1">
      <c r="B449" s="1268"/>
      <c r="C449" s="1269"/>
      <c r="D449" s="1269"/>
      <c r="E449" s="1269"/>
      <c r="F449" s="1269"/>
      <c r="G449" s="1269"/>
      <c r="H449" s="1269"/>
    </row>
    <row r="450" spans="2:9" ht="16.7" hidden="1" customHeight="1" thickBot="1">
      <c r="B450" s="1268"/>
      <c r="C450" s="1269"/>
      <c r="D450" s="1269"/>
      <c r="E450" s="1269"/>
      <c r="F450" s="1269"/>
      <c r="G450" s="1269"/>
      <c r="H450" s="1269"/>
    </row>
    <row r="451" spans="2:9" ht="16.7" hidden="1" customHeight="1" thickBot="1">
      <c r="B451" s="1268"/>
      <c r="C451" s="1269"/>
      <c r="D451" s="1269"/>
      <c r="E451" s="1269"/>
      <c r="F451" s="1269"/>
      <c r="G451" s="1269"/>
      <c r="H451" s="1269"/>
    </row>
    <row r="452" spans="2:9" ht="16.5" hidden="1">
      <c r="B452" s="1224"/>
    </row>
    <row r="453" spans="2:9" ht="16.5" hidden="1">
      <c r="B453" s="1385"/>
      <c r="C453" s="1410"/>
      <c r="D453" s="1410"/>
      <c r="E453" s="1410"/>
      <c r="F453" s="1410"/>
      <c r="G453" s="1410"/>
      <c r="H453" s="1410"/>
      <c r="I453" s="1410"/>
    </row>
    <row r="454" spans="2:9" ht="18.75" hidden="1" customHeight="1">
      <c r="B454" s="1427"/>
      <c r="C454" s="1287"/>
      <c r="D454" s="1287"/>
      <c r="E454" s="1287"/>
    </row>
    <row r="455" spans="2:9" ht="18.75" hidden="1" customHeight="1" thickBot="1">
      <c r="B455" s="1428"/>
      <c r="C455" s="1290"/>
      <c r="D455" s="1290"/>
      <c r="E455" s="1290"/>
    </row>
    <row r="456" spans="2:9" ht="16.7" hidden="1" customHeight="1" thickBot="1">
      <c r="B456" s="1268"/>
      <c r="C456" s="1269"/>
      <c r="D456" s="1269"/>
      <c r="E456" s="1269"/>
    </row>
    <row r="457" spans="2:9" ht="16.5" hidden="1">
      <c r="B457" s="1224"/>
    </row>
    <row r="458" spans="2:9" ht="16.5" hidden="1">
      <c r="B458" s="1385"/>
      <c r="C458" s="1410"/>
      <c r="D458" s="1410"/>
      <c r="E458" s="1410"/>
      <c r="F458" s="1410"/>
      <c r="G458" s="1410"/>
      <c r="H458" s="1410"/>
      <c r="I458" s="1410"/>
    </row>
    <row r="459" spans="2:9" ht="16.5" hidden="1">
      <c r="B459" s="1224"/>
    </row>
    <row r="460" spans="2:9" ht="16.5" hidden="1">
      <c r="B460" s="1385"/>
      <c r="C460" s="1410"/>
      <c r="D460" s="1410"/>
      <c r="E460" s="1410"/>
      <c r="F460" s="1410"/>
      <c r="G460" s="1410"/>
      <c r="H460" s="1410"/>
      <c r="I460" s="1410"/>
    </row>
    <row r="461" spans="2:9" ht="16.5" hidden="1">
      <c r="B461" s="1224"/>
    </row>
    <row r="462" spans="2:9" ht="16.5" hidden="1">
      <c r="B462" s="1224"/>
    </row>
    <row r="463" spans="2:9" ht="16.5" customHeight="1"/>
    <row r="464" spans="2:9" ht="16.5" hidden="1">
      <c r="B464" s="1415"/>
      <c r="C464" s="1410"/>
      <c r="D464" s="1410"/>
      <c r="E464" s="1410"/>
      <c r="F464" s="1410"/>
      <c r="G464" s="1410"/>
      <c r="H464" s="1410"/>
      <c r="I464" s="1410"/>
    </row>
    <row r="465" spans="2:9" ht="16.5" hidden="1">
      <c r="B465" s="1416"/>
      <c r="C465" s="1410"/>
      <c r="D465" s="1410"/>
      <c r="E465" s="1410"/>
      <c r="F465" s="1410"/>
      <c r="G465" s="1410"/>
      <c r="H465" s="1410"/>
      <c r="I465" s="1410"/>
    </row>
    <row r="466" spans="2:9" ht="16.5" hidden="1">
      <c r="B466" s="1416"/>
      <c r="C466" s="1410"/>
      <c r="D466" s="1410"/>
      <c r="E466" s="1410"/>
      <c r="F466" s="1410"/>
      <c r="G466" s="1410"/>
      <c r="H466" s="1410"/>
      <c r="I466" s="1410"/>
    </row>
    <row r="467" spans="2:9" ht="16.5" hidden="1">
      <c r="B467" s="1224"/>
    </row>
    <row r="468" spans="2:9" ht="16.5" hidden="1">
      <c r="B468" s="1385"/>
      <c r="C468" s="1410"/>
      <c r="D468" s="1410"/>
      <c r="E468" s="1410"/>
      <c r="F468" s="1410"/>
      <c r="G468" s="1410"/>
      <c r="H468" s="1410"/>
      <c r="I468" s="1410"/>
    </row>
    <row r="469" spans="2:9" ht="16.5" hidden="1">
      <c r="B469" s="1224"/>
    </row>
    <row r="470" spans="2:9" ht="16.5" hidden="1">
      <c r="B470" s="1224"/>
    </row>
    <row r="471" spans="2:9" ht="16.5" hidden="1">
      <c r="B471" s="1385"/>
      <c r="C471" s="1410"/>
      <c r="D471" s="1410"/>
      <c r="E471" s="1410"/>
      <c r="F471" s="1410"/>
      <c r="G471" s="1410"/>
      <c r="H471" s="1410"/>
      <c r="I471" s="1410"/>
    </row>
    <row r="472" spans="2:9" ht="16.5" hidden="1">
      <c r="B472" s="1385"/>
      <c r="C472" s="1410"/>
      <c r="D472" s="1410"/>
      <c r="E472" s="1410"/>
      <c r="F472" s="1410"/>
      <c r="G472" s="1410"/>
      <c r="H472" s="1410"/>
      <c r="I472" s="1410"/>
    </row>
    <row r="473" spans="2:9" ht="16.5" hidden="1">
      <c r="B473" s="1385"/>
      <c r="C473" s="1410"/>
      <c r="D473" s="1410"/>
      <c r="E473" s="1410"/>
      <c r="F473" s="1410"/>
      <c r="G473" s="1410"/>
      <c r="H473" s="1410"/>
      <c r="I473" s="1410"/>
    </row>
    <row r="474" spans="2:9" ht="16.5" hidden="1">
      <c r="B474" s="1224"/>
    </row>
    <row r="475" spans="2:9" ht="24" hidden="1" customHeight="1">
      <c r="B475" s="1411"/>
      <c r="C475" s="1410"/>
      <c r="D475" s="1410"/>
      <c r="E475" s="1410"/>
      <c r="F475" s="1410"/>
      <c r="G475" s="1410"/>
      <c r="H475" s="1410"/>
      <c r="I475" s="1410"/>
    </row>
    <row r="476" spans="2:9" ht="16.5" hidden="1">
      <c r="B476" s="1411"/>
      <c r="C476" s="1410"/>
      <c r="D476" s="1410"/>
      <c r="E476" s="1410"/>
      <c r="F476" s="1410"/>
      <c r="G476" s="1410"/>
      <c r="H476" s="1410"/>
      <c r="I476" s="1410"/>
    </row>
    <row r="477" spans="2:9" ht="16.5" hidden="1">
      <c r="B477" s="1224"/>
    </row>
    <row r="478" spans="2:9" ht="48" hidden="1" customHeight="1">
      <c r="B478" s="1385"/>
      <c r="C478" s="1410"/>
      <c r="D478" s="1410"/>
      <c r="E478" s="1410"/>
      <c r="F478" s="1410"/>
      <c r="G478" s="1410"/>
      <c r="H478" s="1410"/>
      <c r="I478" s="1410"/>
    </row>
    <row r="479" spans="2:9" ht="16.5" hidden="1">
      <c r="B479" s="1224"/>
    </row>
    <row r="480" spans="2:9" ht="16.5" hidden="1">
      <c r="B480" s="1411"/>
      <c r="C480" s="1410"/>
      <c r="D480" s="1410"/>
      <c r="E480" s="1410"/>
      <c r="F480" s="1410"/>
      <c r="G480" s="1410"/>
      <c r="H480" s="1410"/>
      <c r="I480" s="1410"/>
    </row>
    <row r="481" spans="2:9" ht="16.5" hidden="1">
      <c r="B481" s="1224"/>
    </row>
    <row r="482" spans="2:9" ht="16.5" hidden="1">
      <c r="B482" s="1415"/>
      <c r="C482" s="1410"/>
      <c r="D482" s="1410"/>
      <c r="E482" s="1410"/>
      <c r="F482" s="1410"/>
      <c r="G482" s="1410"/>
      <c r="H482" s="1410"/>
      <c r="I482" s="1410"/>
    </row>
    <row r="483" spans="2:9" ht="16.5" hidden="1">
      <c r="B483" s="1385"/>
      <c r="C483" s="1410"/>
      <c r="D483" s="1410"/>
      <c r="E483" s="1410"/>
      <c r="F483" s="1410"/>
      <c r="G483" s="1410"/>
      <c r="H483" s="1410"/>
      <c r="I483" s="1410"/>
    </row>
    <row r="484" spans="2:9" ht="16.5" hidden="1">
      <c r="B484" s="1224"/>
    </row>
    <row r="485" spans="2:9" ht="16.5" hidden="1">
      <c r="B485" s="1415"/>
      <c r="C485" s="1410"/>
      <c r="D485" s="1410"/>
      <c r="E485" s="1410"/>
      <c r="F485" s="1410"/>
      <c r="G485" s="1410"/>
      <c r="H485" s="1410"/>
      <c r="I485" s="1410"/>
    </row>
    <row r="486" spans="2:9" ht="16.5" hidden="1">
      <c r="B486" s="1245"/>
    </row>
    <row r="487" spans="2:9" ht="16.5" hidden="1">
      <c r="B487" s="1224"/>
    </row>
    <row r="488" spans="2:9" ht="16.5" hidden="1">
      <c r="B488" s="1224"/>
    </row>
    <row r="489" spans="2:9" ht="16.5" hidden="1">
      <c r="B489" s="1236"/>
    </row>
    <row r="490" spans="2:9" ht="16.5" customHeight="1"/>
    <row r="491" spans="2:9" ht="16.5" customHeight="1"/>
    <row r="492" spans="2:9" ht="16.5" customHeight="1"/>
    <row r="493" spans="2:9" ht="16.5" customHeight="1"/>
    <row r="494" spans="2:9" ht="16.5" customHeight="1"/>
    <row r="495" spans="2:9" ht="16.5" customHeight="1"/>
    <row r="496" spans="2:9" ht="16.5" customHeight="1"/>
    <row r="497" ht="16.5" customHeight="1"/>
    <row r="498" ht="16.5" customHeight="1"/>
  </sheetData>
  <sheetProtection selectLockedCells="1"/>
  <mergeCells count="298">
    <mergeCell ref="B476:I476"/>
    <mergeCell ref="B478:I478"/>
    <mergeCell ref="B480:I480"/>
    <mergeCell ref="B482:I482"/>
    <mergeCell ref="B483:I483"/>
    <mergeCell ref="B485:I485"/>
    <mergeCell ref="B466:I466"/>
    <mergeCell ref="B468:I468"/>
    <mergeCell ref="B471:I471"/>
    <mergeCell ref="B472:I472"/>
    <mergeCell ref="B473:I473"/>
    <mergeCell ref="B475:I475"/>
    <mergeCell ref="B453:I453"/>
    <mergeCell ref="B454:B455"/>
    <mergeCell ref="B458:I458"/>
    <mergeCell ref="B460:I460"/>
    <mergeCell ref="B464:I464"/>
    <mergeCell ref="B465:I465"/>
    <mergeCell ref="B436:I436"/>
    <mergeCell ref="B438:I438"/>
    <mergeCell ref="B440:I440"/>
    <mergeCell ref="B442:I442"/>
    <mergeCell ref="B443:I443"/>
    <mergeCell ref="D444:F445"/>
    <mergeCell ref="B426:I426"/>
    <mergeCell ref="B428:I428"/>
    <mergeCell ref="B429:I429"/>
    <mergeCell ref="B430:I430"/>
    <mergeCell ref="B433:I433"/>
    <mergeCell ref="B434:I434"/>
    <mergeCell ref="B417:I417"/>
    <mergeCell ref="B418:I418"/>
    <mergeCell ref="B421:I421"/>
    <mergeCell ref="B422:I422"/>
    <mergeCell ref="B423:I423"/>
    <mergeCell ref="B425:I425"/>
    <mergeCell ref="B402:I402"/>
    <mergeCell ref="B405:I405"/>
    <mergeCell ref="B407:I407"/>
    <mergeCell ref="B410:I410"/>
    <mergeCell ref="B413:I413"/>
    <mergeCell ref="B414:I414"/>
    <mergeCell ref="C385:C387"/>
    <mergeCell ref="B390:I390"/>
    <mergeCell ref="B392:I392"/>
    <mergeCell ref="B395:I395"/>
    <mergeCell ref="B396:I396"/>
    <mergeCell ref="B399:I399"/>
    <mergeCell ref="B373:I373"/>
    <mergeCell ref="B374:I374"/>
    <mergeCell ref="B377:I377"/>
    <mergeCell ref="B379:I379"/>
    <mergeCell ref="B382:I382"/>
    <mergeCell ref="B384:C384"/>
    <mergeCell ref="D384:E384"/>
    <mergeCell ref="F384:G384"/>
    <mergeCell ref="B363:I363"/>
    <mergeCell ref="B365:I365"/>
    <mergeCell ref="B366:I366"/>
    <mergeCell ref="B367:I367"/>
    <mergeCell ref="B369:I369"/>
    <mergeCell ref="B371:I371"/>
    <mergeCell ref="B354:I354"/>
    <mergeCell ref="B355:I355"/>
    <mergeCell ref="B356:I356"/>
    <mergeCell ref="B358:I358"/>
    <mergeCell ref="B359:I359"/>
    <mergeCell ref="B361:I361"/>
    <mergeCell ref="B345:I345"/>
    <mergeCell ref="B347:I347"/>
    <mergeCell ref="B349:I349"/>
    <mergeCell ref="B350:I350"/>
    <mergeCell ref="B351:I351"/>
    <mergeCell ref="B352:I352"/>
    <mergeCell ref="B337:I337"/>
    <mergeCell ref="B339:I339"/>
    <mergeCell ref="B340:I340"/>
    <mergeCell ref="B342:I342"/>
    <mergeCell ref="B343:I343"/>
    <mergeCell ref="B344:I344"/>
    <mergeCell ref="B329:I329"/>
    <mergeCell ref="B330:I330"/>
    <mergeCell ref="B331:I331"/>
    <mergeCell ref="B333:I333"/>
    <mergeCell ref="B334:I334"/>
    <mergeCell ref="B336:I336"/>
    <mergeCell ref="B319:I319"/>
    <mergeCell ref="B320:I320"/>
    <mergeCell ref="B322:I322"/>
    <mergeCell ref="B323:I323"/>
    <mergeCell ref="B325:I325"/>
    <mergeCell ref="B327:I327"/>
    <mergeCell ref="B311:I311"/>
    <mergeCell ref="B312:I312"/>
    <mergeCell ref="B313:I313"/>
    <mergeCell ref="B315:I315"/>
    <mergeCell ref="B316:I316"/>
    <mergeCell ref="B318:I318"/>
    <mergeCell ref="C304:C305"/>
    <mergeCell ref="D304:D305"/>
    <mergeCell ref="G304:G305"/>
    <mergeCell ref="B307:I307"/>
    <mergeCell ref="B308:I308"/>
    <mergeCell ref="B309:I309"/>
    <mergeCell ref="B291:I291"/>
    <mergeCell ref="B292:I292"/>
    <mergeCell ref="B297:I297"/>
    <mergeCell ref="B300:I300"/>
    <mergeCell ref="B301:I301"/>
    <mergeCell ref="B302:I302"/>
    <mergeCell ref="B281:I281"/>
    <mergeCell ref="B283:I283"/>
    <mergeCell ref="B285:I285"/>
    <mergeCell ref="B287:I287"/>
    <mergeCell ref="B288:I288"/>
    <mergeCell ref="B290:I290"/>
    <mergeCell ref="B272:I272"/>
    <mergeCell ref="B273:I273"/>
    <mergeCell ref="B276:I276"/>
    <mergeCell ref="B277:I277"/>
    <mergeCell ref="B278:I278"/>
    <mergeCell ref="B280:I280"/>
    <mergeCell ref="B254:I254"/>
    <mergeCell ref="B256:I256"/>
    <mergeCell ref="B258:I258"/>
    <mergeCell ref="B268:I268"/>
    <mergeCell ref="B269:I269"/>
    <mergeCell ref="B270:I270"/>
    <mergeCell ref="B246:I246"/>
    <mergeCell ref="B247:I247"/>
    <mergeCell ref="B249:I249"/>
    <mergeCell ref="B250:I250"/>
    <mergeCell ref="B251:I251"/>
    <mergeCell ref="B253:I253"/>
    <mergeCell ref="B234:I234"/>
    <mergeCell ref="B236:I236"/>
    <mergeCell ref="B239:I239"/>
    <mergeCell ref="B241:I241"/>
    <mergeCell ref="B243:I243"/>
    <mergeCell ref="B244:I244"/>
    <mergeCell ref="B222:I222"/>
    <mergeCell ref="B224:I224"/>
    <mergeCell ref="B226:I226"/>
    <mergeCell ref="B228:I228"/>
    <mergeCell ref="B230:I230"/>
    <mergeCell ref="B232:I232"/>
    <mergeCell ref="B213:I213"/>
    <mergeCell ref="B214:I214"/>
    <mergeCell ref="B217:I217"/>
    <mergeCell ref="B218:I218"/>
    <mergeCell ref="B219:I219"/>
    <mergeCell ref="B221:I221"/>
    <mergeCell ref="B202:I202"/>
    <mergeCell ref="B203:I203"/>
    <mergeCell ref="B206:I206"/>
    <mergeCell ref="B208:I208"/>
    <mergeCell ref="B210:I210"/>
    <mergeCell ref="B211:I211"/>
    <mergeCell ref="B193:I193"/>
    <mergeCell ref="B195:I195"/>
    <mergeCell ref="B197:I197"/>
    <mergeCell ref="B199:I199"/>
    <mergeCell ref="B200:I200"/>
    <mergeCell ref="B201:I201"/>
    <mergeCell ref="B184:I184"/>
    <mergeCell ref="B185:I185"/>
    <mergeCell ref="B188:I188"/>
    <mergeCell ref="B189:I189"/>
    <mergeCell ref="B190:I190"/>
    <mergeCell ref="B192:I192"/>
    <mergeCell ref="B173:I173"/>
    <mergeCell ref="B176:I176"/>
    <mergeCell ref="B177:I177"/>
    <mergeCell ref="B179:I179"/>
    <mergeCell ref="B181:I181"/>
    <mergeCell ref="B182:I182"/>
    <mergeCell ref="B165:I165"/>
    <mergeCell ref="B167:I167"/>
    <mergeCell ref="B169:I169"/>
    <mergeCell ref="B170:I170"/>
    <mergeCell ref="B171:I171"/>
    <mergeCell ref="B172:I172"/>
    <mergeCell ref="B157:I157"/>
    <mergeCell ref="B158:I158"/>
    <mergeCell ref="B159:I159"/>
    <mergeCell ref="B161:I161"/>
    <mergeCell ref="B162:I162"/>
    <mergeCell ref="B164:I164"/>
    <mergeCell ref="B147:I147"/>
    <mergeCell ref="B149:I149"/>
    <mergeCell ref="B150:I150"/>
    <mergeCell ref="B151:I151"/>
    <mergeCell ref="B153:I153"/>
    <mergeCell ref="B154:I154"/>
    <mergeCell ref="B137:I137"/>
    <mergeCell ref="B138:I138"/>
    <mergeCell ref="B139:I139"/>
    <mergeCell ref="B141:I141"/>
    <mergeCell ref="B143:I143"/>
    <mergeCell ref="B145:I145"/>
    <mergeCell ref="B127:I127"/>
    <mergeCell ref="B129:I129"/>
    <mergeCell ref="B130:I130"/>
    <mergeCell ref="B132:I132"/>
    <mergeCell ref="B134:I134"/>
    <mergeCell ref="B136:I136"/>
    <mergeCell ref="B117:I117"/>
    <mergeCell ref="B118:I118"/>
    <mergeCell ref="B120:I120"/>
    <mergeCell ref="B121:I121"/>
    <mergeCell ref="B123:I123"/>
    <mergeCell ref="B125:I125"/>
    <mergeCell ref="B105:I105"/>
    <mergeCell ref="B107:I107"/>
    <mergeCell ref="B109:I109"/>
    <mergeCell ref="B111:I111"/>
    <mergeCell ref="B113:I113"/>
    <mergeCell ref="B115:I115"/>
    <mergeCell ref="B95:I95"/>
    <mergeCell ref="B97:I97"/>
    <mergeCell ref="B98:I98"/>
    <mergeCell ref="B100:I100"/>
    <mergeCell ref="B102:I102"/>
    <mergeCell ref="B104:I104"/>
    <mergeCell ref="B85:I85"/>
    <mergeCell ref="B86:I86"/>
    <mergeCell ref="B88:I88"/>
    <mergeCell ref="B89:I89"/>
    <mergeCell ref="B91:I91"/>
    <mergeCell ref="B93:I93"/>
    <mergeCell ref="B77:I77"/>
    <mergeCell ref="B78:I78"/>
    <mergeCell ref="B79:I79"/>
    <mergeCell ref="B81:I81"/>
    <mergeCell ref="B82:I82"/>
    <mergeCell ref="B83:I83"/>
    <mergeCell ref="B70:I70"/>
    <mergeCell ref="B71:I71"/>
    <mergeCell ref="B72:I72"/>
    <mergeCell ref="B74:I74"/>
    <mergeCell ref="B75:I75"/>
    <mergeCell ref="B76:I76"/>
    <mergeCell ref="B62:I62"/>
    <mergeCell ref="B63:I63"/>
    <mergeCell ref="B64:I64"/>
    <mergeCell ref="B66:I66"/>
    <mergeCell ref="B67:I67"/>
    <mergeCell ref="B68:I68"/>
    <mergeCell ref="N50:X50"/>
    <mergeCell ref="B54:I54"/>
    <mergeCell ref="B55:I55"/>
    <mergeCell ref="B56:I56"/>
    <mergeCell ref="B58:I58"/>
    <mergeCell ref="B59:I59"/>
    <mergeCell ref="D40:E40"/>
    <mergeCell ref="M40:N40"/>
    <mergeCell ref="AA40:AL41"/>
    <mergeCell ref="N48:X48"/>
    <mergeCell ref="AA48:AL48"/>
    <mergeCell ref="N49:X49"/>
    <mergeCell ref="L29:R29"/>
    <mergeCell ref="E30:H30"/>
    <mergeCell ref="K30:L30"/>
    <mergeCell ref="S30:T30"/>
    <mergeCell ref="U30:W30"/>
    <mergeCell ref="AA30:AJ33"/>
    <mergeCell ref="M31:O31"/>
    <mergeCell ref="B22:Y23"/>
    <mergeCell ref="B25:C25"/>
    <mergeCell ref="K25:L25"/>
    <mergeCell ref="M25:O25"/>
    <mergeCell ref="Q25:Y25"/>
    <mergeCell ref="AA25:AI26"/>
    <mergeCell ref="B26:Y26"/>
    <mergeCell ref="J15:L15"/>
    <mergeCell ref="N15:X16"/>
    <mergeCell ref="AA16:AL20"/>
    <mergeCell ref="J17:L17"/>
    <mergeCell ref="N17:X17"/>
    <mergeCell ref="J18:L18"/>
    <mergeCell ref="N18:X18"/>
    <mergeCell ref="J19:L19"/>
    <mergeCell ref="N19:R19"/>
    <mergeCell ref="B2:L2"/>
    <mergeCell ref="P2:Q2"/>
    <mergeCell ref="R2:X2"/>
    <mergeCell ref="AA2:AS2"/>
    <mergeCell ref="B6:M6"/>
    <mergeCell ref="B7:M7"/>
    <mergeCell ref="J9:L9"/>
    <mergeCell ref="N9:X10"/>
    <mergeCell ref="AA9:AJ14"/>
    <mergeCell ref="J11:L11"/>
    <mergeCell ref="N11:X11"/>
    <mergeCell ref="J12:L12"/>
    <mergeCell ref="N12:X12"/>
    <mergeCell ref="J13:L13"/>
    <mergeCell ref="N13:R13"/>
  </mergeCells>
  <phoneticPr fontId="68"/>
  <conditionalFormatting sqref="D25 F25 H25 M25:O25">
    <cfRule type="containsBlanks" dxfId="319" priority="10">
      <formula>LEN(TRIM(D25))=0</formula>
    </cfRule>
  </conditionalFormatting>
  <conditionalFormatting sqref="D25:F25">
    <cfRule type="containsBlanks" dxfId="318" priority="12" stopIfTrue="1">
      <formula>LEN(TRIM(D25))=0</formula>
    </cfRule>
  </conditionalFormatting>
  <conditionalFormatting sqref="E30">
    <cfRule type="containsBlanks" dxfId="317" priority="11">
      <formula>LEN(TRIM(E30))=0</formula>
    </cfRule>
  </conditionalFormatting>
  <conditionalFormatting sqref="E30:H30 M30 O30 Q30 U30:W30">
    <cfRule type="containsBlanks" dxfId="316" priority="9">
      <formula>LEN(TRIM(E30))=0</formula>
    </cfRule>
  </conditionalFormatting>
  <conditionalFormatting sqref="F40 H40 J40 O40 Q40 S40">
    <cfRule type="containsBlanks" dxfId="315" priority="8">
      <formula>LEN(TRIM(F40))=0</formula>
    </cfRule>
  </conditionalFormatting>
  <conditionalFormatting sqref="H25">
    <cfRule type="containsBlanks" dxfId="314" priority="14">
      <formula>LEN(TRIM(H25))=0</formula>
    </cfRule>
  </conditionalFormatting>
  <conditionalFormatting sqref="M25">
    <cfRule type="containsBlanks" dxfId="313" priority="13">
      <formula>LEN(TRIM(M25))=0</formula>
    </cfRule>
  </conditionalFormatting>
  <conditionalFormatting sqref="N11:N13">
    <cfRule type="cellIs" dxfId="312" priority="4" stopIfTrue="1" operator="equal">
      <formula>""</formula>
    </cfRule>
  </conditionalFormatting>
  <conditionalFormatting sqref="N17:N19">
    <cfRule type="cellIs" dxfId="311" priority="1" stopIfTrue="1" operator="equal">
      <formula>""</formula>
    </cfRule>
  </conditionalFormatting>
  <conditionalFormatting sqref="N9:X10">
    <cfRule type="containsBlanks" dxfId="310" priority="5" stopIfTrue="1">
      <formula>LEN(TRIM(N9))=0</formula>
    </cfRule>
  </conditionalFormatting>
  <conditionalFormatting sqref="N15:X16">
    <cfRule type="containsBlanks" dxfId="309" priority="2" stopIfTrue="1">
      <formula>LEN(TRIM(N15))=0</formula>
    </cfRule>
  </conditionalFormatting>
  <conditionalFormatting sqref="N48:X50">
    <cfRule type="containsBlanks" dxfId="308" priority="3" stopIfTrue="1">
      <formula>LEN(TRIM(N48))=0</formula>
    </cfRule>
  </conditionalFormatting>
  <conditionalFormatting sqref="R2:X2 T4 V4 X4">
    <cfRule type="containsBlanks" dxfId="307" priority="6">
      <formula>LEN(TRIM(R2))=0</formula>
    </cfRule>
    <cfRule type="containsBlanks" priority="7">
      <formula>LEN(TRIM(R2))=0</formula>
    </cfRule>
  </conditionalFormatting>
  <conditionalFormatting sqref="T4">
    <cfRule type="containsBlanks" dxfId="306" priority="15">
      <formula>LEN(TRIM(T4))=0</formula>
    </cfRule>
  </conditionalFormatting>
  <conditionalFormatting sqref="V4 X4">
    <cfRule type="containsBlanks" dxfId="305" priority="16">
      <formula>LEN(TRIM(V4))=0</formula>
    </cfRule>
  </conditionalFormatting>
  <dataValidations count="5">
    <dataValidation type="whole" imeMode="halfAlpha" allowBlank="1" showInputMessage="1" showErrorMessage="1" sqref="H25" xr:uid="{FE247D1B-F79B-4E10-9CD7-B55847351538}">
      <formula1>1</formula1>
      <formula2>31</formula2>
    </dataValidation>
    <dataValidation type="whole" imeMode="halfAlpha" allowBlank="1" showInputMessage="1" showErrorMessage="1" sqref="F25" xr:uid="{FFADBE19-9611-47FF-A855-1DA14D2B419E}">
      <formula1>1</formula1>
      <formula2>12</formula2>
    </dataValidation>
    <dataValidation imeMode="halfAlpha" allowBlank="1" showInputMessage="1" showErrorMessage="1" sqref="O30 Q30 M30" xr:uid="{236FF650-3234-4BE5-9E6C-1CB1DC96B9B6}"/>
    <dataValidation type="whole" operator="greaterThanOrEqual" allowBlank="1" showInputMessage="1" showErrorMessage="1" sqref="E30:H30" xr:uid="{6A6A93B4-5064-4389-9AFB-19F8ADA54D77}">
      <formula1>0</formula1>
    </dataValidation>
    <dataValidation type="custom" allowBlank="1" showInputMessage="1" showErrorMessage="1" error="13桁の法人番号を入力してください" prompt="_x000a_" sqref="R2:X2" xr:uid="{C7056D83-061D-4418-9D1B-232E70B34E5D}">
      <formula1>AND(ISNUMBER(R2),LEN(R2)=13)</formula1>
    </dataValidation>
  </dataValidations>
  <printOptions horizontalCentered="1"/>
  <pageMargins left="0.51181102362204722" right="0.51181102362204722" top="0.55118110236220474" bottom="0.55118110236220474" header="0.31496062992125984" footer="0.31496062992125984"/>
  <pageSetup paperSize="9" fitToHeight="0" orientation="portrait" r:id="rId1"/>
  <rowBreaks count="1" manualBreakCount="1">
    <brk id="40"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別添6_個票9</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別添6_個票9</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別添6_個票9</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別添6_個票9</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73" priority="7">
      <formula>LEN(TRIM(B33))=0</formula>
    </cfRule>
  </conditionalFormatting>
  <conditionalFormatting sqref="B40:B43">
    <cfRule type="containsBlanks" dxfId="72" priority="6">
      <formula>LEN(TRIM(B40))=0</formula>
    </cfRule>
  </conditionalFormatting>
  <conditionalFormatting sqref="B50:I53 B56:I63 B65:I72 B75:I82 B84:I91 B95:I101 B103:I109 B113:I124 B126:I137 B141:I144 B147:I156 B158:I167 B170:I179 B182 B191 B200 B209 B218">
    <cfRule type="containsBlanks" dxfId="71" priority="2">
      <formula>LEN(TRIM(B50))=0</formula>
    </cfRule>
  </conditionalFormatting>
  <conditionalFormatting sqref="C33:C36">
    <cfRule type="containsBlanks" dxfId="70" priority="4">
      <formula>LEN(TRIM(C33))=0</formula>
    </cfRule>
  </conditionalFormatting>
  <conditionalFormatting sqref="C40:C43">
    <cfRule type="containsBlanks" dxfId="69" priority="3">
      <formula>LEN(TRIM(C40))=0</formula>
    </cfRule>
  </conditionalFormatting>
  <conditionalFormatting sqref="C9:I10 C13:I15 B191:I198 B200:I207 B209:I216 B218:I225">
    <cfRule type="containsBlanks" dxfId="68" priority="5">
      <formula>LEN(TRIM(B9))=0</formula>
    </cfRule>
  </conditionalFormatting>
  <conditionalFormatting sqref="C11:I12 C16:I16">
    <cfRule type="containsBlanks" dxfId="67" priority="8">
      <formula>LEN(TRIM(C11))=0</formula>
    </cfRule>
  </conditionalFormatting>
  <conditionalFormatting sqref="C21:I25 C8 C19:I19 C20 C28:C29">
    <cfRule type="containsBlanks" dxfId="66" priority="11">
      <formula>LEN(TRIM(C8))=0</formula>
    </cfRule>
  </conditionalFormatting>
  <conditionalFormatting sqref="C21:I25">
    <cfRule type="containsBlanks" dxfId="65" priority="1">
      <formula>LEN(TRIM(C21))=0</formula>
    </cfRule>
  </conditionalFormatting>
  <conditionalFormatting sqref="D33:I36 G37 I37">
    <cfRule type="containsBlanks" dxfId="64" priority="10">
      <formula>LEN(TRIM(D33))=0</formula>
    </cfRule>
  </conditionalFormatting>
  <conditionalFormatting sqref="D40:I43 G44 I44">
    <cfRule type="containsBlanks" dxfId="63"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91" t="s">
        <v>1256</v>
      </c>
      <c r="C5" s="1791"/>
      <c r="D5" s="1791"/>
      <c r="E5" s="1791"/>
      <c r="F5" s="1791"/>
      <c r="G5" s="1791"/>
      <c r="H5" s="1791"/>
      <c r="I5" s="1791"/>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5" t="s">
        <v>1535</v>
      </c>
      <c r="C9" s="1792"/>
      <c r="D9" s="1793"/>
      <c r="E9" s="1793"/>
      <c r="F9" s="1793"/>
      <c r="G9" s="1793"/>
      <c r="H9" s="1793"/>
      <c r="I9" s="1794"/>
      <c r="L9" s="316"/>
      <c r="M9" s="316"/>
      <c r="N9" s="316"/>
      <c r="O9" s="316"/>
      <c r="P9" s="316"/>
      <c r="Q9" s="316"/>
      <c r="R9" s="316"/>
      <c r="S9" s="316"/>
      <c r="T9" s="316"/>
      <c r="U9" s="316"/>
      <c r="V9" s="316"/>
      <c r="W9" s="159"/>
    </row>
    <row r="10" spans="2:27" ht="30" customHeight="1">
      <c r="B10" s="856" t="s">
        <v>1099</v>
      </c>
      <c r="C10" s="1788"/>
      <c r="D10" s="1789"/>
      <c r="E10" s="1789"/>
      <c r="F10" s="1789"/>
      <c r="G10" s="1789"/>
      <c r="H10" s="1789"/>
      <c r="I10" s="1790"/>
      <c r="L10" s="316"/>
      <c r="M10" s="316"/>
      <c r="N10" s="316"/>
      <c r="O10" s="316"/>
      <c r="P10" s="316"/>
      <c r="Q10" s="316"/>
      <c r="R10" s="316"/>
      <c r="S10" s="316"/>
      <c r="T10" s="316"/>
      <c r="U10" s="316"/>
      <c r="V10" s="316"/>
      <c r="W10" s="316"/>
    </row>
    <row r="11" spans="2:27" ht="18" customHeight="1">
      <c r="B11" s="856" t="s">
        <v>1101</v>
      </c>
      <c r="C11" s="1788"/>
      <c r="D11" s="1789"/>
      <c r="E11" s="1789"/>
      <c r="F11" s="1789"/>
      <c r="G11" s="1789"/>
      <c r="H11" s="1789"/>
      <c r="I11" s="1790"/>
      <c r="L11" s="316"/>
      <c r="M11" s="316"/>
      <c r="N11" s="316"/>
      <c r="O11" s="316"/>
      <c r="P11" s="316"/>
      <c r="Q11" s="316"/>
      <c r="R11" s="316"/>
      <c r="S11" s="316"/>
      <c r="T11" s="316"/>
      <c r="U11" s="316"/>
      <c r="V11" s="316"/>
      <c r="W11" s="316"/>
      <c r="X11" s="316"/>
      <c r="Y11" s="316"/>
      <c r="Z11" s="316"/>
      <c r="AA11" s="316"/>
    </row>
    <row r="12" spans="2:27" ht="18" customHeight="1">
      <c r="B12" s="856" t="s">
        <v>1100</v>
      </c>
      <c r="C12" s="1788"/>
      <c r="D12" s="1789"/>
      <c r="E12" s="1789"/>
      <c r="F12" s="1789"/>
      <c r="G12" s="1789"/>
      <c r="H12" s="1789"/>
      <c r="I12" s="1790"/>
      <c r="L12" s="316"/>
      <c r="M12" s="316"/>
      <c r="N12" s="316"/>
      <c r="O12" s="316"/>
      <c r="P12" s="316"/>
      <c r="Q12" s="316"/>
      <c r="Y12" s="159"/>
      <c r="Z12" s="159"/>
      <c r="AA12" s="159"/>
    </row>
    <row r="13" spans="2:27" ht="18" customHeight="1">
      <c r="B13" s="856" t="s">
        <v>1297</v>
      </c>
      <c r="C13" s="1788"/>
      <c r="D13" s="1789"/>
      <c r="E13" s="1789"/>
      <c r="F13" s="1789"/>
      <c r="G13" s="1789"/>
      <c r="H13" s="1789"/>
      <c r="I13" s="1790"/>
      <c r="L13" s="315"/>
      <c r="M13" s="315"/>
      <c r="N13" s="315"/>
      <c r="O13" s="315"/>
      <c r="P13" s="316"/>
      <c r="Q13" s="316"/>
      <c r="Y13" s="159"/>
      <c r="Z13" s="159"/>
      <c r="AA13" s="159"/>
    </row>
    <row r="14" spans="2:27" ht="18" customHeight="1">
      <c r="B14" s="856" t="s">
        <v>1102</v>
      </c>
      <c r="C14" s="1788"/>
      <c r="D14" s="1789"/>
      <c r="E14" s="1789"/>
      <c r="F14" s="1789"/>
      <c r="G14" s="1789"/>
      <c r="H14" s="1789"/>
      <c r="I14" s="1790"/>
      <c r="L14" s="271"/>
      <c r="M14" s="315"/>
      <c r="N14" s="315"/>
      <c r="O14" s="315"/>
      <c r="P14" s="315"/>
      <c r="Q14" s="315"/>
      <c r="Y14" s="159"/>
      <c r="Z14" s="159"/>
      <c r="AA14" s="159"/>
    </row>
    <row r="15" spans="2:27" ht="18" customHeight="1">
      <c r="B15" s="857" t="s">
        <v>1103</v>
      </c>
      <c r="C15" s="1801"/>
      <c r="D15" s="1802"/>
      <c r="E15" s="1802"/>
      <c r="F15" s="1802"/>
      <c r="G15" s="1802"/>
      <c r="H15" s="1802"/>
      <c r="I15" s="1803"/>
      <c r="L15" s="271"/>
      <c r="M15" s="315"/>
      <c r="N15" s="315"/>
      <c r="O15" s="315"/>
      <c r="P15" s="315"/>
      <c r="Q15" s="315"/>
      <c r="X15" s="159"/>
      <c r="Y15" s="159"/>
      <c r="Z15" s="159"/>
      <c r="AA15" s="159"/>
    </row>
    <row r="16" spans="2:27" ht="18" customHeight="1" thickBot="1">
      <c r="B16" s="858" t="s">
        <v>1205</v>
      </c>
      <c r="C16" s="1804"/>
      <c r="D16" s="1805"/>
      <c r="E16" s="1805"/>
      <c r="F16" s="1805"/>
      <c r="G16" s="1805"/>
      <c r="H16" s="1805"/>
      <c r="I16" s="1806"/>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59" t="s">
        <v>1206</v>
      </c>
      <c r="C18" s="720"/>
      <c r="D18" s="720"/>
      <c r="E18" s="720"/>
      <c r="F18" s="720"/>
      <c r="G18" s="720"/>
      <c r="H18" s="720"/>
      <c r="I18" s="720"/>
      <c r="L18" s="271"/>
      <c r="M18" s="315"/>
      <c r="N18" s="315"/>
      <c r="O18" s="315"/>
      <c r="P18" s="315"/>
      <c r="Q18" s="315"/>
      <c r="X18" s="159"/>
      <c r="Y18" s="159"/>
      <c r="Z18" s="159"/>
      <c r="AA18" s="159"/>
    </row>
    <row r="19" spans="2:27" ht="18" customHeight="1" thickBot="1">
      <c r="B19" s="860" t="s">
        <v>1103</v>
      </c>
      <c r="C19" s="1807" t="str">
        <f>IF($C$15="","",$C$15)</f>
        <v/>
      </c>
      <c r="D19" s="1808"/>
      <c r="E19" s="1808"/>
      <c r="F19" s="1808"/>
      <c r="G19" s="1808"/>
      <c r="H19" s="1808"/>
      <c r="I19" s="1809"/>
      <c r="L19" s="271"/>
      <c r="M19" s="315"/>
      <c r="N19" s="315"/>
      <c r="O19" s="315"/>
      <c r="P19" s="315"/>
      <c r="Q19" s="315"/>
      <c r="X19" s="159"/>
      <c r="Y19" s="159"/>
      <c r="Z19" s="159"/>
      <c r="AA19" s="159"/>
    </row>
    <row r="20" spans="2:27" ht="18" customHeight="1" thickBot="1">
      <c r="B20" s="1810" t="s">
        <v>1525</v>
      </c>
      <c r="C20" s="1811"/>
      <c r="D20" s="706"/>
      <c r="E20" s="707"/>
      <c r="F20" s="707"/>
      <c r="G20" s="707"/>
      <c r="H20" s="707"/>
      <c r="I20" s="708"/>
      <c r="L20" s="271"/>
      <c r="M20" s="315"/>
      <c r="N20" s="315"/>
      <c r="O20" s="315"/>
      <c r="P20" s="315"/>
      <c r="Q20" s="315"/>
      <c r="X20" s="159"/>
      <c r="Y20" s="159"/>
      <c r="Z20" s="159"/>
      <c r="AA20" s="159"/>
    </row>
    <row r="21" spans="2:27" ht="18" customHeight="1">
      <c r="B21" s="709" t="s">
        <v>1520</v>
      </c>
      <c r="C21" s="1812"/>
      <c r="D21" s="1813"/>
      <c r="E21" s="1813"/>
      <c r="F21" s="1813"/>
      <c r="G21" s="1813"/>
      <c r="H21" s="1813"/>
      <c r="I21" s="1814"/>
      <c r="L21" s="271"/>
      <c r="M21" s="315"/>
      <c r="N21" s="315"/>
      <c r="O21" s="315"/>
      <c r="P21" s="315"/>
      <c r="Q21" s="315"/>
      <c r="X21" s="159"/>
      <c r="Y21" s="159"/>
      <c r="Z21" s="159"/>
      <c r="AA21" s="159"/>
    </row>
    <row r="22" spans="2:27" ht="18" customHeight="1">
      <c r="B22" s="710" t="s">
        <v>1521</v>
      </c>
      <c r="C22" s="1821"/>
      <c r="D22" s="1822"/>
      <c r="E22" s="1822"/>
      <c r="F22" s="1822"/>
      <c r="G22" s="1822"/>
      <c r="H22" s="1822"/>
      <c r="I22" s="1823"/>
      <c r="L22" s="271"/>
      <c r="M22" s="315"/>
      <c r="N22" s="315"/>
      <c r="O22" s="315"/>
      <c r="P22" s="315"/>
      <c r="Q22" s="315"/>
      <c r="X22" s="159"/>
      <c r="Y22" s="159"/>
      <c r="Z22" s="159"/>
      <c r="AA22" s="159"/>
    </row>
    <row r="23" spans="2:27" ht="24" customHeight="1">
      <c r="B23" s="711" t="s">
        <v>1522</v>
      </c>
      <c r="C23" s="1821"/>
      <c r="D23" s="1822"/>
      <c r="E23" s="1822"/>
      <c r="F23" s="1822"/>
      <c r="G23" s="1822"/>
      <c r="H23" s="1822"/>
      <c r="I23" s="1823"/>
      <c r="L23" s="271"/>
      <c r="M23" s="315"/>
      <c r="N23" s="315"/>
      <c r="O23" s="315"/>
      <c r="P23" s="315"/>
      <c r="Q23" s="315"/>
      <c r="X23" s="159"/>
      <c r="Y23" s="159"/>
      <c r="Z23" s="159"/>
      <c r="AA23" s="159"/>
    </row>
    <row r="24" spans="2:27" ht="22.15" customHeight="1">
      <c r="B24" s="712" t="s">
        <v>1523</v>
      </c>
      <c r="C24" s="1821"/>
      <c r="D24" s="1822"/>
      <c r="E24" s="1822"/>
      <c r="F24" s="1822"/>
      <c r="G24" s="1822"/>
      <c r="H24" s="1822"/>
      <c r="I24" s="1823"/>
      <c r="L24" s="271"/>
      <c r="M24" s="315"/>
      <c r="N24" s="315"/>
      <c r="O24" s="315"/>
      <c r="P24" s="315"/>
      <c r="Q24" s="315"/>
      <c r="X24" s="159"/>
      <c r="Y24" s="159"/>
      <c r="Z24" s="159"/>
      <c r="AA24" s="159"/>
    </row>
    <row r="25" spans="2:27" ht="18" customHeight="1" thickBot="1">
      <c r="B25" s="713" t="s">
        <v>1524</v>
      </c>
      <c r="C25" s="1824"/>
      <c r="D25" s="1825"/>
      <c r="E25" s="1825"/>
      <c r="F25" s="1825"/>
      <c r="G25" s="1825"/>
      <c r="H25" s="1825"/>
      <c r="I25" s="1826"/>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59" t="s">
        <v>1207</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1" t="s">
        <v>1113</v>
      </c>
      <c r="C28" s="862" t="e">
        <f>G37-G44</f>
        <v>#VALUE!</v>
      </c>
      <c r="D28" s="863" t="s">
        <v>48</v>
      </c>
      <c r="E28" s="720"/>
      <c r="F28" s="720"/>
      <c r="G28" s="720"/>
      <c r="H28" s="720"/>
      <c r="I28" s="720"/>
    </row>
    <row r="29" spans="2:27" ht="18" customHeight="1" thickBot="1">
      <c r="B29" s="858" t="s">
        <v>1114</v>
      </c>
      <c r="C29" s="864" t="e">
        <f>I37-I44</f>
        <v>#VALUE!</v>
      </c>
      <c r="D29" s="865" t="s">
        <v>1115</v>
      </c>
      <c r="E29" s="720" t="s">
        <v>1174</v>
      </c>
      <c r="F29" s="720"/>
      <c r="G29" s="720"/>
      <c r="H29" s="720"/>
      <c r="I29" s="720"/>
    </row>
    <row r="30" spans="2:27" ht="12" customHeight="1">
      <c r="B30" s="859"/>
      <c r="C30" s="720"/>
      <c r="D30" s="720"/>
      <c r="E30" s="720"/>
      <c r="F30" s="720"/>
      <c r="G30" s="720"/>
      <c r="H30" s="720"/>
      <c r="I30" s="720"/>
      <c r="N30" s="1795" t="s">
        <v>1250</v>
      </c>
      <c r="O30" s="1796"/>
      <c r="P30" s="1796"/>
      <c r="Q30" s="1796"/>
      <c r="R30" s="1797"/>
    </row>
    <row r="31" spans="2:27" ht="18" customHeight="1" thickBot="1">
      <c r="B31" s="866" t="s">
        <v>1131</v>
      </c>
      <c r="C31" s="720"/>
      <c r="D31" s="720"/>
      <c r="E31" s="720"/>
      <c r="F31" s="720"/>
      <c r="G31" s="720"/>
      <c r="H31" s="720"/>
      <c r="I31" s="720"/>
      <c r="N31" s="273" t="s">
        <v>1249</v>
      </c>
      <c r="R31" s="274"/>
    </row>
    <row r="32" spans="2:27" ht="25.15" customHeight="1" thickBot="1">
      <c r="B32" s="867" t="s">
        <v>157</v>
      </c>
      <c r="C32" s="1798" t="s">
        <v>1109</v>
      </c>
      <c r="D32" s="1799"/>
      <c r="E32" s="1798" t="s">
        <v>47</v>
      </c>
      <c r="F32" s="1800"/>
      <c r="G32" s="868" t="s">
        <v>1111</v>
      </c>
      <c r="H32" s="869" t="s">
        <v>1110</v>
      </c>
      <c r="I32" s="868" t="s">
        <v>1112</v>
      </c>
      <c r="N32" s="273" t="s">
        <v>1243</v>
      </c>
      <c r="O32" s="275" t="s">
        <v>1244</v>
      </c>
      <c r="P32" s="275" t="s">
        <v>1245</v>
      </c>
      <c r="Q32" s="275" t="s">
        <v>1246</v>
      </c>
      <c r="R32" s="276" t="s">
        <v>1247</v>
      </c>
    </row>
    <row r="33" spans="1:18" ht="18" customHeight="1">
      <c r="A33" s="1140" t="str">
        <f>IF($B33="","",VLOOKUP($B33,単位と係数,2,FALSE))</f>
        <v/>
      </c>
      <c r="B33" s="870"/>
      <c r="C33" s="871"/>
      <c r="D33" s="872" t="str">
        <f>IF($B33="","",VLOOKUP($B33,単位と係数,4,FALSE))</f>
        <v/>
      </c>
      <c r="E33" s="873" t="str">
        <f>IF(B33="","",IF(A33=1,VLOOKUP(B33,単位と係数,7,FALSE),VLOOKUP(B33,単位と係数,5,FALSE)*VLOOKUP(B33,単位と係数,7,FALSE)))</f>
        <v/>
      </c>
      <c r="F33" s="874" t="str">
        <f>IF($B33="","","t-CO2/"&amp;$D33)</f>
        <v/>
      </c>
      <c r="G33" s="875" t="str">
        <f>IF(OR($C33="",$E33=""),"",$C33*$E33)</f>
        <v/>
      </c>
      <c r="H33" s="876" t="str">
        <f>IF($B33="","",VLOOKUP($B33,単価,3,FALSE))</f>
        <v/>
      </c>
      <c r="I33" s="877"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0" t="str">
        <f>IF($B34="","",VLOOKUP($B34,単位と係数,2,FALSE))</f>
        <v/>
      </c>
      <c r="B34" s="878"/>
      <c r="C34" s="879"/>
      <c r="D34" s="880" t="str">
        <f>IF($B34="","",VLOOKUP($B34,単位と係数,4,FALSE))</f>
        <v/>
      </c>
      <c r="E34" s="881" t="str">
        <f>IF(B34="","",IF(A34=1,VLOOKUP(B34,単位と係数,7,FALSE),VLOOKUP(B34,単位と係数,5,FALSE)*VLOOKUP(B34,単位と係数,7,FALSE)))</f>
        <v/>
      </c>
      <c r="F34" s="882" t="str">
        <f>IF($B34="","","t-CO2/"&amp;$D34)</f>
        <v/>
      </c>
      <c r="G34" s="883" t="str">
        <f>IF(OR($C34="",$E34=""),"",$C34*$E34)</f>
        <v/>
      </c>
      <c r="H34" s="884" t="str">
        <f>IF($B34="","",VLOOKUP($B34,単価,3,FALSE))</f>
        <v/>
      </c>
      <c r="I34" s="885"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0" t="str">
        <f>IF($B35="","",VLOOKUP($B35,単位と係数,2,FALSE))</f>
        <v/>
      </c>
      <c r="B35" s="878"/>
      <c r="C35" s="879"/>
      <c r="D35" s="880" t="str">
        <f>IF($B35="","",VLOOKUP($B35,単位と係数,4,FALSE))</f>
        <v/>
      </c>
      <c r="E35" s="881" t="str">
        <f>IF(B35="","",IF(A35=1,VLOOKUP(B35,単位と係数,7,FALSE),VLOOKUP(B35,単位と係数,5,FALSE)*VLOOKUP(B35,単位と係数,7,FALSE)))</f>
        <v/>
      </c>
      <c r="F35" s="882" t="str">
        <f>IF($B35="","","t-CO2/"&amp;$D35)</f>
        <v/>
      </c>
      <c r="G35" s="883" t="str">
        <f>IF(OR($C35="",$E35=""),"",$C35*$E35)</f>
        <v/>
      </c>
      <c r="H35" s="884" t="str">
        <f>IF($B35="","",VLOOKUP($B35,単価,3,FALSE))</f>
        <v/>
      </c>
      <c r="I35" s="885"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0" t="str">
        <f>IF($B36="","",VLOOKUP($B36,単位と係数,2,FALSE))</f>
        <v/>
      </c>
      <c r="B36" s="886"/>
      <c r="C36" s="887"/>
      <c r="D36" s="888" t="str">
        <f>IF($B36="","",VLOOKUP($B36,単位と係数,4,FALSE))</f>
        <v/>
      </c>
      <c r="E36" s="889" t="str">
        <f>IF(B36="","",IF(A36=1,VLOOKUP(B36,単位と係数,7,FALSE),VLOOKUP(B36,単位と係数,5,FALSE)*VLOOKUP(B36,単位と係数,7,FALSE)))</f>
        <v/>
      </c>
      <c r="F36" s="890" t="str">
        <f>IF($B36="","","t-CO2/"&amp;$D36)</f>
        <v/>
      </c>
      <c r="G36" s="891" t="str">
        <f>IF(OR($C36="",$E36=""),"",$C36*$E36)</f>
        <v/>
      </c>
      <c r="H36" s="892" t="str">
        <f>IF($B36="","",VLOOKUP($B36,単価,3,FALSE))</f>
        <v/>
      </c>
      <c r="I36" s="893"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0"/>
      <c r="B37" s="720"/>
      <c r="C37" s="720"/>
      <c r="D37" s="720"/>
      <c r="E37" s="720"/>
      <c r="F37" s="979" t="s">
        <v>14</v>
      </c>
      <c r="G37" s="894" t="str">
        <f>IF(G33="","",SUM(G33:G36))</f>
        <v/>
      </c>
      <c r="H37" s="895"/>
      <c r="I37" s="896" t="str">
        <f>IF(I33="","",SUM(I33:I36))</f>
        <v/>
      </c>
      <c r="N37" s="282"/>
      <c r="O37" s="283"/>
      <c r="P37" s="284"/>
      <c r="Q37" s="285" t="s">
        <v>1248</v>
      </c>
      <c r="R37" s="281">
        <f>SUM(R33:R36)</f>
        <v>0</v>
      </c>
    </row>
    <row r="38" spans="1:18" ht="18" customHeight="1" thickBot="1">
      <c r="A38" s="1140"/>
      <c r="B38" s="866" t="s">
        <v>1130</v>
      </c>
      <c r="C38" s="720"/>
      <c r="D38" s="720"/>
      <c r="E38" s="720"/>
      <c r="F38" s="720"/>
      <c r="G38" s="897" t="s">
        <v>1171</v>
      </c>
      <c r="H38" s="720"/>
      <c r="I38" s="897"/>
      <c r="N38" s="273" t="s">
        <v>1251</v>
      </c>
      <c r="R38" s="274"/>
    </row>
    <row r="39" spans="1:18" ht="25.15" customHeight="1" thickBot="1">
      <c r="A39" s="1140"/>
      <c r="B39" s="867" t="s">
        <v>157</v>
      </c>
      <c r="C39" s="1798" t="s">
        <v>1109</v>
      </c>
      <c r="D39" s="1799"/>
      <c r="E39" s="1798" t="s">
        <v>47</v>
      </c>
      <c r="F39" s="1800"/>
      <c r="G39" s="868" t="s">
        <v>1111</v>
      </c>
      <c r="H39" s="869" t="s">
        <v>1110</v>
      </c>
      <c r="I39" s="868" t="s">
        <v>1112</v>
      </c>
      <c r="N39" s="273" t="s">
        <v>1243</v>
      </c>
      <c r="O39" s="275" t="s">
        <v>1244</v>
      </c>
      <c r="P39" s="275" t="s">
        <v>1245</v>
      </c>
      <c r="Q39" s="275" t="s">
        <v>1246</v>
      </c>
      <c r="R39" s="276" t="s">
        <v>1247</v>
      </c>
    </row>
    <row r="40" spans="1:18" ht="18" customHeight="1">
      <c r="A40" s="1140" t="str">
        <f>IF($B40="","",VLOOKUP($B40,単位と係数,2,FALSE))</f>
        <v/>
      </c>
      <c r="B40" s="870"/>
      <c r="C40" s="871"/>
      <c r="D40" s="872" t="str">
        <f>IF($B40="","",VLOOKUP($B40,単位と係数,4,FALSE))</f>
        <v/>
      </c>
      <c r="E40" s="873" t="str">
        <f>IF(B40="","",IF(A40=1,VLOOKUP(B40,単位と係数,7,FALSE),VLOOKUP(B40,単位と係数,5,FALSE)*VLOOKUP(B40,単位と係数,7,FALSE)))</f>
        <v/>
      </c>
      <c r="F40" s="874" t="str">
        <f>IF($B40="","","t-CO2/"&amp;$D40)</f>
        <v/>
      </c>
      <c r="G40" s="875" t="str">
        <f>IF(OR($C40="",$E40=""),"",$C40*$E40)</f>
        <v/>
      </c>
      <c r="H40" s="876" t="str">
        <f>IF($B40="","",VLOOKUP($B40,単価,3,FALSE))</f>
        <v/>
      </c>
      <c r="I40" s="877"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0" t="str">
        <f>IF($B41="","",VLOOKUP($B41,単位と係数,2,FALSE))</f>
        <v/>
      </c>
      <c r="B41" s="878"/>
      <c r="C41" s="879"/>
      <c r="D41" s="880" t="str">
        <f>IF($B41="","",VLOOKUP($B41,単位と係数,4,FALSE))</f>
        <v/>
      </c>
      <c r="E41" s="881" t="str">
        <f>IF(B41="","",IF(A41=1,VLOOKUP(B41,単位と係数,7,FALSE),VLOOKUP(B41,単位と係数,5,FALSE)*VLOOKUP(B41,単位と係数,7,FALSE)))</f>
        <v/>
      </c>
      <c r="F41" s="882" t="str">
        <f>IF($B41="","","t-CO2/"&amp;$D41)</f>
        <v/>
      </c>
      <c r="G41" s="883" t="str">
        <f>IF(OR($C41="",$E41=""),"",$C41*$E41)</f>
        <v/>
      </c>
      <c r="H41" s="884" t="str">
        <f>IF($B41="","",VLOOKUP($B41,単価,3,FALSE))</f>
        <v/>
      </c>
      <c r="I41" s="885"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0" t="str">
        <f>IF($B42="","",VLOOKUP($B42,単位と係数,2,FALSE))</f>
        <v/>
      </c>
      <c r="B42" s="878"/>
      <c r="C42" s="879"/>
      <c r="D42" s="880" t="str">
        <f>IF($B42="","",VLOOKUP($B42,単位と係数,4,FALSE))</f>
        <v/>
      </c>
      <c r="E42" s="881" t="str">
        <f>IF(B42="","",IF(A42=1,VLOOKUP(B42,単位と係数,7,FALSE),VLOOKUP(B42,単位と係数,5,FALSE)*VLOOKUP(B42,単位と係数,7,FALSE)))</f>
        <v/>
      </c>
      <c r="F42" s="882" t="str">
        <f>IF($B42="","","t-CO2/"&amp;$D42)</f>
        <v/>
      </c>
      <c r="G42" s="883" t="str">
        <f>IF(OR($C42="",$E42=""),"",$C42*$E42)</f>
        <v/>
      </c>
      <c r="H42" s="884" t="str">
        <f>IF($B42="","",VLOOKUP($B42,単価,3,FALSE))</f>
        <v/>
      </c>
      <c r="I42" s="885"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0" t="str">
        <f>IF($B43="","",VLOOKUP($B43,単位と係数,2,FALSE))</f>
        <v/>
      </c>
      <c r="B43" s="886"/>
      <c r="C43" s="887"/>
      <c r="D43" s="888" t="str">
        <f>IF($B43="","",VLOOKUP($B43,単位と係数,4,FALSE))</f>
        <v/>
      </c>
      <c r="E43" s="889" t="str">
        <f>IF(B43="","",IF(A43=1,VLOOKUP(B43,単位と係数,7,FALSE),VLOOKUP(B43,単位と係数,5,FALSE)*VLOOKUP(B43,単位と係数,7,FALSE)))</f>
        <v/>
      </c>
      <c r="F43" s="890" t="str">
        <f>IF($B43="","","t-CO2/"&amp;$D43)</f>
        <v/>
      </c>
      <c r="G43" s="891" t="str">
        <f>IF(OR($C43="",$E43=""),"",$C43*$E43)</f>
        <v/>
      </c>
      <c r="H43" s="892" t="str">
        <f>IF($B43="","",VLOOKUP($B43,単価,3,FALSE))</f>
        <v/>
      </c>
      <c r="I43" s="893"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79" t="s">
        <v>14</v>
      </c>
      <c r="G44" s="894" t="str">
        <f>IF(G40="","",SUM(G40:G43))</f>
        <v/>
      </c>
      <c r="H44" s="895"/>
      <c r="I44" s="896" t="str">
        <f>IF(I40="","",SUM(I40:I43))</f>
        <v/>
      </c>
      <c r="N44" s="286"/>
      <c r="O44" s="287"/>
      <c r="P44" s="288"/>
      <c r="Q44" s="289" t="s">
        <v>1248</v>
      </c>
      <c r="R44" s="290">
        <f>SUM(R40:R43)</f>
        <v>0</v>
      </c>
    </row>
    <row r="45" spans="1:18" ht="18" customHeight="1">
      <c r="B45" s="720"/>
      <c r="C45" s="720"/>
      <c r="D45" s="720"/>
      <c r="E45" s="720"/>
      <c r="F45" s="720"/>
      <c r="G45" s="897" t="s">
        <v>1172</v>
      </c>
      <c r="H45" s="720"/>
      <c r="I45" s="897"/>
    </row>
    <row r="46" spans="1:18" ht="18" customHeight="1">
      <c r="B46" s="720"/>
      <c r="C46" s="720"/>
      <c r="D46" s="720"/>
      <c r="E46" s="720"/>
      <c r="F46" s="720"/>
      <c r="G46" s="897"/>
      <c r="H46" s="720"/>
      <c r="I46" s="897"/>
    </row>
    <row r="47" spans="1:18" ht="12" customHeight="1">
      <c r="I47" s="296" t="str">
        <f ca="1">$B$3&amp;"_個票"&amp;$C$8</f>
        <v>別添6_個票10</v>
      </c>
    </row>
    <row r="48" spans="1:18" ht="18" customHeight="1" thickBot="1">
      <c r="B48" s="33" t="s">
        <v>1208</v>
      </c>
    </row>
    <row r="49" spans="2:9" ht="18" customHeight="1">
      <c r="B49" s="1827" t="s">
        <v>1209</v>
      </c>
      <c r="C49" s="1828"/>
      <c r="D49" s="1828"/>
      <c r="E49" s="1828"/>
      <c r="F49" s="1828"/>
      <c r="G49" s="1828"/>
      <c r="H49" s="1828"/>
      <c r="I49" s="1829"/>
    </row>
    <row r="50" spans="2:9" ht="18" customHeight="1">
      <c r="B50" s="1815"/>
      <c r="C50" s="1816"/>
      <c r="D50" s="1816"/>
      <c r="E50" s="1816"/>
      <c r="F50" s="1816"/>
      <c r="G50" s="1816"/>
      <c r="H50" s="1816"/>
      <c r="I50" s="1817"/>
    </row>
    <row r="51" spans="2:9" ht="18" customHeight="1">
      <c r="B51" s="1815"/>
      <c r="C51" s="1816"/>
      <c r="D51" s="1816"/>
      <c r="E51" s="1816"/>
      <c r="F51" s="1816"/>
      <c r="G51" s="1816"/>
      <c r="H51" s="1816"/>
      <c r="I51" s="1817"/>
    </row>
    <row r="52" spans="2:9" ht="18" customHeight="1">
      <c r="B52" s="1815"/>
      <c r="C52" s="1816"/>
      <c r="D52" s="1816"/>
      <c r="E52" s="1816"/>
      <c r="F52" s="1816"/>
      <c r="G52" s="1816"/>
      <c r="H52" s="1816"/>
      <c r="I52" s="1817"/>
    </row>
    <row r="53" spans="2:9" ht="18" customHeight="1" thickBot="1">
      <c r="B53" s="1818"/>
      <c r="C53" s="1819"/>
      <c r="D53" s="1819"/>
      <c r="E53" s="1819"/>
      <c r="F53" s="1819"/>
      <c r="G53" s="1819"/>
      <c r="H53" s="1819"/>
      <c r="I53" s="1820"/>
    </row>
    <row r="54" spans="2:9" ht="18" customHeight="1" thickBot="1"/>
    <row r="55" spans="2:9" ht="18" customHeight="1">
      <c r="B55" s="291" t="s">
        <v>1128</v>
      </c>
      <c r="C55" s="292"/>
      <c r="D55" s="292"/>
      <c r="E55" s="292"/>
      <c r="F55" s="292"/>
      <c r="G55" s="292"/>
      <c r="H55" s="292"/>
      <c r="I55" s="293"/>
    </row>
    <row r="56" spans="2:9" ht="18" customHeight="1">
      <c r="B56" s="1815"/>
      <c r="C56" s="1816"/>
      <c r="D56" s="1816"/>
      <c r="E56" s="1816"/>
      <c r="F56" s="1816"/>
      <c r="G56" s="1816"/>
      <c r="H56" s="1816"/>
      <c r="I56" s="1817"/>
    </row>
    <row r="57" spans="2:9" ht="18" customHeight="1">
      <c r="B57" s="1815"/>
      <c r="C57" s="1816"/>
      <c r="D57" s="1816"/>
      <c r="E57" s="1816"/>
      <c r="F57" s="1816"/>
      <c r="G57" s="1816"/>
      <c r="H57" s="1816"/>
      <c r="I57" s="1817"/>
    </row>
    <row r="58" spans="2:9" ht="18" customHeight="1">
      <c r="B58" s="1815"/>
      <c r="C58" s="1816"/>
      <c r="D58" s="1816"/>
      <c r="E58" s="1816"/>
      <c r="F58" s="1816"/>
      <c r="G58" s="1816"/>
      <c r="H58" s="1816"/>
      <c r="I58" s="1817"/>
    </row>
    <row r="59" spans="2:9" ht="18" customHeight="1">
      <c r="B59" s="1815"/>
      <c r="C59" s="1816"/>
      <c r="D59" s="1816"/>
      <c r="E59" s="1816"/>
      <c r="F59" s="1816"/>
      <c r="G59" s="1816"/>
      <c r="H59" s="1816"/>
      <c r="I59" s="1817"/>
    </row>
    <row r="60" spans="2:9" ht="18" customHeight="1">
      <c r="B60" s="1815"/>
      <c r="C60" s="1816"/>
      <c r="D60" s="1816"/>
      <c r="E60" s="1816"/>
      <c r="F60" s="1816"/>
      <c r="G60" s="1816"/>
      <c r="H60" s="1816"/>
      <c r="I60" s="1817"/>
    </row>
    <row r="61" spans="2:9" ht="18" customHeight="1">
      <c r="B61" s="1815"/>
      <c r="C61" s="1816"/>
      <c r="D61" s="1816"/>
      <c r="E61" s="1816"/>
      <c r="F61" s="1816"/>
      <c r="G61" s="1816"/>
      <c r="H61" s="1816"/>
      <c r="I61" s="1817"/>
    </row>
    <row r="62" spans="2:9" ht="18" customHeight="1">
      <c r="B62" s="1815"/>
      <c r="C62" s="1816"/>
      <c r="D62" s="1816"/>
      <c r="E62" s="1816"/>
      <c r="F62" s="1816"/>
      <c r="G62" s="1816"/>
      <c r="H62" s="1816"/>
      <c r="I62" s="1817"/>
    </row>
    <row r="63" spans="2:9" ht="18" customHeight="1" thickBot="1">
      <c r="B63" s="1815"/>
      <c r="C63" s="1816"/>
      <c r="D63" s="1816"/>
      <c r="E63" s="1816"/>
      <c r="F63" s="1816"/>
      <c r="G63" s="1816"/>
      <c r="H63" s="1816"/>
      <c r="I63" s="1817"/>
    </row>
    <row r="64" spans="2:9" ht="18" customHeight="1">
      <c r="B64" s="291" t="s">
        <v>1129</v>
      </c>
      <c r="C64" s="294"/>
      <c r="D64" s="294"/>
      <c r="E64" s="294"/>
      <c r="F64" s="294"/>
      <c r="G64" s="294"/>
      <c r="H64" s="294"/>
      <c r="I64" s="295"/>
    </row>
    <row r="65" spans="2:9" ht="18" customHeight="1">
      <c r="B65" s="1815"/>
      <c r="C65" s="1816"/>
      <c r="D65" s="1816"/>
      <c r="E65" s="1816"/>
      <c r="F65" s="1816"/>
      <c r="G65" s="1816"/>
      <c r="H65" s="1816"/>
      <c r="I65" s="1817"/>
    </row>
    <row r="66" spans="2:9" ht="18" customHeight="1">
      <c r="B66" s="1815"/>
      <c r="C66" s="1816"/>
      <c r="D66" s="1816"/>
      <c r="E66" s="1816"/>
      <c r="F66" s="1816"/>
      <c r="G66" s="1816"/>
      <c r="H66" s="1816"/>
      <c r="I66" s="1817"/>
    </row>
    <row r="67" spans="2:9" ht="18" customHeight="1">
      <c r="B67" s="1815"/>
      <c r="C67" s="1816"/>
      <c r="D67" s="1816"/>
      <c r="E67" s="1816"/>
      <c r="F67" s="1816"/>
      <c r="G67" s="1816"/>
      <c r="H67" s="1816"/>
      <c r="I67" s="1817"/>
    </row>
    <row r="68" spans="2:9" ht="18" customHeight="1">
      <c r="B68" s="1815"/>
      <c r="C68" s="1816"/>
      <c r="D68" s="1816"/>
      <c r="E68" s="1816"/>
      <c r="F68" s="1816"/>
      <c r="G68" s="1816"/>
      <c r="H68" s="1816"/>
      <c r="I68" s="1817"/>
    </row>
    <row r="69" spans="2:9" ht="18" customHeight="1">
      <c r="B69" s="1815"/>
      <c r="C69" s="1816"/>
      <c r="D69" s="1816"/>
      <c r="E69" s="1816"/>
      <c r="F69" s="1816"/>
      <c r="G69" s="1816"/>
      <c r="H69" s="1816"/>
      <c r="I69" s="1817"/>
    </row>
    <row r="70" spans="2:9" ht="18" customHeight="1">
      <c r="B70" s="1815"/>
      <c r="C70" s="1816"/>
      <c r="D70" s="1816"/>
      <c r="E70" s="1816"/>
      <c r="F70" s="1816"/>
      <c r="G70" s="1816"/>
      <c r="H70" s="1816"/>
      <c r="I70" s="1817"/>
    </row>
    <row r="71" spans="2:9" ht="18" customHeight="1">
      <c r="B71" s="1815"/>
      <c r="C71" s="1816"/>
      <c r="D71" s="1816"/>
      <c r="E71" s="1816"/>
      <c r="F71" s="1816"/>
      <c r="G71" s="1816"/>
      <c r="H71" s="1816"/>
      <c r="I71" s="1817"/>
    </row>
    <row r="72" spans="2:9" ht="18" customHeight="1" thickBot="1">
      <c r="B72" s="1818"/>
      <c r="C72" s="1819"/>
      <c r="D72" s="1819"/>
      <c r="E72" s="1819"/>
      <c r="F72" s="1819"/>
      <c r="G72" s="1819"/>
      <c r="H72" s="1819"/>
      <c r="I72" s="1820"/>
    </row>
    <row r="73" spans="2:9" ht="18" customHeight="1" thickBot="1"/>
    <row r="74" spans="2:9" ht="18" customHeight="1">
      <c r="B74" s="978" t="s">
        <v>1132</v>
      </c>
      <c r="C74" s="294"/>
      <c r="D74" s="294"/>
      <c r="E74" s="294"/>
      <c r="F74" s="294"/>
      <c r="G74" s="294"/>
      <c r="H74" s="294"/>
      <c r="I74" s="295"/>
    </row>
    <row r="75" spans="2:9" ht="18" customHeight="1">
      <c r="B75" s="1815"/>
      <c r="C75" s="1816"/>
      <c r="D75" s="1816"/>
      <c r="E75" s="1816"/>
      <c r="F75" s="1816"/>
      <c r="G75" s="1816"/>
      <c r="H75" s="1816"/>
      <c r="I75" s="1817"/>
    </row>
    <row r="76" spans="2:9" ht="18" customHeight="1">
      <c r="B76" s="1815"/>
      <c r="C76" s="1816"/>
      <c r="D76" s="1816"/>
      <c r="E76" s="1816"/>
      <c r="F76" s="1816"/>
      <c r="G76" s="1816"/>
      <c r="H76" s="1816"/>
      <c r="I76" s="1817"/>
    </row>
    <row r="77" spans="2:9" ht="18" customHeight="1">
      <c r="B77" s="1815"/>
      <c r="C77" s="1816"/>
      <c r="D77" s="1816"/>
      <c r="E77" s="1816"/>
      <c r="F77" s="1816"/>
      <c r="G77" s="1816"/>
      <c r="H77" s="1816"/>
      <c r="I77" s="1817"/>
    </row>
    <row r="78" spans="2:9" ht="18" customHeight="1">
      <c r="B78" s="1815"/>
      <c r="C78" s="1816"/>
      <c r="D78" s="1816"/>
      <c r="E78" s="1816"/>
      <c r="F78" s="1816"/>
      <c r="G78" s="1816"/>
      <c r="H78" s="1816"/>
      <c r="I78" s="1817"/>
    </row>
    <row r="79" spans="2:9" ht="18" customHeight="1">
      <c r="B79" s="1815"/>
      <c r="C79" s="1816"/>
      <c r="D79" s="1816"/>
      <c r="E79" s="1816"/>
      <c r="F79" s="1816"/>
      <c r="G79" s="1816"/>
      <c r="H79" s="1816"/>
      <c r="I79" s="1817"/>
    </row>
    <row r="80" spans="2:9" ht="18" customHeight="1">
      <c r="B80" s="1815"/>
      <c r="C80" s="1816"/>
      <c r="D80" s="1816"/>
      <c r="E80" s="1816"/>
      <c r="F80" s="1816"/>
      <c r="G80" s="1816"/>
      <c r="H80" s="1816"/>
      <c r="I80" s="1817"/>
    </row>
    <row r="81" spans="2:9" ht="18" customHeight="1">
      <c r="B81" s="1815"/>
      <c r="C81" s="1816"/>
      <c r="D81" s="1816"/>
      <c r="E81" s="1816"/>
      <c r="F81" s="1816"/>
      <c r="G81" s="1816"/>
      <c r="H81" s="1816"/>
      <c r="I81" s="1817"/>
    </row>
    <row r="82" spans="2:9" ht="18" customHeight="1" thickBot="1">
      <c r="B82" s="1815"/>
      <c r="C82" s="1816"/>
      <c r="D82" s="1816"/>
      <c r="E82" s="1816"/>
      <c r="F82" s="1816"/>
      <c r="G82" s="1816"/>
      <c r="H82" s="1816"/>
      <c r="I82" s="1817"/>
    </row>
    <row r="83" spans="2:9" ht="18" customHeight="1">
      <c r="B83" s="291" t="s">
        <v>1133</v>
      </c>
      <c r="C83" s="294"/>
      <c r="D83" s="294"/>
      <c r="E83" s="294"/>
      <c r="F83" s="294"/>
      <c r="G83" s="294"/>
      <c r="H83" s="294"/>
      <c r="I83" s="295"/>
    </row>
    <row r="84" spans="2:9" ht="18" customHeight="1">
      <c r="B84" s="1815"/>
      <c r="C84" s="1816"/>
      <c r="D84" s="1816"/>
      <c r="E84" s="1816"/>
      <c r="F84" s="1816"/>
      <c r="G84" s="1816"/>
      <c r="H84" s="1816"/>
      <c r="I84" s="1817"/>
    </row>
    <row r="85" spans="2:9" ht="18" customHeight="1">
      <c r="B85" s="1815"/>
      <c r="C85" s="1816"/>
      <c r="D85" s="1816"/>
      <c r="E85" s="1816"/>
      <c r="F85" s="1816"/>
      <c r="G85" s="1816"/>
      <c r="H85" s="1816"/>
      <c r="I85" s="1817"/>
    </row>
    <row r="86" spans="2:9" ht="18" customHeight="1">
      <c r="B86" s="1815"/>
      <c r="C86" s="1816"/>
      <c r="D86" s="1816"/>
      <c r="E86" s="1816"/>
      <c r="F86" s="1816"/>
      <c r="G86" s="1816"/>
      <c r="H86" s="1816"/>
      <c r="I86" s="1817"/>
    </row>
    <row r="87" spans="2:9" ht="18" customHeight="1">
      <c r="B87" s="1815"/>
      <c r="C87" s="1816"/>
      <c r="D87" s="1816"/>
      <c r="E87" s="1816"/>
      <c r="F87" s="1816"/>
      <c r="G87" s="1816"/>
      <c r="H87" s="1816"/>
      <c r="I87" s="1817"/>
    </row>
    <row r="88" spans="2:9" ht="18" customHeight="1">
      <c r="B88" s="1815"/>
      <c r="C88" s="1816"/>
      <c r="D88" s="1816"/>
      <c r="E88" s="1816"/>
      <c r="F88" s="1816"/>
      <c r="G88" s="1816"/>
      <c r="H88" s="1816"/>
      <c r="I88" s="1817"/>
    </row>
    <row r="89" spans="2:9" ht="18" customHeight="1">
      <c r="B89" s="1815"/>
      <c r="C89" s="1816"/>
      <c r="D89" s="1816"/>
      <c r="E89" s="1816"/>
      <c r="F89" s="1816"/>
      <c r="G89" s="1816"/>
      <c r="H89" s="1816"/>
      <c r="I89" s="1817"/>
    </row>
    <row r="90" spans="2:9" ht="18" customHeight="1">
      <c r="B90" s="1815"/>
      <c r="C90" s="1816"/>
      <c r="D90" s="1816"/>
      <c r="E90" s="1816"/>
      <c r="F90" s="1816"/>
      <c r="G90" s="1816"/>
      <c r="H90" s="1816"/>
      <c r="I90" s="1817"/>
    </row>
    <row r="91" spans="2:9" ht="18" customHeight="1" thickBot="1">
      <c r="B91" s="1818"/>
      <c r="C91" s="1819"/>
      <c r="D91" s="1819"/>
      <c r="E91" s="1819"/>
      <c r="F91" s="1819"/>
      <c r="G91" s="1819"/>
      <c r="H91" s="1819"/>
      <c r="I91" s="1820"/>
    </row>
    <row r="92" spans="2:9" ht="12" customHeight="1">
      <c r="I92" s="296" t="str">
        <f ca="1">$B$3&amp;"_個票"&amp;$C$8</f>
        <v>別添6_個票10</v>
      </c>
    </row>
    <row r="93" spans="2:9" ht="12" customHeight="1" thickBot="1">
      <c r="I93" s="296"/>
    </row>
    <row r="94" spans="2:9" ht="18" customHeight="1">
      <c r="B94" s="291" t="s">
        <v>1210</v>
      </c>
      <c r="C94" s="294"/>
      <c r="D94" s="294"/>
      <c r="E94" s="294"/>
      <c r="F94" s="294"/>
      <c r="G94" s="294"/>
      <c r="H94" s="294"/>
      <c r="I94" s="295"/>
    </row>
    <row r="95" spans="2:9" ht="18" customHeight="1">
      <c r="B95" s="1815"/>
      <c r="C95" s="1816"/>
      <c r="D95" s="1816"/>
      <c r="E95" s="1816"/>
      <c r="F95" s="1816"/>
      <c r="G95" s="1816"/>
      <c r="H95" s="1816"/>
      <c r="I95" s="1817"/>
    </row>
    <row r="96" spans="2:9" ht="18" customHeight="1">
      <c r="B96" s="1815"/>
      <c r="C96" s="1816"/>
      <c r="D96" s="1816"/>
      <c r="E96" s="1816"/>
      <c r="F96" s="1816"/>
      <c r="G96" s="1816"/>
      <c r="H96" s="1816"/>
      <c r="I96" s="1817"/>
    </row>
    <row r="97" spans="2:9" ht="18" customHeight="1">
      <c r="B97" s="1815"/>
      <c r="C97" s="1816"/>
      <c r="D97" s="1816"/>
      <c r="E97" s="1816"/>
      <c r="F97" s="1816"/>
      <c r="G97" s="1816"/>
      <c r="H97" s="1816"/>
      <c r="I97" s="1817"/>
    </row>
    <row r="98" spans="2:9" ht="18" customHeight="1">
      <c r="B98" s="1815"/>
      <c r="C98" s="1816"/>
      <c r="D98" s="1816"/>
      <c r="E98" s="1816"/>
      <c r="F98" s="1816"/>
      <c r="G98" s="1816"/>
      <c r="H98" s="1816"/>
      <c r="I98" s="1817"/>
    </row>
    <row r="99" spans="2:9" ht="18" customHeight="1">
      <c r="B99" s="1815"/>
      <c r="C99" s="1816"/>
      <c r="D99" s="1816"/>
      <c r="E99" s="1816"/>
      <c r="F99" s="1816"/>
      <c r="G99" s="1816"/>
      <c r="H99" s="1816"/>
      <c r="I99" s="1817"/>
    </row>
    <row r="100" spans="2:9" ht="18" customHeight="1">
      <c r="B100" s="1815"/>
      <c r="C100" s="1816"/>
      <c r="D100" s="1816"/>
      <c r="E100" s="1816"/>
      <c r="F100" s="1816"/>
      <c r="G100" s="1816"/>
      <c r="H100" s="1816"/>
      <c r="I100" s="1817"/>
    </row>
    <row r="101" spans="2:9" ht="18" customHeight="1" thickBot="1">
      <c r="B101" s="1818"/>
      <c r="C101" s="1819"/>
      <c r="D101" s="1819"/>
      <c r="E101" s="1819"/>
      <c r="F101" s="1819"/>
      <c r="G101" s="1819"/>
      <c r="H101" s="1819"/>
      <c r="I101" s="1820"/>
    </row>
    <row r="102" spans="2:9" ht="18" customHeight="1">
      <c r="B102" s="291" t="s">
        <v>1138</v>
      </c>
      <c r="C102" s="294"/>
      <c r="D102" s="294"/>
      <c r="E102" s="294"/>
      <c r="F102" s="294"/>
      <c r="G102" s="294"/>
      <c r="H102" s="294"/>
      <c r="I102" s="295"/>
    </row>
    <row r="103" spans="2:9" ht="18" customHeight="1">
      <c r="B103" s="1815"/>
      <c r="C103" s="1816"/>
      <c r="D103" s="1816"/>
      <c r="E103" s="1816"/>
      <c r="F103" s="1816"/>
      <c r="G103" s="1816"/>
      <c r="H103" s="1816"/>
      <c r="I103" s="1817"/>
    </row>
    <row r="104" spans="2:9" ht="18" customHeight="1">
      <c r="B104" s="1815"/>
      <c r="C104" s="1816"/>
      <c r="D104" s="1816"/>
      <c r="E104" s="1816"/>
      <c r="F104" s="1816"/>
      <c r="G104" s="1816"/>
      <c r="H104" s="1816"/>
      <c r="I104" s="1817"/>
    </row>
    <row r="105" spans="2:9" ht="18" customHeight="1">
      <c r="B105" s="1815"/>
      <c r="C105" s="1816"/>
      <c r="D105" s="1816"/>
      <c r="E105" s="1816"/>
      <c r="F105" s="1816"/>
      <c r="G105" s="1816"/>
      <c r="H105" s="1816"/>
      <c r="I105" s="1817"/>
    </row>
    <row r="106" spans="2:9" ht="18" customHeight="1">
      <c r="B106" s="1815"/>
      <c r="C106" s="1816"/>
      <c r="D106" s="1816"/>
      <c r="E106" s="1816"/>
      <c r="F106" s="1816"/>
      <c r="G106" s="1816"/>
      <c r="H106" s="1816"/>
      <c r="I106" s="1817"/>
    </row>
    <row r="107" spans="2:9" ht="18" customHeight="1">
      <c r="B107" s="1815"/>
      <c r="C107" s="1816"/>
      <c r="D107" s="1816"/>
      <c r="E107" s="1816"/>
      <c r="F107" s="1816"/>
      <c r="G107" s="1816"/>
      <c r="H107" s="1816"/>
      <c r="I107" s="1817"/>
    </row>
    <row r="108" spans="2:9" ht="18" customHeight="1">
      <c r="B108" s="1815"/>
      <c r="C108" s="1816"/>
      <c r="D108" s="1816"/>
      <c r="E108" s="1816"/>
      <c r="F108" s="1816"/>
      <c r="G108" s="1816"/>
      <c r="H108" s="1816"/>
      <c r="I108" s="1817"/>
    </row>
    <row r="109" spans="2:9" ht="18" customHeight="1" thickBot="1">
      <c r="B109" s="1818"/>
      <c r="C109" s="1819"/>
      <c r="D109" s="1819"/>
      <c r="E109" s="1819"/>
      <c r="F109" s="1819"/>
      <c r="G109" s="1819"/>
      <c r="H109" s="1819"/>
      <c r="I109" s="1820"/>
    </row>
    <row r="111" spans="2:9" ht="18" customHeight="1" thickBot="1">
      <c r="B111" s="33" t="s">
        <v>1211</v>
      </c>
    </row>
    <row r="112" spans="2:9" ht="18" customHeight="1" thickBot="1">
      <c r="B112" s="318" t="s">
        <v>1134</v>
      </c>
    </row>
    <row r="113" spans="2:9" ht="18" customHeight="1">
      <c r="B113" s="1839"/>
      <c r="C113" s="1840"/>
      <c r="D113" s="1840"/>
      <c r="E113" s="1840"/>
      <c r="F113" s="1840"/>
      <c r="G113" s="1840"/>
      <c r="H113" s="1840"/>
      <c r="I113" s="1841"/>
    </row>
    <row r="114" spans="2:9" ht="18" customHeight="1">
      <c r="B114" s="1815"/>
      <c r="C114" s="1816"/>
      <c r="D114" s="1816"/>
      <c r="E114" s="1816"/>
      <c r="F114" s="1816"/>
      <c r="G114" s="1816"/>
      <c r="H114" s="1816"/>
      <c r="I114" s="1817"/>
    </row>
    <row r="115" spans="2:9" ht="18" customHeight="1">
      <c r="B115" s="1815"/>
      <c r="C115" s="1816"/>
      <c r="D115" s="1816"/>
      <c r="E115" s="1816"/>
      <c r="F115" s="1816"/>
      <c r="G115" s="1816"/>
      <c r="H115" s="1816"/>
      <c r="I115" s="1817"/>
    </row>
    <row r="116" spans="2:9" ht="18" customHeight="1">
      <c r="B116" s="1815"/>
      <c r="C116" s="1816"/>
      <c r="D116" s="1816"/>
      <c r="E116" s="1816"/>
      <c r="F116" s="1816"/>
      <c r="G116" s="1816"/>
      <c r="H116" s="1816"/>
      <c r="I116" s="1817"/>
    </row>
    <row r="117" spans="2:9" ht="18" customHeight="1">
      <c r="B117" s="1815"/>
      <c r="C117" s="1816"/>
      <c r="D117" s="1816"/>
      <c r="E117" s="1816"/>
      <c r="F117" s="1816"/>
      <c r="G117" s="1816"/>
      <c r="H117" s="1816"/>
      <c r="I117" s="1817"/>
    </row>
    <row r="118" spans="2:9" ht="18" customHeight="1">
      <c r="B118" s="1815"/>
      <c r="C118" s="1816"/>
      <c r="D118" s="1816"/>
      <c r="E118" s="1816"/>
      <c r="F118" s="1816"/>
      <c r="G118" s="1816"/>
      <c r="H118" s="1816"/>
      <c r="I118" s="1817"/>
    </row>
    <row r="119" spans="2:9" ht="18" customHeight="1">
      <c r="B119" s="1815"/>
      <c r="C119" s="1816"/>
      <c r="D119" s="1816"/>
      <c r="E119" s="1816"/>
      <c r="F119" s="1816"/>
      <c r="G119" s="1816"/>
      <c r="H119" s="1816"/>
      <c r="I119" s="1817"/>
    </row>
    <row r="120" spans="2:9" ht="18" customHeight="1">
      <c r="B120" s="1815"/>
      <c r="C120" s="1816"/>
      <c r="D120" s="1816"/>
      <c r="E120" s="1816"/>
      <c r="F120" s="1816"/>
      <c r="G120" s="1816"/>
      <c r="H120" s="1816"/>
      <c r="I120" s="1817"/>
    </row>
    <row r="121" spans="2:9" ht="18" customHeight="1">
      <c r="B121" s="1815"/>
      <c r="C121" s="1816"/>
      <c r="D121" s="1816"/>
      <c r="E121" s="1816"/>
      <c r="F121" s="1816"/>
      <c r="G121" s="1816"/>
      <c r="H121" s="1816"/>
      <c r="I121" s="1817"/>
    </row>
    <row r="122" spans="2:9" ht="18" customHeight="1">
      <c r="B122" s="1815"/>
      <c r="C122" s="1816"/>
      <c r="D122" s="1816"/>
      <c r="E122" s="1816"/>
      <c r="F122" s="1816"/>
      <c r="G122" s="1816"/>
      <c r="H122" s="1816"/>
      <c r="I122" s="1817"/>
    </row>
    <row r="123" spans="2:9" ht="18" customHeight="1">
      <c r="B123" s="1815"/>
      <c r="C123" s="1816"/>
      <c r="D123" s="1816"/>
      <c r="E123" s="1816"/>
      <c r="F123" s="1816"/>
      <c r="G123" s="1816"/>
      <c r="H123" s="1816"/>
      <c r="I123" s="1817"/>
    </row>
    <row r="124" spans="2:9" ht="18" customHeight="1" thickBot="1">
      <c r="B124" s="1818"/>
      <c r="C124" s="1819"/>
      <c r="D124" s="1819"/>
      <c r="E124" s="1819"/>
      <c r="F124" s="1819"/>
      <c r="G124" s="1819"/>
      <c r="H124" s="1819"/>
      <c r="I124" s="1820"/>
    </row>
    <row r="125" spans="2:9" ht="18" customHeight="1" thickBot="1">
      <c r="B125" s="318" t="s">
        <v>1135</v>
      </c>
    </row>
    <row r="126" spans="2:9" ht="18" customHeight="1">
      <c r="B126" s="1839"/>
      <c r="C126" s="1840"/>
      <c r="D126" s="1840"/>
      <c r="E126" s="1840"/>
      <c r="F126" s="1840"/>
      <c r="G126" s="1840"/>
      <c r="H126" s="1840"/>
      <c r="I126" s="1841"/>
    </row>
    <row r="127" spans="2:9" ht="18" customHeight="1">
      <c r="B127" s="1815"/>
      <c r="C127" s="1816"/>
      <c r="D127" s="1816"/>
      <c r="E127" s="1816"/>
      <c r="F127" s="1816"/>
      <c r="G127" s="1816"/>
      <c r="H127" s="1816"/>
      <c r="I127" s="1817"/>
    </row>
    <row r="128" spans="2:9" ht="18" customHeight="1">
      <c r="B128" s="1815"/>
      <c r="C128" s="1816"/>
      <c r="D128" s="1816"/>
      <c r="E128" s="1816"/>
      <c r="F128" s="1816"/>
      <c r="G128" s="1816"/>
      <c r="H128" s="1816"/>
      <c r="I128" s="1817"/>
    </row>
    <row r="129" spans="2:9" ht="18" customHeight="1">
      <c r="B129" s="1815"/>
      <c r="C129" s="1816"/>
      <c r="D129" s="1816"/>
      <c r="E129" s="1816"/>
      <c r="F129" s="1816"/>
      <c r="G129" s="1816"/>
      <c r="H129" s="1816"/>
      <c r="I129" s="1817"/>
    </row>
    <row r="130" spans="2:9" ht="18" customHeight="1">
      <c r="B130" s="1815"/>
      <c r="C130" s="1816"/>
      <c r="D130" s="1816"/>
      <c r="E130" s="1816"/>
      <c r="F130" s="1816"/>
      <c r="G130" s="1816"/>
      <c r="H130" s="1816"/>
      <c r="I130" s="1817"/>
    </row>
    <row r="131" spans="2:9" ht="18" customHeight="1">
      <c r="B131" s="1815"/>
      <c r="C131" s="1816"/>
      <c r="D131" s="1816"/>
      <c r="E131" s="1816"/>
      <c r="F131" s="1816"/>
      <c r="G131" s="1816"/>
      <c r="H131" s="1816"/>
      <c r="I131" s="1817"/>
    </row>
    <row r="132" spans="2:9" ht="18" customHeight="1">
      <c r="B132" s="1815"/>
      <c r="C132" s="1816"/>
      <c r="D132" s="1816"/>
      <c r="E132" s="1816"/>
      <c r="F132" s="1816"/>
      <c r="G132" s="1816"/>
      <c r="H132" s="1816"/>
      <c r="I132" s="1817"/>
    </row>
    <row r="133" spans="2:9" ht="18" customHeight="1">
      <c r="B133" s="1815"/>
      <c r="C133" s="1816"/>
      <c r="D133" s="1816"/>
      <c r="E133" s="1816"/>
      <c r="F133" s="1816"/>
      <c r="G133" s="1816"/>
      <c r="H133" s="1816"/>
      <c r="I133" s="1817"/>
    </row>
    <row r="134" spans="2:9" ht="18" customHeight="1">
      <c r="B134" s="1815"/>
      <c r="C134" s="1816"/>
      <c r="D134" s="1816"/>
      <c r="E134" s="1816"/>
      <c r="F134" s="1816"/>
      <c r="G134" s="1816"/>
      <c r="H134" s="1816"/>
      <c r="I134" s="1817"/>
    </row>
    <row r="135" spans="2:9" ht="18" customHeight="1">
      <c r="B135" s="1815"/>
      <c r="C135" s="1816"/>
      <c r="D135" s="1816"/>
      <c r="E135" s="1816"/>
      <c r="F135" s="1816"/>
      <c r="G135" s="1816"/>
      <c r="H135" s="1816"/>
      <c r="I135" s="1817"/>
    </row>
    <row r="136" spans="2:9" ht="18" customHeight="1">
      <c r="B136" s="1815"/>
      <c r="C136" s="1816"/>
      <c r="D136" s="1816"/>
      <c r="E136" s="1816"/>
      <c r="F136" s="1816"/>
      <c r="G136" s="1816"/>
      <c r="H136" s="1816"/>
      <c r="I136" s="1817"/>
    </row>
    <row r="137" spans="2:9" ht="18" customHeight="1" thickBot="1">
      <c r="B137" s="1818"/>
      <c r="C137" s="1819"/>
      <c r="D137" s="1819"/>
      <c r="E137" s="1819"/>
      <c r="F137" s="1819"/>
      <c r="G137" s="1819"/>
      <c r="H137" s="1819"/>
      <c r="I137" s="1820"/>
    </row>
    <row r="138" spans="2:9" ht="12" customHeight="1">
      <c r="I138" s="296" t="str">
        <f ca="1">$B$3&amp;"_個票"&amp;$C$8</f>
        <v>別添6_個票10</v>
      </c>
    </row>
    <row r="139" spans="2:9" ht="18" customHeight="1" thickBot="1">
      <c r="B139" s="33" t="s">
        <v>1116</v>
      </c>
    </row>
    <row r="140" spans="2:9" ht="18" customHeight="1">
      <c r="B140" s="1842" t="s">
        <v>1344</v>
      </c>
      <c r="C140" s="1843"/>
      <c r="D140" s="1843"/>
      <c r="E140" s="1843"/>
      <c r="F140" s="1843"/>
      <c r="G140" s="1843"/>
      <c r="H140" s="1843"/>
      <c r="I140" s="1844"/>
    </row>
    <row r="141" spans="2:9" ht="18" customHeight="1">
      <c r="B141" s="1815"/>
      <c r="C141" s="1816"/>
      <c r="D141" s="1816"/>
      <c r="E141" s="1816"/>
      <c r="F141" s="1816"/>
      <c r="G141" s="1816"/>
      <c r="H141" s="1816"/>
      <c r="I141" s="1817"/>
    </row>
    <row r="142" spans="2:9" ht="18" customHeight="1">
      <c r="B142" s="1815"/>
      <c r="C142" s="1816"/>
      <c r="D142" s="1816"/>
      <c r="E142" s="1816"/>
      <c r="F142" s="1816"/>
      <c r="G142" s="1816"/>
      <c r="H142" s="1816"/>
      <c r="I142" s="1817"/>
    </row>
    <row r="143" spans="2:9" ht="18" customHeight="1">
      <c r="B143" s="1815"/>
      <c r="C143" s="1816"/>
      <c r="D143" s="1816"/>
      <c r="E143" s="1816"/>
      <c r="F143" s="1816"/>
      <c r="G143" s="1816"/>
      <c r="H143" s="1816"/>
      <c r="I143" s="1817"/>
    </row>
    <row r="144" spans="2:9" ht="18" customHeight="1" thickBot="1">
      <c r="B144" s="1818"/>
      <c r="C144" s="1819"/>
      <c r="D144" s="1819"/>
      <c r="E144" s="1819"/>
      <c r="F144" s="1819"/>
      <c r="G144" s="1819"/>
      <c r="H144" s="1819"/>
      <c r="I144" s="1820"/>
    </row>
    <row r="145" spans="2:9" ht="18" customHeight="1" thickBot="1"/>
    <row r="146" spans="2:9" ht="18" customHeight="1">
      <c r="B146" s="291" t="s">
        <v>1136</v>
      </c>
      <c r="C146" s="292"/>
      <c r="D146" s="292"/>
      <c r="E146" s="292"/>
      <c r="F146" s="292"/>
      <c r="G146" s="292"/>
      <c r="H146" s="292"/>
      <c r="I146" s="293"/>
    </row>
    <row r="147" spans="2:9" ht="18" customHeight="1">
      <c r="B147" s="1815"/>
      <c r="C147" s="1816"/>
      <c r="D147" s="1816"/>
      <c r="E147" s="1816"/>
      <c r="F147" s="1816"/>
      <c r="G147" s="1816"/>
      <c r="H147" s="1816"/>
      <c r="I147" s="1817"/>
    </row>
    <row r="148" spans="2:9" ht="18" customHeight="1">
      <c r="B148" s="1815"/>
      <c r="C148" s="1816"/>
      <c r="D148" s="1816"/>
      <c r="E148" s="1816"/>
      <c r="F148" s="1816"/>
      <c r="G148" s="1816"/>
      <c r="H148" s="1816"/>
      <c r="I148" s="1817"/>
    </row>
    <row r="149" spans="2:9" ht="18" customHeight="1">
      <c r="B149" s="1815"/>
      <c r="C149" s="1816"/>
      <c r="D149" s="1816"/>
      <c r="E149" s="1816"/>
      <c r="F149" s="1816"/>
      <c r="G149" s="1816"/>
      <c r="H149" s="1816"/>
      <c r="I149" s="1817"/>
    </row>
    <row r="150" spans="2:9" ht="18" customHeight="1">
      <c r="B150" s="1815"/>
      <c r="C150" s="1816"/>
      <c r="D150" s="1816"/>
      <c r="E150" s="1816"/>
      <c r="F150" s="1816"/>
      <c r="G150" s="1816"/>
      <c r="H150" s="1816"/>
      <c r="I150" s="1817"/>
    </row>
    <row r="151" spans="2:9" ht="18" customHeight="1">
      <c r="B151" s="1815"/>
      <c r="C151" s="1816"/>
      <c r="D151" s="1816"/>
      <c r="E151" s="1816"/>
      <c r="F151" s="1816"/>
      <c r="G151" s="1816"/>
      <c r="H151" s="1816"/>
      <c r="I151" s="1817"/>
    </row>
    <row r="152" spans="2:9" ht="18" customHeight="1">
      <c r="B152" s="1815"/>
      <c r="C152" s="1816"/>
      <c r="D152" s="1816"/>
      <c r="E152" s="1816"/>
      <c r="F152" s="1816"/>
      <c r="G152" s="1816"/>
      <c r="H152" s="1816"/>
      <c r="I152" s="1817"/>
    </row>
    <row r="153" spans="2:9" ht="18" customHeight="1">
      <c r="B153" s="1815"/>
      <c r="C153" s="1816"/>
      <c r="D153" s="1816"/>
      <c r="E153" s="1816"/>
      <c r="F153" s="1816"/>
      <c r="G153" s="1816"/>
      <c r="H153" s="1816"/>
      <c r="I153" s="1817"/>
    </row>
    <row r="154" spans="2:9" ht="18" customHeight="1">
      <c r="B154" s="1815"/>
      <c r="C154" s="1816"/>
      <c r="D154" s="1816"/>
      <c r="E154" s="1816"/>
      <c r="F154" s="1816"/>
      <c r="G154" s="1816"/>
      <c r="H154" s="1816"/>
      <c r="I154" s="1817"/>
    </row>
    <row r="155" spans="2:9" ht="18" customHeight="1">
      <c r="B155" s="1815"/>
      <c r="C155" s="1816"/>
      <c r="D155" s="1816"/>
      <c r="E155" s="1816"/>
      <c r="F155" s="1816"/>
      <c r="G155" s="1816"/>
      <c r="H155" s="1816"/>
      <c r="I155" s="1817"/>
    </row>
    <row r="156" spans="2:9" ht="18" customHeight="1" thickBot="1">
      <c r="B156" s="1818"/>
      <c r="C156" s="1819"/>
      <c r="D156" s="1819"/>
      <c r="E156" s="1819"/>
      <c r="F156" s="1819"/>
      <c r="G156" s="1819"/>
      <c r="H156" s="1819"/>
      <c r="I156" s="1820"/>
    </row>
    <row r="157" spans="2:9" ht="18" customHeight="1">
      <c r="B157" s="291" t="s">
        <v>1137</v>
      </c>
      <c r="C157" s="294"/>
      <c r="D157" s="294"/>
      <c r="E157" s="294"/>
      <c r="F157" s="294"/>
      <c r="G157" s="294"/>
      <c r="H157" s="294"/>
      <c r="I157" s="295"/>
    </row>
    <row r="158" spans="2:9" ht="18" customHeight="1">
      <c r="B158" s="1815"/>
      <c r="C158" s="1816"/>
      <c r="D158" s="1816"/>
      <c r="E158" s="1816"/>
      <c r="F158" s="1816"/>
      <c r="G158" s="1816"/>
      <c r="H158" s="1816"/>
      <c r="I158" s="1817"/>
    </row>
    <row r="159" spans="2:9" ht="18" customHeight="1">
      <c r="B159" s="1815"/>
      <c r="C159" s="1816"/>
      <c r="D159" s="1816"/>
      <c r="E159" s="1816"/>
      <c r="F159" s="1816"/>
      <c r="G159" s="1816"/>
      <c r="H159" s="1816"/>
      <c r="I159" s="1817"/>
    </row>
    <row r="160" spans="2:9" ht="18" customHeight="1">
      <c r="B160" s="1815"/>
      <c r="C160" s="1816"/>
      <c r="D160" s="1816"/>
      <c r="E160" s="1816"/>
      <c r="F160" s="1816"/>
      <c r="G160" s="1816"/>
      <c r="H160" s="1816"/>
      <c r="I160" s="1817"/>
    </row>
    <row r="161" spans="2:9" ht="18" customHeight="1">
      <c r="B161" s="1815"/>
      <c r="C161" s="1816"/>
      <c r="D161" s="1816"/>
      <c r="E161" s="1816"/>
      <c r="F161" s="1816"/>
      <c r="G161" s="1816"/>
      <c r="H161" s="1816"/>
      <c r="I161" s="1817"/>
    </row>
    <row r="162" spans="2:9" ht="18" customHeight="1">
      <c r="B162" s="1815"/>
      <c r="C162" s="1816"/>
      <c r="D162" s="1816"/>
      <c r="E162" s="1816"/>
      <c r="F162" s="1816"/>
      <c r="G162" s="1816"/>
      <c r="H162" s="1816"/>
      <c r="I162" s="1817"/>
    </row>
    <row r="163" spans="2:9" ht="18" customHeight="1">
      <c r="B163" s="1815"/>
      <c r="C163" s="1816"/>
      <c r="D163" s="1816"/>
      <c r="E163" s="1816"/>
      <c r="F163" s="1816"/>
      <c r="G163" s="1816"/>
      <c r="H163" s="1816"/>
      <c r="I163" s="1817"/>
    </row>
    <row r="164" spans="2:9" ht="18" customHeight="1">
      <c r="B164" s="1815"/>
      <c r="C164" s="1816"/>
      <c r="D164" s="1816"/>
      <c r="E164" s="1816"/>
      <c r="F164" s="1816"/>
      <c r="G164" s="1816"/>
      <c r="H164" s="1816"/>
      <c r="I164" s="1817"/>
    </row>
    <row r="165" spans="2:9" ht="18" customHeight="1">
      <c r="B165" s="1815"/>
      <c r="C165" s="1816"/>
      <c r="D165" s="1816"/>
      <c r="E165" s="1816"/>
      <c r="F165" s="1816"/>
      <c r="G165" s="1816"/>
      <c r="H165" s="1816"/>
      <c r="I165" s="1817"/>
    </row>
    <row r="166" spans="2:9" ht="18" customHeight="1">
      <c r="B166" s="1815"/>
      <c r="C166" s="1816"/>
      <c r="D166" s="1816"/>
      <c r="E166" s="1816"/>
      <c r="F166" s="1816"/>
      <c r="G166" s="1816"/>
      <c r="H166" s="1816"/>
      <c r="I166" s="1817"/>
    </row>
    <row r="167" spans="2:9" ht="18" customHeight="1" thickBot="1">
      <c r="B167" s="1818"/>
      <c r="C167" s="1819"/>
      <c r="D167" s="1819"/>
      <c r="E167" s="1819"/>
      <c r="F167" s="1819"/>
      <c r="G167" s="1819"/>
      <c r="H167" s="1819"/>
      <c r="I167" s="1820"/>
    </row>
    <row r="168" spans="2:9" ht="18" customHeight="1" thickBot="1"/>
    <row r="169" spans="2:9" ht="18" customHeight="1">
      <c r="B169" s="291" t="s">
        <v>1139</v>
      </c>
      <c r="C169" s="294"/>
      <c r="D169" s="294"/>
      <c r="E169" s="294"/>
      <c r="F169" s="294"/>
      <c r="G169" s="294"/>
      <c r="H169" s="294"/>
      <c r="I169" s="295"/>
    </row>
    <row r="170" spans="2:9" ht="18" customHeight="1">
      <c r="B170" s="1815"/>
      <c r="C170" s="1816"/>
      <c r="D170" s="1816"/>
      <c r="E170" s="1816"/>
      <c r="F170" s="1816"/>
      <c r="G170" s="1816"/>
      <c r="H170" s="1816"/>
      <c r="I170" s="1817"/>
    </row>
    <row r="171" spans="2:9" ht="18" customHeight="1">
      <c r="B171" s="1815"/>
      <c r="C171" s="1816"/>
      <c r="D171" s="1816"/>
      <c r="E171" s="1816"/>
      <c r="F171" s="1816"/>
      <c r="G171" s="1816"/>
      <c r="H171" s="1816"/>
      <c r="I171" s="1817"/>
    </row>
    <row r="172" spans="2:9" ht="18" customHeight="1">
      <c r="B172" s="1815"/>
      <c r="C172" s="1816"/>
      <c r="D172" s="1816"/>
      <c r="E172" s="1816"/>
      <c r="F172" s="1816"/>
      <c r="G172" s="1816"/>
      <c r="H172" s="1816"/>
      <c r="I172" s="1817"/>
    </row>
    <row r="173" spans="2:9" ht="18" customHeight="1">
      <c r="B173" s="1815"/>
      <c r="C173" s="1816"/>
      <c r="D173" s="1816"/>
      <c r="E173" s="1816"/>
      <c r="F173" s="1816"/>
      <c r="G173" s="1816"/>
      <c r="H173" s="1816"/>
      <c r="I173" s="1817"/>
    </row>
    <row r="174" spans="2:9" ht="18" customHeight="1">
      <c r="B174" s="1815"/>
      <c r="C174" s="1816"/>
      <c r="D174" s="1816"/>
      <c r="E174" s="1816"/>
      <c r="F174" s="1816"/>
      <c r="G174" s="1816"/>
      <c r="H174" s="1816"/>
      <c r="I174" s="1817"/>
    </row>
    <row r="175" spans="2:9" ht="18" customHeight="1">
      <c r="B175" s="1815"/>
      <c r="C175" s="1816"/>
      <c r="D175" s="1816"/>
      <c r="E175" s="1816"/>
      <c r="F175" s="1816"/>
      <c r="G175" s="1816"/>
      <c r="H175" s="1816"/>
      <c r="I175" s="1817"/>
    </row>
    <row r="176" spans="2:9" ht="18" customHeight="1">
      <c r="B176" s="1815"/>
      <c r="C176" s="1816"/>
      <c r="D176" s="1816"/>
      <c r="E176" s="1816"/>
      <c r="F176" s="1816"/>
      <c r="G176" s="1816"/>
      <c r="H176" s="1816"/>
      <c r="I176" s="1817"/>
    </row>
    <row r="177" spans="2:9" ht="18" customHeight="1">
      <c r="B177" s="1815"/>
      <c r="C177" s="1816"/>
      <c r="D177" s="1816"/>
      <c r="E177" s="1816"/>
      <c r="F177" s="1816"/>
      <c r="G177" s="1816"/>
      <c r="H177" s="1816"/>
      <c r="I177" s="1817"/>
    </row>
    <row r="178" spans="2:9" ht="18" customHeight="1">
      <c r="B178" s="1815"/>
      <c r="C178" s="1816"/>
      <c r="D178" s="1816"/>
      <c r="E178" s="1816"/>
      <c r="F178" s="1816"/>
      <c r="G178" s="1816"/>
      <c r="H178" s="1816"/>
      <c r="I178" s="1817"/>
    </row>
    <row r="179" spans="2:9" ht="18" customHeight="1" thickBot="1">
      <c r="B179" s="1818"/>
      <c r="C179" s="1819"/>
      <c r="D179" s="1819"/>
      <c r="E179" s="1819"/>
      <c r="F179" s="1819"/>
      <c r="G179" s="1819"/>
      <c r="H179" s="1819"/>
      <c r="I179" s="1820"/>
    </row>
    <row r="180" spans="2:9" ht="12" customHeight="1">
      <c r="I180" s="296" t="str">
        <f ca="1">$B$3&amp;"_個票"&amp;$C$8</f>
        <v>別添6_個票10</v>
      </c>
    </row>
    <row r="181" spans="2:9" ht="18" customHeight="1" thickBot="1">
      <c r="B181" s="33" t="s">
        <v>1574</v>
      </c>
      <c r="I181" s="296"/>
    </row>
    <row r="182" spans="2:9" ht="18" customHeight="1">
      <c r="B182" s="1830"/>
      <c r="C182" s="1831"/>
      <c r="D182" s="1831"/>
      <c r="E182" s="1831"/>
      <c r="F182" s="1831"/>
      <c r="G182" s="1831"/>
      <c r="H182" s="1831"/>
      <c r="I182" s="1832"/>
    </row>
    <row r="183" spans="2:9" ht="18" customHeight="1">
      <c r="B183" s="1833"/>
      <c r="C183" s="1834"/>
      <c r="D183" s="1834"/>
      <c r="E183" s="1834"/>
      <c r="F183" s="1834"/>
      <c r="G183" s="1834"/>
      <c r="H183" s="1834"/>
      <c r="I183" s="1835"/>
    </row>
    <row r="184" spans="2:9" ht="18" customHeight="1">
      <c r="B184" s="1833"/>
      <c r="C184" s="1834"/>
      <c r="D184" s="1834"/>
      <c r="E184" s="1834"/>
      <c r="F184" s="1834"/>
      <c r="G184" s="1834"/>
      <c r="H184" s="1834"/>
      <c r="I184" s="1835"/>
    </row>
    <row r="185" spans="2:9" ht="18" customHeight="1">
      <c r="B185" s="1833"/>
      <c r="C185" s="1834"/>
      <c r="D185" s="1834"/>
      <c r="E185" s="1834"/>
      <c r="F185" s="1834"/>
      <c r="G185" s="1834"/>
      <c r="H185" s="1834"/>
      <c r="I185" s="1835"/>
    </row>
    <row r="186" spans="2:9" ht="18" customHeight="1">
      <c r="B186" s="1833"/>
      <c r="C186" s="1834"/>
      <c r="D186" s="1834"/>
      <c r="E186" s="1834"/>
      <c r="F186" s="1834"/>
      <c r="G186" s="1834"/>
      <c r="H186" s="1834"/>
      <c r="I186" s="1835"/>
    </row>
    <row r="187" spans="2:9" ht="18" customHeight="1" thickBot="1">
      <c r="B187" s="1836"/>
      <c r="C187" s="1837"/>
      <c r="D187" s="1837"/>
      <c r="E187" s="1837"/>
      <c r="F187" s="1837"/>
      <c r="G187" s="1837"/>
      <c r="H187" s="1837"/>
      <c r="I187" s="1838"/>
    </row>
    <row r="188" spans="2:9" ht="18" customHeight="1">
      <c r="I188" s="296"/>
    </row>
    <row r="189" spans="2:9" ht="18" customHeight="1" thickBot="1">
      <c r="B189" s="33" t="s">
        <v>1575</v>
      </c>
    </row>
    <row r="190" spans="2:9" ht="18" customHeight="1">
      <c r="B190" s="1842" t="s">
        <v>1117</v>
      </c>
      <c r="C190" s="1843"/>
      <c r="D190" s="1843"/>
      <c r="E190" s="1843"/>
      <c r="F190" s="1843"/>
      <c r="G190" s="1843"/>
      <c r="H190" s="1843"/>
      <c r="I190" s="1844"/>
    </row>
    <row r="191" spans="2:9" ht="18" customHeight="1">
      <c r="B191" s="1815"/>
      <c r="C191" s="1816"/>
      <c r="D191" s="1816"/>
      <c r="E191" s="1816"/>
      <c r="F191" s="1816"/>
      <c r="G191" s="1816"/>
      <c r="H191" s="1816"/>
      <c r="I191" s="1817"/>
    </row>
    <row r="192" spans="2:9" ht="18" customHeight="1">
      <c r="B192" s="1815"/>
      <c r="C192" s="1816"/>
      <c r="D192" s="1816"/>
      <c r="E192" s="1816"/>
      <c r="F192" s="1816"/>
      <c r="G192" s="1816"/>
      <c r="H192" s="1816"/>
      <c r="I192" s="1817"/>
    </row>
    <row r="193" spans="2:9" ht="18" customHeight="1">
      <c r="B193" s="1815"/>
      <c r="C193" s="1816"/>
      <c r="D193" s="1816"/>
      <c r="E193" s="1816"/>
      <c r="F193" s="1816"/>
      <c r="G193" s="1816"/>
      <c r="H193" s="1816"/>
      <c r="I193" s="1817"/>
    </row>
    <row r="194" spans="2:9" ht="18" customHeight="1">
      <c r="B194" s="1815"/>
      <c r="C194" s="1816"/>
      <c r="D194" s="1816"/>
      <c r="E194" s="1816"/>
      <c r="F194" s="1816"/>
      <c r="G194" s="1816"/>
      <c r="H194" s="1816"/>
      <c r="I194" s="1817"/>
    </row>
    <row r="195" spans="2:9" ht="18" customHeight="1">
      <c r="B195" s="1815"/>
      <c r="C195" s="1816"/>
      <c r="D195" s="1816"/>
      <c r="E195" s="1816"/>
      <c r="F195" s="1816"/>
      <c r="G195" s="1816"/>
      <c r="H195" s="1816"/>
      <c r="I195" s="1817"/>
    </row>
    <row r="196" spans="2:9" ht="18" customHeight="1">
      <c r="B196" s="1815"/>
      <c r="C196" s="1816"/>
      <c r="D196" s="1816"/>
      <c r="E196" s="1816"/>
      <c r="F196" s="1816"/>
      <c r="G196" s="1816"/>
      <c r="H196" s="1816"/>
      <c r="I196" s="1817"/>
    </row>
    <row r="197" spans="2:9" ht="18" customHeight="1">
      <c r="B197" s="1815"/>
      <c r="C197" s="1816"/>
      <c r="D197" s="1816"/>
      <c r="E197" s="1816"/>
      <c r="F197" s="1816"/>
      <c r="G197" s="1816"/>
      <c r="H197" s="1816"/>
      <c r="I197" s="1817"/>
    </row>
    <row r="198" spans="2:9" ht="18" customHeight="1" thickBot="1">
      <c r="B198" s="1818"/>
      <c r="C198" s="1819"/>
      <c r="D198" s="1819"/>
      <c r="E198" s="1819"/>
      <c r="F198" s="1819"/>
      <c r="G198" s="1819"/>
      <c r="H198" s="1819"/>
      <c r="I198" s="1820"/>
    </row>
    <row r="199" spans="2:9" ht="18" customHeight="1">
      <c r="B199" s="1842" t="s">
        <v>1118</v>
      </c>
      <c r="C199" s="1843"/>
      <c r="D199" s="1843"/>
      <c r="E199" s="1843"/>
      <c r="F199" s="1843"/>
      <c r="G199" s="1843"/>
      <c r="H199" s="1843"/>
      <c r="I199" s="1844"/>
    </row>
    <row r="200" spans="2:9" ht="18" customHeight="1">
      <c r="B200" s="1815"/>
      <c r="C200" s="1816"/>
      <c r="D200" s="1816"/>
      <c r="E200" s="1816"/>
      <c r="F200" s="1816"/>
      <c r="G200" s="1816"/>
      <c r="H200" s="1816"/>
      <c r="I200" s="1817"/>
    </row>
    <row r="201" spans="2:9" ht="18" customHeight="1">
      <c r="B201" s="1815"/>
      <c r="C201" s="1816"/>
      <c r="D201" s="1816"/>
      <c r="E201" s="1816"/>
      <c r="F201" s="1816"/>
      <c r="G201" s="1816"/>
      <c r="H201" s="1816"/>
      <c r="I201" s="1817"/>
    </row>
    <row r="202" spans="2:9" ht="18" customHeight="1">
      <c r="B202" s="1815"/>
      <c r="C202" s="1816"/>
      <c r="D202" s="1816"/>
      <c r="E202" s="1816"/>
      <c r="F202" s="1816"/>
      <c r="G202" s="1816"/>
      <c r="H202" s="1816"/>
      <c r="I202" s="1817"/>
    </row>
    <row r="203" spans="2:9" ht="18" customHeight="1">
      <c r="B203" s="1815"/>
      <c r="C203" s="1816"/>
      <c r="D203" s="1816"/>
      <c r="E203" s="1816"/>
      <c r="F203" s="1816"/>
      <c r="G203" s="1816"/>
      <c r="H203" s="1816"/>
      <c r="I203" s="1817"/>
    </row>
    <row r="204" spans="2:9" ht="18" customHeight="1">
      <c r="B204" s="1815"/>
      <c r="C204" s="1816"/>
      <c r="D204" s="1816"/>
      <c r="E204" s="1816"/>
      <c r="F204" s="1816"/>
      <c r="G204" s="1816"/>
      <c r="H204" s="1816"/>
      <c r="I204" s="1817"/>
    </row>
    <row r="205" spans="2:9" ht="18" customHeight="1">
      <c r="B205" s="1815"/>
      <c r="C205" s="1816"/>
      <c r="D205" s="1816"/>
      <c r="E205" s="1816"/>
      <c r="F205" s="1816"/>
      <c r="G205" s="1816"/>
      <c r="H205" s="1816"/>
      <c r="I205" s="1817"/>
    </row>
    <row r="206" spans="2:9" ht="18" customHeight="1">
      <c r="B206" s="1815"/>
      <c r="C206" s="1816"/>
      <c r="D206" s="1816"/>
      <c r="E206" s="1816"/>
      <c r="F206" s="1816"/>
      <c r="G206" s="1816"/>
      <c r="H206" s="1816"/>
      <c r="I206" s="1817"/>
    </row>
    <row r="207" spans="2:9" ht="18" customHeight="1" thickBot="1">
      <c r="B207" s="1818"/>
      <c r="C207" s="1819"/>
      <c r="D207" s="1819"/>
      <c r="E207" s="1819"/>
      <c r="F207" s="1819"/>
      <c r="G207" s="1819"/>
      <c r="H207" s="1819"/>
      <c r="I207" s="1820"/>
    </row>
    <row r="208" spans="2:9" ht="18" customHeight="1">
      <c r="B208" s="1827" t="s">
        <v>1119</v>
      </c>
      <c r="C208" s="1828"/>
      <c r="D208" s="1828"/>
      <c r="E208" s="1828"/>
      <c r="F208" s="1828"/>
      <c r="G208" s="1828"/>
      <c r="H208" s="1828"/>
      <c r="I208" s="1829"/>
    </row>
    <row r="209" spans="2:9" ht="18" customHeight="1">
      <c r="B209" s="1815"/>
      <c r="C209" s="1816"/>
      <c r="D209" s="1816"/>
      <c r="E209" s="1816"/>
      <c r="F209" s="1816"/>
      <c r="G209" s="1816"/>
      <c r="H209" s="1816"/>
      <c r="I209" s="1817"/>
    </row>
    <row r="210" spans="2:9" ht="18" customHeight="1">
      <c r="B210" s="1815"/>
      <c r="C210" s="1816"/>
      <c r="D210" s="1816"/>
      <c r="E210" s="1816"/>
      <c r="F210" s="1816"/>
      <c r="G210" s="1816"/>
      <c r="H210" s="1816"/>
      <c r="I210" s="1817"/>
    </row>
    <row r="211" spans="2:9" ht="18" customHeight="1">
      <c r="B211" s="1815"/>
      <c r="C211" s="1816"/>
      <c r="D211" s="1816"/>
      <c r="E211" s="1816"/>
      <c r="F211" s="1816"/>
      <c r="G211" s="1816"/>
      <c r="H211" s="1816"/>
      <c r="I211" s="1817"/>
    </row>
    <row r="212" spans="2:9" ht="18" customHeight="1">
      <c r="B212" s="1815"/>
      <c r="C212" s="1816"/>
      <c r="D212" s="1816"/>
      <c r="E212" s="1816"/>
      <c r="F212" s="1816"/>
      <c r="G212" s="1816"/>
      <c r="H212" s="1816"/>
      <c r="I212" s="1817"/>
    </row>
    <row r="213" spans="2:9" ht="18" customHeight="1">
      <c r="B213" s="1815"/>
      <c r="C213" s="1816"/>
      <c r="D213" s="1816"/>
      <c r="E213" s="1816"/>
      <c r="F213" s="1816"/>
      <c r="G213" s="1816"/>
      <c r="H213" s="1816"/>
      <c r="I213" s="1817"/>
    </row>
    <row r="214" spans="2:9" ht="18" customHeight="1">
      <c r="B214" s="1815"/>
      <c r="C214" s="1816"/>
      <c r="D214" s="1816"/>
      <c r="E214" s="1816"/>
      <c r="F214" s="1816"/>
      <c r="G214" s="1816"/>
      <c r="H214" s="1816"/>
      <c r="I214" s="1817"/>
    </row>
    <row r="215" spans="2:9" ht="18" customHeight="1">
      <c r="B215" s="1815"/>
      <c r="C215" s="1816"/>
      <c r="D215" s="1816"/>
      <c r="E215" s="1816"/>
      <c r="F215" s="1816"/>
      <c r="G215" s="1816"/>
      <c r="H215" s="1816"/>
      <c r="I215" s="1817"/>
    </row>
    <row r="216" spans="2:9" ht="18" customHeight="1" thickBot="1">
      <c r="B216" s="1818"/>
      <c r="C216" s="1819"/>
      <c r="D216" s="1819"/>
      <c r="E216" s="1819"/>
      <c r="F216" s="1819"/>
      <c r="G216" s="1819"/>
      <c r="H216" s="1819"/>
      <c r="I216" s="1820"/>
    </row>
    <row r="217" spans="2:9" ht="18" customHeight="1">
      <c r="B217" s="1827" t="s">
        <v>1120</v>
      </c>
      <c r="C217" s="1828"/>
      <c r="D217" s="1828"/>
      <c r="E217" s="1828"/>
      <c r="F217" s="1828"/>
      <c r="G217" s="1828"/>
      <c r="H217" s="1828"/>
      <c r="I217" s="1829"/>
    </row>
    <row r="218" spans="2:9" ht="18" customHeight="1">
      <c r="B218" s="1815"/>
      <c r="C218" s="1816"/>
      <c r="D218" s="1816"/>
      <c r="E218" s="1816"/>
      <c r="F218" s="1816"/>
      <c r="G218" s="1816"/>
      <c r="H218" s="1816"/>
      <c r="I218" s="1817"/>
    </row>
    <row r="219" spans="2:9" ht="18" customHeight="1">
      <c r="B219" s="1815"/>
      <c r="C219" s="1816"/>
      <c r="D219" s="1816"/>
      <c r="E219" s="1816"/>
      <c r="F219" s="1816"/>
      <c r="G219" s="1816"/>
      <c r="H219" s="1816"/>
      <c r="I219" s="1817"/>
    </row>
    <row r="220" spans="2:9" ht="18" customHeight="1">
      <c r="B220" s="1815"/>
      <c r="C220" s="1816"/>
      <c r="D220" s="1816"/>
      <c r="E220" s="1816"/>
      <c r="F220" s="1816"/>
      <c r="G220" s="1816"/>
      <c r="H220" s="1816"/>
      <c r="I220" s="1817"/>
    </row>
    <row r="221" spans="2:9" ht="18" customHeight="1">
      <c r="B221" s="1815"/>
      <c r="C221" s="1816"/>
      <c r="D221" s="1816"/>
      <c r="E221" s="1816"/>
      <c r="F221" s="1816"/>
      <c r="G221" s="1816"/>
      <c r="H221" s="1816"/>
      <c r="I221" s="1817"/>
    </row>
    <row r="222" spans="2:9" ht="18" customHeight="1">
      <c r="B222" s="1815"/>
      <c r="C222" s="1816"/>
      <c r="D222" s="1816"/>
      <c r="E222" s="1816"/>
      <c r="F222" s="1816"/>
      <c r="G222" s="1816"/>
      <c r="H222" s="1816"/>
      <c r="I222" s="1817"/>
    </row>
    <row r="223" spans="2:9" ht="18" customHeight="1">
      <c r="B223" s="1815"/>
      <c r="C223" s="1816"/>
      <c r="D223" s="1816"/>
      <c r="E223" s="1816"/>
      <c r="F223" s="1816"/>
      <c r="G223" s="1816"/>
      <c r="H223" s="1816"/>
      <c r="I223" s="1817"/>
    </row>
    <row r="224" spans="2:9" ht="18" customHeight="1">
      <c r="B224" s="1815"/>
      <c r="C224" s="1816"/>
      <c r="D224" s="1816"/>
      <c r="E224" s="1816"/>
      <c r="F224" s="1816"/>
      <c r="G224" s="1816"/>
      <c r="H224" s="1816"/>
      <c r="I224" s="1817"/>
    </row>
    <row r="225" spans="2:9" ht="18" customHeight="1" thickBot="1">
      <c r="B225" s="1818"/>
      <c r="C225" s="1819"/>
      <c r="D225" s="1819"/>
      <c r="E225" s="1819"/>
      <c r="F225" s="1819"/>
      <c r="G225" s="1819"/>
      <c r="H225" s="1819"/>
      <c r="I225" s="1820"/>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8"/>
  <conditionalFormatting sqref="B33:B36">
    <cfRule type="containsBlanks" dxfId="62" priority="7">
      <formula>LEN(TRIM(B33))=0</formula>
    </cfRule>
  </conditionalFormatting>
  <conditionalFormatting sqref="B40:B43">
    <cfRule type="containsBlanks" dxfId="61" priority="6">
      <formula>LEN(TRIM(B40))=0</formula>
    </cfRule>
  </conditionalFormatting>
  <conditionalFormatting sqref="B50:I53 B56:I63 B65:I72 B75:I82 B84:I91 B95:I101 B103:I109 B113:I124 B126:I137 B141:I144 B147:I156 B158:I167 B170:I179 B182 B191 B200 B209 B218">
    <cfRule type="containsBlanks" dxfId="60" priority="2">
      <formula>LEN(TRIM(B50))=0</formula>
    </cfRule>
  </conditionalFormatting>
  <conditionalFormatting sqref="C33:C36">
    <cfRule type="containsBlanks" dxfId="59" priority="4">
      <formula>LEN(TRIM(C33))=0</formula>
    </cfRule>
  </conditionalFormatting>
  <conditionalFormatting sqref="C40:C43">
    <cfRule type="containsBlanks" dxfId="58" priority="3">
      <formula>LEN(TRIM(C40))=0</formula>
    </cfRule>
  </conditionalFormatting>
  <conditionalFormatting sqref="C9:I10 C13:I15 B191:I198 B200:I207 B209:I216 B218:I225">
    <cfRule type="containsBlanks" dxfId="57" priority="5">
      <formula>LEN(TRIM(B9))=0</formula>
    </cfRule>
  </conditionalFormatting>
  <conditionalFormatting sqref="C11:I12 C16:I16">
    <cfRule type="containsBlanks" dxfId="56" priority="8">
      <formula>LEN(TRIM(C11))=0</formula>
    </cfRule>
  </conditionalFormatting>
  <conditionalFormatting sqref="C21:I25 C8 C19:I19 C20 C28:C29">
    <cfRule type="containsBlanks" dxfId="55" priority="11">
      <formula>LEN(TRIM(C8))=0</formula>
    </cfRule>
  </conditionalFormatting>
  <conditionalFormatting sqref="C21:I25">
    <cfRule type="containsBlanks" dxfId="54" priority="1">
      <formula>LEN(TRIM(C21))=0</formula>
    </cfRule>
  </conditionalFormatting>
  <conditionalFormatting sqref="D33:I36 G37 I37">
    <cfRule type="containsBlanks" dxfId="53" priority="10">
      <formula>LEN(TRIM(D33))=0</formula>
    </cfRule>
  </conditionalFormatting>
  <conditionalFormatting sqref="D40:I43 G44 I44">
    <cfRule type="containsBlanks" dxfId="52"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56" t="s">
        <v>1097</v>
      </c>
      <c r="C5" s="1856"/>
      <c r="D5" s="1856"/>
      <c r="E5" s="1856"/>
      <c r="F5" s="1856"/>
    </row>
    <row r="6" spans="2:6" ht="14.25" thickBot="1"/>
    <row r="7" spans="2:6">
      <c r="B7" s="1845" t="s">
        <v>157</v>
      </c>
      <c r="C7" s="1846"/>
      <c r="D7" s="1849" t="s">
        <v>1095</v>
      </c>
      <c r="E7" s="1850"/>
      <c r="F7" s="1853" t="s">
        <v>1096</v>
      </c>
    </row>
    <row r="8" spans="2:6">
      <c r="B8" s="1847"/>
      <c r="C8" s="1848"/>
      <c r="D8" s="1851"/>
      <c r="E8" s="1852"/>
      <c r="F8" s="1854"/>
    </row>
    <row r="9" spans="2:6" ht="14.25" thickBot="1">
      <c r="B9" s="114"/>
      <c r="C9" s="117" t="s">
        <v>163</v>
      </c>
      <c r="D9" s="116" t="s">
        <v>1095</v>
      </c>
      <c r="E9" s="115" t="s">
        <v>1067</v>
      </c>
      <c r="F9" s="1855"/>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3"/>
      <c r="E27" s="984"/>
      <c r="F27" s="985"/>
    </row>
    <row r="28" spans="2:6" ht="30" customHeight="1">
      <c r="B28" s="319"/>
      <c r="C28" s="323"/>
      <c r="D28" s="694"/>
      <c r="E28" s="986"/>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12"/>
  <conditionalFormatting sqref="C10:C26 E10:E26">
    <cfRule type="containsBlanks" dxfId="51" priority="2">
      <formula>LEN(TRIM(C10))=0</formula>
    </cfRule>
  </conditionalFormatting>
  <conditionalFormatting sqref="D10:D26 F10:F26">
    <cfRule type="containsBlanks" dxfId="50" priority="1">
      <formula>LEN(TRIM(D10))=0</formula>
    </cfRule>
  </conditionalFormatting>
  <conditionalFormatting sqref="G3 B10:B26">
    <cfRule type="containsBlanks" dxfId="49"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A68CE-1F47-4F7C-8CC4-C54405984CB7}">
  <sheetPr>
    <tabColor rgb="FF00B0F0"/>
  </sheetPr>
  <dimension ref="A1:CE67"/>
  <sheetViews>
    <sheetView topLeftCell="B4" workbookViewId="0">
      <selection activeCell="B4" sqref="A4:B4"/>
    </sheetView>
  </sheetViews>
  <sheetFormatPr defaultColWidth="8.75" defaultRowHeight="12"/>
  <cols>
    <col min="1" max="1" width="2.25" style="1301" customWidth="1"/>
    <col min="2" max="37" width="2.25" style="1048" customWidth="1"/>
    <col min="38" max="40" width="2.25" style="1301" customWidth="1"/>
    <col min="41" max="76" width="2.25" style="1048" customWidth="1"/>
    <col min="77" max="81" width="8.75" style="1048"/>
    <col min="82" max="82" width="8.75" style="1315" hidden="1" customWidth="1"/>
    <col min="83" max="83" width="8.75" style="1048" hidden="1" customWidth="1"/>
    <col min="84" max="16384" width="8.75" style="1048"/>
  </cols>
  <sheetData>
    <row r="1" spans="2:83" s="1301" customFormat="1">
      <c r="CD1" s="1302"/>
    </row>
    <row r="2" spans="2:83" s="1301" customFormat="1">
      <c r="CD2" s="1302"/>
    </row>
    <row r="3" spans="2:83" s="1301" customFormat="1" ht="12" customHeight="1">
      <c r="CD3" s="1302"/>
    </row>
    <row r="4" spans="2:83" ht="12" customHeight="1" thickBot="1">
      <c r="B4" s="1303" t="s">
        <v>4058</v>
      </c>
      <c r="C4" s="1303"/>
      <c r="D4" s="1303"/>
      <c r="E4" s="1303"/>
      <c r="F4" s="1303"/>
      <c r="G4" s="1303"/>
      <c r="H4" s="1303"/>
      <c r="I4" s="1303"/>
      <c r="J4" s="1303"/>
      <c r="K4" s="1304"/>
      <c r="L4" s="1304"/>
      <c r="M4" s="1304"/>
      <c r="N4" s="1304"/>
      <c r="O4" s="1304"/>
      <c r="P4" s="1304"/>
      <c r="Q4" s="1304"/>
      <c r="R4" s="1304"/>
      <c r="S4" s="1304"/>
      <c r="T4" s="1304"/>
      <c r="U4" s="1304"/>
      <c r="V4" s="1304"/>
      <c r="AO4" s="1305" t="s">
        <v>3953</v>
      </c>
      <c r="AP4" s="1305"/>
      <c r="AQ4" s="1305"/>
      <c r="AR4" s="1305"/>
      <c r="AS4" s="1305"/>
      <c r="AT4" s="1305"/>
      <c r="AW4" s="1093" t="s">
        <v>3954</v>
      </c>
      <c r="BA4" s="1306"/>
      <c r="BB4" s="1307"/>
      <c r="BC4" s="1308" t="s">
        <v>3955</v>
      </c>
      <c r="BD4" s="1309"/>
      <c r="BE4" s="1310"/>
      <c r="BF4" s="1311"/>
      <c r="BG4" s="1312"/>
      <c r="BH4" s="1308" t="s">
        <v>3956</v>
      </c>
      <c r="BI4" s="1309"/>
      <c r="BJ4" s="1313"/>
      <c r="BK4" s="1314"/>
      <c r="BL4" s="1308" t="s">
        <v>3957</v>
      </c>
      <c r="BM4" s="1309"/>
      <c r="BN4" s="1310"/>
      <c r="CE4" s="1048" t="s">
        <v>3958</v>
      </c>
    </row>
    <row r="5" spans="2:83" ht="12" customHeight="1" thickBot="1">
      <c r="B5" s="1304"/>
      <c r="C5" s="1304"/>
      <c r="D5" s="1304"/>
      <c r="E5" s="1304"/>
      <c r="F5" s="1303" t="s">
        <v>3959</v>
      </c>
      <c r="G5" s="1304"/>
      <c r="H5" s="1304"/>
      <c r="I5" s="1304"/>
      <c r="J5" s="1304"/>
      <c r="K5" s="1304"/>
      <c r="L5" s="1304"/>
      <c r="M5" s="1304"/>
      <c r="N5" s="1304"/>
      <c r="O5" s="1304"/>
      <c r="P5" s="1304"/>
      <c r="Q5" s="1304"/>
      <c r="R5" s="1304"/>
      <c r="S5" s="1304"/>
      <c r="T5" s="1304"/>
      <c r="U5" s="1304"/>
      <c r="V5" s="1304"/>
      <c r="AO5" s="1316" t="s">
        <v>3960</v>
      </c>
      <c r="CE5" s="1317" t="b">
        <v>0</v>
      </c>
    </row>
    <row r="6" spans="2:83" ht="12" customHeight="1" thickBot="1"/>
    <row r="7" spans="2:83" ht="12" customHeight="1" thickBot="1">
      <c r="B7" s="1864" t="s">
        <v>3961</v>
      </c>
      <c r="C7" s="1865"/>
      <c r="D7" s="1865"/>
      <c r="E7" s="1866"/>
      <c r="F7" s="1857">
        <v>1</v>
      </c>
      <c r="G7" s="1858"/>
      <c r="H7" s="1858"/>
      <c r="I7" s="1859"/>
      <c r="AO7" s="1864" t="s">
        <v>3961</v>
      </c>
      <c r="AP7" s="1865"/>
      <c r="AQ7" s="1865"/>
      <c r="AR7" s="1866"/>
      <c r="AS7" s="1857">
        <v>1</v>
      </c>
      <c r="AT7" s="1858"/>
      <c r="AU7" s="1858"/>
      <c r="AV7" s="1859"/>
    </row>
    <row r="8" spans="2:83" ht="12" customHeight="1" thickBot="1"/>
    <row r="9" spans="2:83" ht="12" customHeight="1" thickBot="1">
      <c r="B9" s="1860" t="s">
        <v>3962</v>
      </c>
      <c r="C9" s="1861"/>
      <c r="D9" s="1861"/>
      <c r="E9" s="1862"/>
      <c r="AO9" s="1860" t="s">
        <v>3962</v>
      </c>
      <c r="AP9" s="1861"/>
      <c r="AQ9" s="1861"/>
      <c r="AR9" s="1862"/>
      <c r="AS9" s="1318"/>
      <c r="BS9" s="1318"/>
      <c r="BT9" s="1318"/>
      <c r="BU9" s="1318"/>
      <c r="BV9" s="1318"/>
      <c r="BW9" s="1318"/>
      <c r="BX9" s="1318"/>
    </row>
    <row r="10" spans="2:83" ht="12" customHeight="1" thickBot="1">
      <c r="B10" s="1319"/>
      <c r="C10" s="1320"/>
      <c r="D10" s="1320"/>
      <c r="E10" s="1320"/>
      <c r="F10" s="1320"/>
      <c r="G10" s="1320"/>
      <c r="H10" s="1320"/>
      <c r="I10" s="1320"/>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c r="AJ10" s="1320"/>
      <c r="AK10" s="1321"/>
      <c r="AO10" s="1322"/>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c r="BT10" s="1323"/>
      <c r="BU10" s="1323"/>
      <c r="BV10" s="1323"/>
      <c r="BW10" s="1323"/>
      <c r="BX10" s="1324"/>
      <c r="CE10" s="1048" t="s">
        <v>3963</v>
      </c>
    </row>
    <row r="11" spans="2:83" ht="12" customHeight="1" thickBot="1">
      <c r="B11" s="1325"/>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c r="AD11" s="1326"/>
      <c r="AE11" s="1326"/>
      <c r="AF11" s="1326"/>
      <c r="AG11" s="1326"/>
      <c r="AH11" s="1326"/>
      <c r="AI11" s="1326"/>
      <c r="AJ11" s="1326"/>
      <c r="AK11" s="1327"/>
      <c r="AO11" s="1328"/>
      <c r="AP11" s="1329"/>
      <c r="AQ11" s="1329"/>
      <c r="AR11" s="1329"/>
      <c r="AS11" s="1329"/>
      <c r="AT11" s="1329"/>
      <c r="AU11" s="1329"/>
      <c r="AV11" s="1329"/>
      <c r="AW11" s="1329"/>
      <c r="AX11" s="1329"/>
      <c r="AY11" s="1329"/>
      <c r="AZ11" s="1329"/>
      <c r="BA11" s="1329"/>
      <c r="BB11" s="1329"/>
      <c r="BC11" s="1329"/>
      <c r="BD11" s="1329"/>
      <c r="BE11" s="1329"/>
      <c r="BF11" s="1329"/>
      <c r="BG11" s="1329"/>
      <c r="BH11" s="1329"/>
      <c r="BI11" s="1329"/>
      <c r="BJ11" s="1329"/>
      <c r="BK11" s="1329"/>
      <c r="BL11" s="1329"/>
      <c r="BM11" s="1329"/>
      <c r="BN11" s="1329"/>
      <c r="BO11" s="1329"/>
      <c r="BP11" s="1329"/>
      <c r="BQ11" s="1329"/>
      <c r="BR11" s="1329"/>
      <c r="BS11" s="1329"/>
      <c r="BT11" s="1329"/>
      <c r="BU11" s="1329"/>
      <c r="BV11" s="1329"/>
      <c r="BW11" s="1329"/>
      <c r="BX11" s="1330"/>
      <c r="CE11" s="1331">
        <f>IF(MID(B4,3,LEN(B4))="診断報告書","---",541)</f>
        <v>541</v>
      </c>
    </row>
    <row r="12" spans="2:83" ht="12" customHeight="1">
      <c r="B12" s="1325"/>
      <c r="C12" s="1326"/>
      <c r="D12" s="1326"/>
      <c r="E12" s="1326"/>
      <c r="F12" s="1326"/>
      <c r="G12" s="1326"/>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6"/>
      <c r="AJ12" s="1326"/>
      <c r="AK12" s="1327"/>
      <c r="AO12" s="1328"/>
      <c r="AP12" s="1329"/>
      <c r="AQ12" s="1329"/>
      <c r="AR12" s="1329"/>
      <c r="AS12" s="1329"/>
      <c r="AT12" s="1329"/>
      <c r="AU12" s="1329"/>
      <c r="AV12" s="1329"/>
      <c r="AW12" s="1329"/>
      <c r="AX12" s="1329"/>
      <c r="AY12" s="1329"/>
      <c r="AZ12" s="1329"/>
      <c r="BA12" s="1329"/>
      <c r="BB12" s="1329"/>
      <c r="BC12" s="1329"/>
      <c r="BD12" s="1329"/>
      <c r="BE12" s="1329"/>
      <c r="BF12" s="1329"/>
      <c r="BG12" s="1329"/>
      <c r="BH12" s="1329"/>
      <c r="BI12" s="1329"/>
      <c r="BJ12" s="1329"/>
      <c r="BK12" s="1329"/>
      <c r="BL12" s="1329"/>
      <c r="BM12" s="1329"/>
      <c r="BN12" s="1329"/>
      <c r="BO12" s="1329"/>
      <c r="BP12" s="1329"/>
      <c r="BQ12" s="1329"/>
      <c r="BR12" s="1329"/>
      <c r="BS12" s="1329"/>
      <c r="BT12" s="1329"/>
      <c r="BU12" s="1329"/>
      <c r="BV12" s="1329"/>
      <c r="BW12" s="1329"/>
      <c r="BX12" s="1330"/>
    </row>
    <row r="13" spans="2:83" ht="12" customHeight="1">
      <c r="B13" s="1325"/>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6"/>
      <c r="AJ13" s="1326"/>
      <c r="AK13" s="1327"/>
      <c r="AO13" s="1328"/>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30"/>
    </row>
    <row r="14" spans="2:83" ht="12" customHeight="1">
      <c r="B14" s="1325"/>
      <c r="C14" s="1326"/>
      <c r="D14" s="1863"/>
      <c r="E14" s="1699"/>
      <c r="F14" s="1699"/>
      <c r="G14" s="1699"/>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7"/>
      <c r="AO14" s="1328"/>
      <c r="AP14" s="1329"/>
      <c r="AQ14" s="1329"/>
      <c r="AR14" s="1329"/>
      <c r="AS14" s="1329"/>
      <c r="AT14" s="1329"/>
      <c r="AU14" s="1329"/>
      <c r="AV14" s="1329"/>
      <c r="AW14" s="1329"/>
      <c r="AX14" s="1329"/>
      <c r="AY14" s="1329"/>
      <c r="AZ14" s="1329"/>
      <c r="BA14" s="1329"/>
      <c r="BB14" s="1329"/>
      <c r="BC14" s="1329"/>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row>
    <row r="15" spans="2:83" ht="12" customHeight="1">
      <c r="B15" s="1325"/>
      <c r="C15" s="1326"/>
      <c r="D15" s="1699"/>
      <c r="E15" s="1699"/>
      <c r="F15" s="1699"/>
      <c r="G15" s="1699"/>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7"/>
      <c r="AO15" s="1328"/>
      <c r="AP15" s="1329"/>
      <c r="AQ15" s="1329"/>
      <c r="AR15" s="1329"/>
      <c r="AS15" s="1329"/>
      <c r="AT15" s="1329"/>
      <c r="AU15" s="1329"/>
      <c r="AV15" s="1329"/>
      <c r="AW15" s="1329"/>
      <c r="AX15" s="1329"/>
      <c r="AY15" s="1329"/>
      <c r="AZ15" s="1329"/>
      <c r="BA15" s="1329"/>
      <c r="BB15" s="1329"/>
      <c r="BC15" s="1329"/>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30"/>
    </row>
    <row r="16" spans="2:83" ht="12" customHeight="1">
      <c r="B16" s="1325"/>
      <c r="C16" s="1326"/>
      <c r="D16" s="1326"/>
      <c r="E16" s="1326"/>
      <c r="F16" s="1326"/>
      <c r="G16" s="1326"/>
      <c r="H16" s="1326"/>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c r="AK16" s="1327"/>
      <c r="AO16" s="1328"/>
      <c r="AP16" s="1329"/>
      <c r="AQ16" s="1329"/>
      <c r="AR16" s="1329"/>
      <c r="AS16" s="1329"/>
      <c r="AT16" s="1329"/>
      <c r="AU16" s="1329"/>
      <c r="AV16" s="1329"/>
      <c r="AW16" s="1329"/>
      <c r="AX16" s="1329"/>
      <c r="AY16" s="1329"/>
      <c r="AZ16" s="1329"/>
      <c r="BA16" s="1329"/>
      <c r="BB16" s="1329"/>
      <c r="BC16" s="1329"/>
      <c r="BD16" s="1329"/>
      <c r="BE16" s="1329"/>
      <c r="BF16" s="1329"/>
      <c r="BG16" s="1329"/>
      <c r="BH16" s="1329"/>
      <c r="BI16" s="1329"/>
      <c r="BJ16" s="1329"/>
      <c r="BK16" s="1329"/>
      <c r="BL16" s="1329"/>
      <c r="BM16" s="1329"/>
      <c r="BN16" s="1329"/>
      <c r="BO16" s="1329"/>
      <c r="BP16" s="1329"/>
      <c r="BQ16" s="1329"/>
      <c r="BR16" s="1329"/>
      <c r="BS16" s="1329"/>
      <c r="BT16" s="1329"/>
      <c r="BU16" s="1329"/>
      <c r="BV16" s="1329"/>
      <c r="BW16" s="1329"/>
      <c r="BX16" s="1330"/>
    </row>
    <row r="17" spans="2:76" ht="12" customHeight="1">
      <c r="B17" s="1325"/>
      <c r="C17" s="1326"/>
      <c r="D17" s="1326"/>
      <c r="E17" s="1326"/>
      <c r="F17" s="1326"/>
      <c r="G17" s="1326"/>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7"/>
      <c r="AO17" s="1328"/>
      <c r="AP17" s="1329"/>
      <c r="AQ17" s="1329"/>
      <c r="AR17" s="1329"/>
      <c r="AS17" s="1329"/>
      <c r="AT17" s="1329"/>
      <c r="AU17" s="1329"/>
      <c r="AV17" s="1329"/>
      <c r="AW17" s="1329"/>
      <c r="AX17" s="1329"/>
      <c r="AY17" s="1329"/>
      <c r="AZ17" s="1329"/>
      <c r="BA17" s="1329"/>
      <c r="BB17" s="1329"/>
      <c r="BC17" s="1329"/>
      <c r="BD17" s="1329"/>
      <c r="BE17" s="1329"/>
      <c r="BF17" s="1329"/>
      <c r="BG17" s="1329"/>
      <c r="BH17" s="1329"/>
      <c r="BI17" s="1329"/>
      <c r="BJ17" s="1329"/>
      <c r="BK17" s="1329"/>
      <c r="BL17" s="1329"/>
      <c r="BM17" s="1329"/>
      <c r="BN17" s="1329"/>
      <c r="BO17" s="1329"/>
      <c r="BP17" s="1329"/>
      <c r="BQ17" s="1329"/>
      <c r="BR17" s="1329"/>
      <c r="BS17" s="1329"/>
      <c r="BT17" s="1329"/>
      <c r="BU17" s="1329"/>
      <c r="BV17" s="1329"/>
      <c r="BW17" s="1329"/>
      <c r="BX17" s="1330"/>
    </row>
    <row r="18" spans="2:76" ht="12" customHeight="1">
      <c r="B18" s="1325"/>
      <c r="C18" s="1326"/>
      <c r="D18" s="1326"/>
      <c r="E18" s="1326"/>
      <c r="F18" s="1326"/>
      <c r="G18" s="1326"/>
      <c r="H18" s="1326"/>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7"/>
      <c r="AO18" s="1328"/>
      <c r="AP18" s="1329"/>
      <c r="AQ18" s="1329"/>
      <c r="AR18" s="1329"/>
      <c r="AS18" s="1329"/>
      <c r="AT18" s="1329"/>
      <c r="AU18" s="1329"/>
      <c r="AV18" s="1329"/>
      <c r="AW18" s="1329"/>
      <c r="AX18" s="1329"/>
      <c r="AY18" s="1329"/>
      <c r="AZ18" s="1329"/>
      <c r="BA18" s="1329"/>
      <c r="BB18" s="1329"/>
      <c r="BC18" s="1329"/>
      <c r="BD18" s="1329"/>
      <c r="BE18" s="1329"/>
      <c r="BF18" s="1329"/>
      <c r="BG18" s="1329"/>
      <c r="BH18" s="1329"/>
      <c r="BI18" s="1329"/>
      <c r="BJ18" s="1329"/>
      <c r="BK18" s="1329"/>
      <c r="BL18" s="1329"/>
      <c r="BM18" s="1329"/>
      <c r="BN18" s="1329"/>
      <c r="BO18" s="1329"/>
      <c r="BP18" s="1329"/>
      <c r="BQ18" s="1329"/>
      <c r="BR18" s="1329"/>
      <c r="BS18" s="1329"/>
      <c r="BT18" s="1329"/>
      <c r="BU18" s="1329"/>
      <c r="BV18" s="1329"/>
      <c r="BW18" s="1329"/>
      <c r="BX18" s="1330"/>
    </row>
    <row r="19" spans="2:76" ht="12" customHeight="1">
      <c r="B19" s="1325"/>
      <c r="C19" s="1326"/>
      <c r="D19" s="1326"/>
      <c r="E19" s="1326"/>
      <c r="F19" s="1326"/>
      <c r="G19" s="1326"/>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7"/>
      <c r="AO19" s="1328"/>
      <c r="AP19" s="1329"/>
      <c r="AQ19" s="1329"/>
      <c r="AR19" s="1329"/>
      <c r="AS19" s="1329"/>
      <c r="AT19" s="1329"/>
      <c r="AU19" s="1329"/>
      <c r="AV19" s="1329"/>
      <c r="AW19" s="1329"/>
      <c r="AX19" s="1329"/>
      <c r="AY19" s="1329"/>
      <c r="AZ19" s="1329"/>
      <c r="BA19" s="1329"/>
      <c r="BB19" s="1329"/>
      <c r="BC19" s="1329"/>
      <c r="BD19" s="1329"/>
      <c r="BE19" s="1329"/>
      <c r="BF19" s="1329"/>
      <c r="BG19" s="1329"/>
      <c r="BH19" s="1329"/>
      <c r="BI19" s="1329"/>
      <c r="BJ19" s="1329"/>
      <c r="BK19" s="1329"/>
      <c r="BL19" s="1329"/>
      <c r="BM19" s="1329"/>
      <c r="BN19" s="1329"/>
      <c r="BO19" s="1329"/>
      <c r="BP19" s="1329"/>
      <c r="BQ19" s="1329"/>
      <c r="BR19" s="1329"/>
      <c r="BS19" s="1329"/>
      <c r="BT19" s="1329"/>
      <c r="BU19" s="1329"/>
      <c r="BV19" s="1329"/>
      <c r="BW19" s="1329"/>
      <c r="BX19" s="1330"/>
    </row>
    <row r="20" spans="2:76" ht="12" customHeight="1">
      <c r="B20" s="1325"/>
      <c r="C20" s="1326"/>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7"/>
      <c r="AO20" s="1328"/>
      <c r="AP20" s="1329"/>
      <c r="AQ20" s="1329"/>
      <c r="AR20" s="1329"/>
      <c r="AS20" s="1329"/>
      <c r="AT20" s="1329"/>
      <c r="AU20" s="1329"/>
      <c r="AV20" s="1329"/>
      <c r="AW20" s="1329"/>
      <c r="AX20" s="1329"/>
      <c r="AY20" s="1329"/>
      <c r="AZ20" s="1329"/>
      <c r="BA20" s="1329"/>
      <c r="BB20" s="1329"/>
      <c r="BC20" s="1329"/>
      <c r="BD20" s="1329"/>
      <c r="BE20" s="1329"/>
      <c r="BF20" s="1329"/>
      <c r="BG20" s="1329"/>
      <c r="BH20" s="1329"/>
      <c r="BI20" s="1329"/>
      <c r="BJ20" s="1329"/>
      <c r="BK20" s="1329"/>
      <c r="BL20" s="1329"/>
      <c r="BM20" s="1329"/>
      <c r="BN20" s="1329"/>
      <c r="BO20" s="1329"/>
      <c r="BP20" s="1329"/>
      <c r="BQ20" s="1329"/>
      <c r="BR20" s="1329"/>
      <c r="BS20" s="1329"/>
      <c r="BT20" s="1329"/>
      <c r="BU20" s="1329"/>
      <c r="BV20" s="1329"/>
      <c r="BW20" s="1329"/>
      <c r="BX20" s="1330"/>
    </row>
    <row r="21" spans="2:76" ht="12" customHeight="1">
      <c r="B21" s="1325"/>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7"/>
      <c r="AO21" s="1328"/>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1329"/>
      <c r="BM21" s="1329"/>
      <c r="BN21" s="1329"/>
      <c r="BO21" s="1329"/>
      <c r="BP21" s="1329"/>
      <c r="BQ21" s="1329"/>
      <c r="BR21" s="1329"/>
      <c r="BS21" s="1329"/>
      <c r="BT21" s="1329"/>
      <c r="BU21" s="1329"/>
      <c r="BV21" s="1329"/>
      <c r="BW21" s="1329"/>
      <c r="BX21" s="1330"/>
    </row>
    <row r="22" spans="2:76" ht="12" customHeight="1">
      <c r="B22" s="1325"/>
      <c r="C22" s="1326"/>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AI22" s="1326"/>
      <c r="AJ22" s="1326"/>
      <c r="AK22" s="1327"/>
      <c r="AO22" s="1328"/>
      <c r="AP22" s="1329"/>
      <c r="AQ22" s="1329"/>
      <c r="AR22" s="1329"/>
      <c r="AS22" s="1329"/>
      <c r="AT22" s="1329"/>
      <c r="AU22" s="1329"/>
      <c r="AV22" s="1329"/>
      <c r="AW22" s="1329"/>
      <c r="AX22" s="1329"/>
      <c r="AY22" s="1329"/>
      <c r="AZ22" s="1329"/>
      <c r="BA22" s="1329"/>
      <c r="BB22" s="1329"/>
      <c r="BC22" s="1329"/>
      <c r="BD22" s="1329"/>
      <c r="BE22" s="1329"/>
      <c r="BF22" s="1329"/>
      <c r="BG22" s="1329"/>
      <c r="BH22" s="1329"/>
      <c r="BI22" s="1329"/>
      <c r="BJ22" s="1329"/>
      <c r="BK22" s="1329"/>
      <c r="BL22" s="1329"/>
      <c r="BM22" s="1329"/>
      <c r="BN22" s="1329"/>
      <c r="BO22" s="1329"/>
      <c r="BP22" s="1329"/>
      <c r="BQ22" s="1329"/>
      <c r="BR22" s="1329"/>
      <c r="BS22" s="1329"/>
      <c r="BT22" s="1329"/>
      <c r="BU22" s="1329"/>
      <c r="BV22" s="1329"/>
      <c r="BW22" s="1329"/>
      <c r="BX22" s="1330"/>
    </row>
    <row r="23" spans="2:76" ht="12" customHeight="1">
      <c r="B23" s="1325"/>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7"/>
      <c r="AO23" s="1328"/>
      <c r="AP23" s="1329"/>
      <c r="AQ23" s="1329"/>
      <c r="AR23" s="1329"/>
      <c r="AS23" s="1329"/>
      <c r="AT23" s="1329"/>
      <c r="AU23" s="1329"/>
      <c r="AV23" s="1329"/>
      <c r="AW23" s="1329"/>
      <c r="AX23" s="1329"/>
      <c r="AY23" s="1329"/>
      <c r="AZ23" s="1329"/>
      <c r="BA23" s="1329"/>
      <c r="BB23" s="1329"/>
      <c r="BC23" s="1329"/>
      <c r="BD23" s="1329"/>
      <c r="BE23" s="1329"/>
      <c r="BF23" s="1329"/>
      <c r="BG23" s="1329"/>
      <c r="BH23" s="1329"/>
      <c r="BI23" s="1329"/>
      <c r="BJ23" s="1329"/>
      <c r="BK23" s="1329"/>
      <c r="BL23" s="1329"/>
      <c r="BM23" s="1329"/>
      <c r="BN23" s="1329"/>
      <c r="BO23" s="1329"/>
      <c r="BP23" s="1329"/>
      <c r="BQ23" s="1329"/>
      <c r="BR23" s="1329"/>
      <c r="BS23" s="1329"/>
      <c r="BT23" s="1329"/>
      <c r="BU23" s="1329"/>
      <c r="BV23" s="1329"/>
      <c r="BW23" s="1329"/>
      <c r="BX23" s="1330"/>
    </row>
    <row r="24" spans="2:76">
      <c r="B24" s="1325"/>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7"/>
      <c r="AO24" s="1328"/>
      <c r="AP24" s="1329"/>
      <c r="AQ24" s="1329"/>
      <c r="AR24" s="1329"/>
      <c r="AS24" s="1329"/>
      <c r="AT24" s="1329"/>
      <c r="AU24" s="1329"/>
      <c r="AV24" s="1329"/>
      <c r="AW24" s="1329"/>
      <c r="AX24" s="1329"/>
      <c r="AY24" s="1329"/>
      <c r="AZ24" s="1329"/>
      <c r="BA24" s="1329"/>
      <c r="BB24" s="1329"/>
      <c r="BC24" s="1329"/>
      <c r="BD24" s="1329"/>
      <c r="BE24" s="1329"/>
      <c r="BF24" s="1329"/>
      <c r="BG24" s="1329"/>
      <c r="BH24" s="1329"/>
      <c r="BI24" s="1329"/>
      <c r="BJ24" s="1329"/>
      <c r="BK24" s="1329"/>
      <c r="BL24" s="1329"/>
      <c r="BM24" s="1329"/>
      <c r="BN24" s="1329"/>
      <c r="BO24" s="1329"/>
      <c r="BP24" s="1329"/>
      <c r="BQ24" s="1329"/>
      <c r="BR24" s="1329"/>
      <c r="BS24" s="1329"/>
      <c r="BT24" s="1329"/>
      <c r="BU24" s="1329"/>
      <c r="BV24" s="1329"/>
      <c r="BW24" s="1329"/>
      <c r="BX24" s="1330"/>
    </row>
    <row r="25" spans="2:76">
      <c r="B25" s="1325"/>
      <c r="C25" s="1326"/>
      <c r="D25" s="1326"/>
      <c r="E25" s="1326"/>
      <c r="F25" s="1326"/>
      <c r="G25" s="1326"/>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1326"/>
      <c r="AE25" s="1326"/>
      <c r="AF25" s="1326"/>
      <c r="AG25" s="1326"/>
      <c r="AH25" s="1326"/>
      <c r="AI25" s="1326"/>
      <c r="AJ25" s="1326"/>
      <c r="AK25" s="1327"/>
      <c r="AO25" s="1328"/>
      <c r="AP25" s="1329"/>
      <c r="AQ25" s="1329"/>
      <c r="AR25" s="1329"/>
      <c r="AS25" s="1329"/>
      <c r="AT25" s="1329"/>
      <c r="AU25" s="1329"/>
      <c r="AV25" s="1329"/>
      <c r="AW25" s="1329"/>
      <c r="AX25" s="1329"/>
      <c r="AY25" s="1329"/>
      <c r="AZ25" s="1329"/>
      <c r="BA25" s="1329"/>
      <c r="BB25" s="1329"/>
      <c r="BC25" s="1329"/>
      <c r="BD25" s="1329"/>
      <c r="BE25" s="1329"/>
      <c r="BF25" s="1329"/>
      <c r="BG25" s="1329"/>
      <c r="BH25" s="1329"/>
      <c r="BI25" s="1329"/>
      <c r="BJ25" s="1329"/>
      <c r="BK25" s="1329"/>
      <c r="BL25" s="1329"/>
      <c r="BM25" s="1329"/>
      <c r="BN25" s="1329"/>
      <c r="BO25" s="1329"/>
      <c r="BP25" s="1329"/>
      <c r="BQ25" s="1329"/>
      <c r="BR25" s="1329"/>
      <c r="BS25" s="1329"/>
      <c r="BT25" s="1329"/>
      <c r="BU25" s="1329"/>
      <c r="BV25" s="1329"/>
      <c r="BW25" s="1329"/>
      <c r="BX25" s="1330"/>
    </row>
    <row r="26" spans="2:76">
      <c r="B26" s="1325"/>
      <c r="C26" s="1326"/>
      <c r="D26" s="1326"/>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7"/>
      <c r="AO26" s="1328"/>
      <c r="AP26" s="1329"/>
      <c r="AQ26" s="1329"/>
      <c r="AR26" s="1329"/>
      <c r="AS26" s="1329"/>
      <c r="AT26" s="1329"/>
      <c r="AU26" s="1329"/>
      <c r="AV26" s="1329"/>
      <c r="AW26" s="1329"/>
      <c r="AX26" s="1329"/>
      <c r="AY26" s="1329"/>
      <c r="AZ26" s="1329"/>
      <c r="BA26" s="1329"/>
      <c r="BB26" s="1329"/>
      <c r="BC26" s="1329"/>
      <c r="BD26" s="1329"/>
      <c r="BE26" s="1329"/>
      <c r="BF26" s="1329"/>
      <c r="BG26" s="1329"/>
      <c r="BH26" s="1329"/>
      <c r="BI26" s="1329"/>
      <c r="BJ26" s="1329"/>
      <c r="BK26" s="1329"/>
      <c r="BL26" s="1329"/>
      <c r="BM26" s="1329"/>
      <c r="BN26" s="1329"/>
      <c r="BO26" s="1329"/>
      <c r="BP26" s="1329"/>
      <c r="BQ26" s="1329"/>
      <c r="BR26" s="1329"/>
      <c r="BS26" s="1329"/>
      <c r="BT26" s="1329"/>
      <c r="BU26" s="1329"/>
      <c r="BV26" s="1329"/>
      <c r="BW26" s="1329"/>
      <c r="BX26" s="1330"/>
    </row>
    <row r="27" spans="2:76">
      <c r="B27" s="1325"/>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c r="AE27" s="1326"/>
      <c r="AF27" s="1326"/>
      <c r="AG27" s="1326"/>
      <c r="AH27" s="1326"/>
      <c r="AI27" s="1326"/>
      <c r="AJ27" s="1326"/>
      <c r="AK27" s="1327"/>
      <c r="AO27" s="1328"/>
      <c r="AP27" s="1329"/>
      <c r="AQ27" s="1329"/>
      <c r="AR27" s="1329"/>
      <c r="AS27" s="1329"/>
      <c r="AT27" s="1329"/>
      <c r="AU27" s="1329"/>
      <c r="AV27" s="1329"/>
      <c r="AW27" s="1329"/>
      <c r="AX27" s="1329"/>
      <c r="AY27" s="1329"/>
      <c r="AZ27" s="1329"/>
      <c r="BA27" s="1329"/>
      <c r="BB27" s="1329"/>
      <c r="BC27" s="1329"/>
      <c r="BD27" s="1329"/>
      <c r="BE27" s="1329"/>
      <c r="BF27" s="1329"/>
      <c r="BG27" s="1329"/>
      <c r="BH27" s="1329"/>
      <c r="BI27" s="1329"/>
      <c r="BJ27" s="1329"/>
      <c r="BK27" s="1329"/>
      <c r="BL27" s="1329"/>
      <c r="BM27" s="1329"/>
      <c r="BN27" s="1329"/>
      <c r="BO27" s="1329"/>
      <c r="BP27" s="1329"/>
      <c r="BQ27" s="1329"/>
      <c r="BR27" s="1329"/>
      <c r="BS27" s="1329"/>
      <c r="BT27" s="1329"/>
      <c r="BU27" s="1329"/>
      <c r="BV27" s="1329"/>
      <c r="BW27" s="1329"/>
      <c r="BX27" s="1330"/>
    </row>
    <row r="28" spans="2:76">
      <c r="B28" s="1325"/>
      <c r="C28" s="1326"/>
      <c r="D28" s="1326"/>
      <c r="E28" s="1326"/>
      <c r="F28" s="1326"/>
      <c r="G28" s="1326"/>
      <c r="H28" s="1326"/>
      <c r="I28" s="1326"/>
      <c r="J28" s="1326"/>
      <c r="K28" s="1326"/>
      <c r="L28" s="1326"/>
      <c r="M28" s="1326"/>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7"/>
      <c r="AO28" s="1328"/>
      <c r="AP28" s="1329"/>
      <c r="AQ28" s="1329"/>
      <c r="AR28" s="1329"/>
      <c r="AS28" s="1329"/>
      <c r="AT28" s="1329"/>
      <c r="AU28" s="1329"/>
      <c r="AV28" s="1329"/>
      <c r="AW28" s="1329"/>
      <c r="AX28" s="1329"/>
      <c r="AY28" s="1329"/>
      <c r="AZ28" s="1329"/>
      <c r="BA28" s="1329"/>
      <c r="BB28" s="1329"/>
      <c r="BC28" s="1329"/>
      <c r="BD28" s="1329"/>
      <c r="BE28" s="1329"/>
      <c r="BF28" s="1329"/>
      <c r="BG28" s="1329"/>
      <c r="BH28" s="1329"/>
      <c r="BI28" s="1329"/>
      <c r="BJ28" s="1329"/>
      <c r="BK28" s="1329"/>
      <c r="BL28" s="1329"/>
      <c r="BM28" s="1329"/>
      <c r="BN28" s="1329"/>
      <c r="BO28" s="1329"/>
      <c r="BP28" s="1329"/>
      <c r="BQ28" s="1329"/>
      <c r="BR28" s="1329"/>
      <c r="BS28" s="1329"/>
      <c r="BT28" s="1329"/>
      <c r="BU28" s="1329"/>
      <c r="BV28" s="1329"/>
      <c r="BW28" s="1329"/>
      <c r="BX28" s="1330"/>
    </row>
    <row r="29" spans="2:76">
      <c r="B29" s="1325"/>
      <c r="C29" s="1326"/>
      <c r="D29" s="1326"/>
      <c r="E29" s="1326"/>
      <c r="F29" s="1326"/>
      <c r="G29" s="1326"/>
      <c r="H29" s="1326"/>
      <c r="I29" s="1326"/>
      <c r="J29" s="1326"/>
      <c r="K29" s="1326"/>
      <c r="L29" s="1326"/>
      <c r="M29" s="1326"/>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7"/>
      <c r="AO29" s="1328"/>
      <c r="AP29" s="1329"/>
      <c r="AQ29" s="1329"/>
      <c r="AR29" s="1329"/>
      <c r="AS29" s="1329"/>
      <c r="AT29" s="1329"/>
      <c r="AU29" s="1329"/>
      <c r="AV29" s="1329"/>
      <c r="AW29" s="1329"/>
      <c r="AX29" s="1329"/>
      <c r="AY29" s="1329"/>
      <c r="AZ29" s="1329"/>
      <c r="BA29" s="1329"/>
      <c r="BB29" s="1329"/>
      <c r="BC29" s="1329"/>
      <c r="BD29" s="1329"/>
      <c r="BE29" s="1329"/>
      <c r="BF29" s="1329"/>
      <c r="BG29" s="1329"/>
      <c r="BH29" s="1329"/>
      <c r="BI29" s="1329"/>
      <c r="BJ29" s="1329"/>
      <c r="BK29" s="1329"/>
      <c r="BL29" s="1329"/>
      <c r="BM29" s="1329"/>
      <c r="BN29" s="1329"/>
      <c r="BO29" s="1329"/>
      <c r="BP29" s="1329"/>
      <c r="BQ29" s="1329"/>
      <c r="BR29" s="1329"/>
      <c r="BS29" s="1329"/>
      <c r="BT29" s="1329"/>
      <c r="BU29" s="1329"/>
      <c r="BV29" s="1329"/>
      <c r="BW29" s="1329"/>
      <c r="BX29" s="1330"/>
    </row>
    <row r="30" spans="2:76">
      <c r="B30" s="1325"/>
      <c r="C30" s="1326"/>
      <c r="D30" s="1326"/>
      <c r="E30" s="1326"/>
      <c r="F30" s="1326"/>
      <c r="G30" s="1326"/>
      <c r="H30" s="1326"/>
      <c r="I30" s="1326"/>
      <c r="J30" s="1326"/>
      <c r="K30" s="1326"/>
      <c r="L30" s="1326"/>
      <c r="M30" s="1326"/>
      <c r="N30" s="1326"/>
      <c r="O30" s="1326"/>
      <c r="P30" s="1326"/>
      <c r="Q30" s="1326"/>
      <c r="R30" s="1326"/>
      <c r="S30" s="1326"/>
      <c r="T30" s="1326"/>
      <c r="U30" s="1326"/>
      <c r="V30" s="1326"/>
      <c r="W30" s="1326"/>
      <c r="X30" s="1326"/>
      <c r="Y30" s="1326"/>
      <c r="Z30" s="1326"/>
      <c r="AA30" s="1326"/>
      <c r="AB30" s="1326"/>
      <c r="AC30" s="1326"/>
      <c r="AD30" s="1326"/>
      <c r="AE30" s="1326"/>
      <c r="AF30" s="1326"/>
      <c r="AG30" s="1326"/>
      <c r="AH30" s="1326"/>
      <c r="AI30" s="1326"/>
      <c r="AJ30" s="1326"/>
      <c r="AK30" s="1327"/>
      <c r="AO30" s="1328"/>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9"/>
      <c r="BM30" s="1329"/>
      <c r="BN30" s="1329"/>
      <c r="BO30" s="1329"/>
      <c r="BP30" s="1329"/>
      <c r="BQ30" s="1329"/>
      <c r="BR30" s="1329"/>
      <c r="BS30" s="1329"/>
      <c r="BT30" s="1329"/>
      <c r="BU30" s="1329"/>
      <c r="BV30" s="1329"/>
      <c r="BW30" s="1329"/>
      <c r="BX30" s="1330"/>
    </row>
    <row r="31" spans="2:76">
      <c r="B31" s="1325"/>
      <c r="C31" s="1326"/>
      <c r="D31" s="1326"/>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7"/>
      <c r="AO31" s="1328"/>
      <c r="AP31" s="1329"/>
      <c r="AQ31" s="1329"/>
      <c r="AR31" s="1329"/>
      <c r="AS31" s="1329"/>
      <c r="AT31" s="1329"/>
      <c r="AU31" s="1329"/>
      <c r="AV31" s="1329"/>
      <c r="AW31" s="1329"/>
      <c r="AX31" s="1329"/>
      <c r="AY31" s="1329"/>
      <c r="AZ31" s="1329"/>
      <c r="BA31" s="1329"/>
      <c r="BB31" s="1329"/>
      <c r="BC31" s="1329"/>
      <c r="BD31" s="1329"/>
      <c r="BE31" s="1329"/>
      <c r="BF31" s="1329"/>
      <c r="BG31" s="1329"/>
      <c r="BH31" s="1329"/>
      <c r="BI31" s="1329"/>
      <c r="BJ31" s="1329"/>
      <c r="BK31" s="1329"/>
      <c r="BL31" s="1329"/>
      <c r="BM31" s="1329"/>
      <c r="BN31" s="1329"/>
      <c r="BO31" s="1329"/>
      <c r="BP31" s="1329"/>
      <c r="BQ31" s="1329"/>
      <c r="BR31" s="1329"/>
      <c r="BS31" s="1329"/>
      <c r="BT31" s="1329"/>
      <c r="BU31" s="1329"/>
      <c r="BV31" s="1329"/>
      <c r="BW31" s="1329"/>
      <c r="BX31" s="1330"/>
    </row>
    <row r="32" spans="2:76">
      <c r="B32" s="1325"/>
      <c r="C32" s="1326"/>
      <c r="D32" s="1326"/>
      <c r="E32" s="1326"/>
      <c r="F32" s="1326"/>
      <c r="G32" s="1326"/>
      <c r="H32" s="1326"/>
      <c r="I32" s="1326"/>
      <c r="J32" s="1326"/>
      <c r="K32" s="1326"/>
      <c r="L32" s="1326"/>
      <c r="M32" s="1326"/>
      <c r="N32" s="1326"/>
      <c r="O32" s="1326"/>
      <c r="P32" s="1326"/>
      <c r="Q32" s="1326"/>
      <c r="R32" s="1326"/>
      <c r="S32" s="1326"/>
      <c r="T32" s="1326"/>
      <c r="U32" s="1326"/>
      <c r="V32" s="1326"/>
      <c r="W32" s="1326"/>
      <c r="X32" s="1326"/>
      <c r="Y32" s="1326"/>
      <c r="Z32" s="1326"/>
      <c r="AA32" s="1326"/>
      <c r="AB32" s="1326"/>
      <c r="AC32" s="1326"/>
      <c r="AD32" s="1326"/>
      <c r="AE32" s="1326"/>
      <c r="AF32" s="1326"/>
      <c r="AG32" s="1326"/>
      <c r="AH32" s="1326"/>
      <c r="AI32" s="1326"/>
      <c r="AJ32" s="1326"/>
      <c r="AK32" s="1327"/>
      <c r="AO32" s="1328"/>
      <c r="AP32" s="1329"/>
      <c r="AQ32" s="1329"/>
      <c r="AR32" s="1329"/>
      <c r="AS32" s="1329"/>
      <c r="AT32" s="1329"/>
      <c r="AU32" s="1329"/>
      <c r="AV32" s="1329"/>
      <c r="AW32" s="1329"/>
      <c r="AX32" s="1329"/>
      <c r="AY32" s="1329"/>
      <c r="AZ32" s="1329"/>
      <c r="BA32" s="1329"/>
      <c r="BB32" s="1329"/>
      <c r="BC32" s="1329"/>
      <c r="BD32" s="1329"/>
      <c r="BE32" s="1329"/>
      <c r="BF32" s="1329"/>
      <c r="BG32" s="1329"/>
      <c r="BH32" s="1329"/>
      <c r="BI32" s="1329"/>
      <c r="BJ32" s="1329"/>
      <c r="BK32" s="1329"/>
      <c r="BL32" s="1329"/>
      <c r="BM32" s="1329"/>
      <c r="BN32" s="1329"/>
      <c r="BO32" s="1329"/>
      <c r="BP32" s="1329"/>
      <c r="BQ32" s="1329"/>
      <c r="BR32" s="1329"/>
      <c r="BS32" s="1329"/>
      <c r="BT32" s="1329"/>
      <c r="BU32" s="1329"/>
      <c r="BV32" s="1329"/>
      <c r="BW32" s="1329"/>
      <c r="BX32" s="1330"/>
    </row>
    <row r="33" spans="2:76">
      <c r="B33" s="1325"/>
      <c r="C33" s="1326"/>
      <c r="D33" s="1326"/>
      <c r="E33" s="1326"/>
      <c r="F33" s="1326"/>
      <c r="G33" s="1326"/>
      <c r="H33" s="1326"/>
      <c r="I33" s="1326"/>
      <c r="J33" s="1326"/>
      <c r="K33" s="1326"/>
      <c r="L33" s="1326"/>
      <c r="M33" s="1326"/>
      <c r="N33" s="1326"/>
      <c r="O33" s="1326"/>
      <c r="P33" s="1326"/>
      <c r="Q33" s="1326"/>
      <c r="R33" s="1326"/>
      <c r="S33" s="1326"/>
      <c r="T33" s="1326"/>
      <c r="U33" s="1326"/>
      <c r="V33" s="1326"/>
      <c r="W33" s="1326"/>
      <c r="X33" s="1326"/>
      <c r="Y33" s="1326"/>
      <c r="Z33" s="1326"/>
      <c r="AA33" s="1326"/>
      <c r="AB33" s="1326"/>
      <c r="AC33" s="1326"/>
      <c r="AD33" s="1326"/>
      <c r="AE33" s="1326"/>
      <c r="AF33" s="1326"/>
      <c r="AG33" s="1326"/>
      <c r="AH33" s="1326"/>
      <c r="AI33" s="1326"/>
      <c r="AJ33" s="1326"/>
      <c r="AK33" s="1327"/>
      <c r="AO33" s="1328"/>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c r="BK33" s="1329"/>
      <c r="BL33" s="1329"/>
      <c r="BM33" s="1329"/>
      <c r="BN33" s="1329"/>
      <c r="BO33" s="1329"/>
      <c r="BP33" s="1329"/>
      <c r="BQ33" s="1329"/>
      <c r="BR33" s="1329"/>
      <c r="BS33" s="1329"/>
      <c r="BT33" s="1329"/>
      <c r="BU33" s="1329"/>
      <c r="BV33" s="1329"/>
      <c r="BW33" s="1329"/>
      <c r="BX33" s="1330"/>
    </row>
    <row r="34" spans="2:76">
      <c r="B34" s="1325"/>
      <c r="C34" s="1326"/>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7"/>
      <c r="AO34" s="1328"/>
      <c r="AP34" s="1329"/>
      <c r="AQ34" s="1329"/>
      <c r="AR34" s="1329"/>
      <c r="AS34" s="1329"/>
      <c r="AT34" s="1329"/>
      <c r="AU34" s="1329"/>
      <c r="AV34" s="1329"/>
      <c r="AW34" s="1329"/>
      <c r="AX34" s="1329"/>
      <c r="AY34" s="1329"/>
      <c r="AZ34" s="1329"/>
      <c r="BA34" s="1329"/>
      <c r="BB34" s="1329"/>
      <c r="BC34" s="1329"/>
      <c r="BD34" s="1329"/>
      <c r="BE34" s="1329"/>
      <c r="BF34" s="1329"/>
      <c r="BG34" s="1329"/>
      <c r="BH34" s="1329"/>
      <c r="BI34" s="1329"/>
      <c r="BJ34" s="1329"/>
      <c r="BK34" s="1329"/>
      <c r="BL34" s="1329"/>
      <c r="BM34" s="1329"/>
      <c r="BN34" s="1329"/>
      <c r="BO34" s="1329"/>
      <c r="BP34" s="1329"/>
      <c r="BQ34" s="1329"/>
      <c r="BR34" s="1329"/>
      <c r="BS34" s="1329"/>
      <c r="BT34" s="1329"/>
      <c r="BU34" s="1329"/>
      <c r="BV34" s="1329"/>
      <c r="BW34" s="1329"/>
      <c r="BX34" s="1330"/>
    </row>
    <row r="35" spans="2:76">
      <c r="B35" s="1325"/>
      <c r="C35" s="1326"/>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326"/>
      <c r="Z35" s="1326"/>
      <c r="AA35" s="1326"/>
      <c r="AB35" s="1326"/>
      <c r="AC35" s="1326"/>
      <c r="AD35" s="1326"/>
      <c r="AE35" s="1326"/>
      <c r="AF35" s="1326"/>
      <c r="AG35" s="1326"/>
      <c r="AH35" s="1326"/>
      <c r="AI35" s="1326"/>
      <c r="AJ35" s="1326"/>
      <c r="AK35" s="1327"/>
      <c r="AO35" s="1328"/>
      <c r="AP35" s="1329"/>
      <c r="AQ35" s="1329"/>
      <c r="AR35" s="1329"/>
      <c r="AS35" s="1329"/>
      <c r="AT35" s="1329"/>
      <c r="AU35" s="1329"/>
      <c r="AV35" s="1329"/>
      <c r="AW35" s="1329"/>
      <c r="AX35" s="1329"/>
      <c r="AY35" s="1329"/>
      <c r="AZ35" s="1329"/>
      <c r="BA35" s="1329"/>
      <c r="BB35" s="1329"/>
      <c r="BC35" s="1329"/>
      <c r="BD35" s="1329"/>
      <c r="BE35" s="1329"/>
      <c r="BF35" s="1329"/>
      <c r="BG35" s="1329"/>
      <c r="BH35" s="1329"/>
      <c r="BI35" s="1329"/>
      <c r="BJ35" s="1329"/>
      <c r="BK35" s="1329"/>
      <c r="BL35" s="1329"/>
      <c r="BM35" s="1329"/>
      <c r="BN35" s="1329"/>
      <c r="BO35" s="1329"/>
      <c r="BP35" s="1329"/>
      <c r="BQ35" s="1329"/>
      <c r="BR35" s="1329"/>
      <c r="BS35" s="1329"/>
      <c r="BT35" s="1329"/>
      <c r="BU35" s="1329"/>
      <c r="BV35" s="1329"/>
      <c r="BW35" s="1329"/>
      <c r="BX35" s="1330"/>
    </row>
    <row r="36" spans="2:76">
      <c r="B36" s="1325"/>
      <c r="C36" s="1326"/>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326"/>
      <c r="AB36" s="1326"/>
      <c r="AC36" s="1326"/>
      <c r="AD36" s="1326"/>
      <c r="AE36" s="1326"/>
      <c r="AF36" s="1326"/>
      <c r="AG36" s="1326"/>
      <c r="AH36" s="1326"/>
      <c r="AI36" s="1326"/>
      <c r="AJ36" s="1326"/>
      <c r="AK36" s="1327"/>
      <c r="AO36" s="1328"/>
      <c r="AP36" s="1329"/>
      <c r="AQ36" s="1329"/>
      <c r="AR36" s="1329"/>
      <c r="AS36" s="1329"/>
      <c r="AT36" s="1329"/>
      <c r="AU36" s="1329"/>
      <c r="AV36" s="1329"/>
      <c r="AW36" s="1329"/>
      <c r="AX36" s="1329"/>
      <c r="AY36" s="1329"/>
      <c r="AZ36" s="1329"/>
      <c r="BA36" s="1329"/>
      <c r="BB36" s="1329"/>
      <c r="BC36" s="1329"/>
      <c r="BD36" s="1329"/>
      <c r="BE36" s="1329"/>
      <c r="BF36" s="1329"/>
      <c r="BG36" s="1329"/>
      <c r="BH36" s="1329"/>
      <c r="BI36" s="1329"/>
      <c r="BJ36" s="1329"/>
      <c r="BK36" s="1329"/>
      <c r="BL36" s="1329"/>
      <c r="BM36" s="1329"/>
      <c r="BN36" s="1329"/>
      <c r="BO36" s="1329"/>
      <c r="BP36" s="1329"/>
      <c r="BQ36" s="1329"/>
      <c r="BR36" s="1329"/>
      <c r="BS36" s="1329"/>
      <c r="BT36" s="1329"/>
      <c r="BU36" s="1329"/>
      <c r="BV36" s="1329"/>
      <c r="BW36" s="1329"/>
      <c r="BX36" s="1330"/>
    </row>
    <row r="37" spans="2:76" ht="12.75" thickBot="1">
      <c r="B37" s="1332"/>
      <c r="C37" s="1333"/>
      <c r="D37" s="1333"/>
      <c r="E37" s="1333"/>
      <c r="F37" s="1333"/>
      <c r="G37" s="1333"/>
      <c r="H37" s="1333"/>
      <c r="I37" s="1333"/>
      <c r="J37" s="1333"/>
      <c r="K37" s="1333"/>
      <c r="L37" s="1333"/>
      <c r="M37" s="1333"/>
      <c r="N37" s="1333"/>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4"/>
      <c r="AO37" s="1335"/>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6"/>
      <c r="BQ37" s="1336"/>
      <c r="BR37" s="1336"/>
      <c r="BS37" s="1336"/>
      <c r="BT37" s="1336"/>
      <c r="BU37" s="1336"/>
      <c r="BV37" s="1336"/>
      <c r="BW37" s="1336"/>
      <c r="BX37" s="1337"/>
    </row>
    <row r="38" spans="2:76" ht="12.75" thickBot="1"/>
    <row r="39" spans="2:76" ht="12" customHeight="1" thickBot="1">
      <c r="B39" s="1864" t="s">
        <v>3964</v>
      </c>
      <c r="C39" s="1865"/>
      <c r="D39" s="1865"/>
      <c r="E39" s="1866"/>
      <c r="AO39" s="1864" t="s">
        <v>3964</v>
      </c>
      <c r="AP39" s="1865"/>
      <c r="AQ39" s="1865"/>
      <c r="AR39" s="1866"/>
    </row>
    <row r="40" spans="2:76" ht="12" customHeight="1">
      <c r="B40" s="1319"/>
      <c r="C40" s="1320"/>
      <c r="D40" s="1320"/>
      <c r="E40" s="1320"/>
      <c r="F40" s="1320"/>
      <c r="G40" s="1320"/>
      <c r="H40" s="1320"/>
      <c r="I40" s="1320"/>
      <c r="J40" s="1320"/>
      <c r="K40" s="1320"/>
      <c r="L40" s="1320"/>
      <c r="M40" s="1320"/>
      <c r="N40" s="1320"/>
      <c r="O40" s="1320"/>
      <c r="P40" s="1320"/>
      <c r="Q40" s="1320"/>
      <c r="R40" s="1320"/>
      <c r="S40" s="1320"/>
      <c r="T40" s="1320"/>
      <c r="U40" s="1320"/>
      <c r="V40" s="1320"/>
      <c r="W40" s="1320"/>
      <c r="X40" s="1320"/>
      <c r="Y40" s="1320"/>
      <c r="Z40" s="1320"/>
      <c r="AA40" s="1320"/>
      <c r="AB40" s="1320"/>
      <c r="AC40" s="1320"/>
      <c r="AD40" s="1320"/>
      <c r="AE40" s="1320"/>
      <c r="AF40" s="1320"/>
      <c r="AG40" s="1320"/>
      <c r="AH40" s="1320"/>
      <c r="AI40" s="1320"/>
      <c r="AJ40" s="1320"/>
      <c r="AK40" s="1321"/>
      <c r="AO40" s="1322"/>
      <c r="AP40" s="1323"/>
      <c r="AQ40" s="1323"/>
      <c r="AR40" s="1323"/>
      <c r="AS40" s="1323"/>
      <c r="AT40" s="1323"/>
      <c r="AU40" s="1323"/>
      <c r="AV40" s="1323"/>
      <c r="AW40" s="1323"/>
      <c r="AX40" s="1323"/>
      <c r="AY40" s="1323"/>
      <c r="AZ40" s="1323"/>
      <c r="BA40" s="1323"/>
      <c r="BB40" s="1323"/>
      <c r="BC40" s="1323"/>
      <c r="BD40" s="1323"/>
      <c r="BE40" s="1323"/>
      <c r="BF40" s="1323"/>
      <c r="BG40" s="1323"/>
      <c r="BH40" s="1323"/>
      <c r="BI40" s="1323"/>
      <c r="BJ40" s="1323"/>
      <c r="BK40" s="1323"/>
      <c r="BL40" s="1323"/>
      <c r="BM40" s="1323"/>
      <c r="BN40" s="1323"/>
      <c r="BO40" s="1323"/>
      <c r="BP40" s="1323"/>
      <c r="BQ40" s="1323"/>
      <c r="BR40" s="1323"/>
      <c r="BS40" s="1323"/>
      <c r="BT40" s="1323"/>
      <c r="BU40" s="1323"/>
      <c r="BV40" s="1323"/>
      <c r="BW40" s="1323"/>
      <c r="BX40" s="1324"/>
    </row>
    <row r="41" spans="2:76">
      <c r="B41" s="1325"/>
      <c r="C41" s="1326"/>
      <c r="D41" s="1326"/>
      <c r="E41" s="1326"/>
      <c r="F41" s="1326"/>
      <c r="G41" s="1326"/>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6"/>
      <c r="AJ41" s="1326"/>
      <c r="AK41" s="1327"/>
      <c r="AO41" s="1328"/>
      <c r="AP41" s="1329"/>
      <c r="AQ41" s="1329"/>
      <c r="AR41" s="1329"/>
      <c r="AS41" s="1329"/>
      <c r="AT41" s="1329"/>
      <c r="AU41" s="1329"/>
      <c r="AV41" s="1329"/>
      <c r="AW41" s="1329"/>
      <c r="AX41" s="1329"/>
      <c r="AY41" s="1329"/>
      <c r="AZ41" s="1329"/>
      <c r="BA41" s="1329"/>
      <c r="BB41" s="1329"/>
      <c r="BC41" s="1329"/>
      <c r="BD41" s="1329"/>
      <c r="BE41" s="1329"/>
      <c r="BF41" s="1329"/>
      <c r="BG41" s="1329"/>
      <c r="BH41" s="1329"/>
      <c r="BI41" s="1329"/>
      <c r="BJ41" s="1329"/>
      <c r="BK41" s="1329"/>
      <c r="BL41" s="1329"/>
      <c r="BM41" s="1329"/>
      <c r="BN41" s="1329"/>
      <c r="BO41" s="1329"/>
      <c r="BP41" s="1329"/>
      <c r="BQ41" s="1329"/>
      <c r="BR41" s="1329"/>
      <c r="BS41" s="1329"/>
      <c r="BT41" s="1329"/>
      <c r="BU41" s="1329"/>
      <c r="BV41" s="1329"/>
      <c r="BW41" s="1329"/>
      <c r="BX41" s="1330"/>
    </row>
    <row r="42" spans="2:76">
      <c r="B42" s="1325"/>
      <c r="C42" s="1326"/>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B42" s="1326"/>
      <c r="AC42" s="1326"/>
      <c r="AD42" s="1326"/>
      <c r="AE42" s="1326"/>
      <c r="AF42" s="1326"/>
      <c r="AG42" s="1326"/>
      <c r="AH42" s="1326"/>
      <c r="AI42" s="1326"/>
      <c r="AJ42" s="1326"/>
      <c r="AK42" s="1327"/>
      <c r="AO42" s="1328"/>
      <c r="AP42" s="1329"/>
      <c r="AQ42" s="1329"/>
      <c r="AR42" s="1329"/>
      <c r="AS42" s="1329"/>
      <c r="AT42" s="1329"/>
      <c r="AU42" s="1329"/>
      <c r="AV42" s="1329"/>
      <c r="AW42" s="1329"/>
      <c r="AX42" s="1329"/>
      <c r="AY42" s="1329"/>
      <c r="AZ42" s="1329"/>
      <c r="BA42" s="1329"/>
      <c r="BB42" s="1329"/>
      <c r="BC42" s="1329"/>
      <c r="BD42" s="1329"/>
      <c r="BE42" s="1329"/>
      <c r="BF42" s="1329"/>
      <c r="BG42" s="1329"/>
      <c r="BH42" s="1329"/>
      <c r="BI42" s="1329"/>
      <c r="BJ42" s="1329"/>
      <c r="BK42" s="1329"/>
      <c r="BL42" s="1329"/>
      <c r="BM42" s="1329"/>
      <c r="BN42" s="1329"/>
      <c r="BO42" s="1329"/>
      <c r="BP42" s="1329"/>
      <c r="BQ42" s="1329"/>
      <c r="BR42" s="1329"/>
      <c r="BS42" s="1329"/>
      <c r="BT42" s="1329"/>
      <c r="BU42" s="1329"/>
      <c r="BV42" s="1329"/>
      <c r="BW42" s="1329"/>
      <c r="BX42" s="1330"/>
    </row>
    <row r="43" spans="2:76">
      <c r="B43" s="1325"/>
      <c r="C43" s="1326"/>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1326"/>
      <c r="AG43" s="1326"/>
      <c r="AH43" s="1326"/>
      <c r="AI43" s="1326"/>
      <c r="AJ43" s="1326"/>
      <c r="AK43" s="1327"/>
      <c r="AO43" s="1328"/>
      <c r="AP43" s="1329"/>
      <c r="AQ43" s="1329"/>
      <c r="AR43" s="1329"/>
      <c r="AS43" s="1329"/>
      <c r="AT43" s="1329"/>
      <c r="AU43" s="1329"/>
      <c r="AV43" s="1329"/>
      <c r="AW43" s="1329"/>
      <c r="AX43" s="1329"/>
      <c r="AY43" s="1329"/>
      <c r="AZ43" s="1329"/>
      <c r="BA43" s="1329"/>
      <c r="BB43" s="1329"/>
      <c r="BC43" s="1329"/>
      <c r="BD43" s="1329"/>
      <c r="BE43" s="1329"/>
      <c r="BF43" s="1329"/>
      <c r="BG43" s="1329"/>
      <c r="BH43" s="1329"/>
      <c r="BI43" s="1329"/>
      <c r="BJ43" s="1329"/>
      <c r="BK43" s="1329"/>
      <c r="BL43" s="1329"/>
      <c r="BM43" s="1329"/>
      <c r="BN43" s="1329"/>
      <c r="BO43" s="1329"/>
      <c r="BP43" s="1329"/>
      <c r="BQ43" s="1329"/>
      <c r="BR43" s="1329"/>
      <c r="BS43" s="1329"/>
      <c r="BT43" s="1329"/>
      <c r="BU43" s="1329"/>
      <c r="BV43" s="1329"/>
      <c r="BW43" s="1329"/>
      <c r="BX43" s="1330"/>
    </row>
    <row r="44" spans="2:76">
      <c r="B44" s="1325"/>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6"/>
      <c r="AJ44" s="1326"/>
      <c r="AK44" s="1327"/>
      <c r="AO44" s="1328"/>
      <c r="AP44" s="1329"/>
      <c r="AQ44" s="1329"/>
      <c r="AR44" s="1329"/>
      <c r="AS44" s="1329"/>
      <c r="AT44" s="1329"/>
      <c r="AU44" s="1329"/>
      <c r="AV44" s="1329"/>
      <c r="AW44" s="1329"/>
      <c r="AX44" s="1329"/>
      <c r="AY44" s="1329"/>
      <c r="AZ44" s="1329"/>
      <c r="BA44" s="1329"/>
      <c r="BB44" s="1329"/>
      <c r="BC44" s="1329"/>
      <c r="BD44" s="1329"/>
      <c r="BE44" s="1329"/>
      <c r="BF44" s="1329"/>
      <c r="BG44" s="1329"/>
      <c r="BH44" s="1329"/>
      <c r="BI44" s="1329"/>
      <c r="BJ44" s="1329"/>
      <c r="BK44" s="1329"/>
      <c r="BL44" s="1329"/>
      <c r="BM44" s="1329"/>
      <c r="BN44" s="1329"/>
      <c r="BO44" s="1329"/>
      <c r="BP44" s="1329"/>
      <c r="BQ44" s="1329"/>
      <c r="BR44" s="1329"/>
      <c r="BS44" s="1329"/>
      <c r="BT44" s="1329"/>
      <c r="BU44" s="1329"/>
      <c r="BV44" s="1329"/>
      <c r="BW44" s="1329"/>
      <c r="BX44" s="1330"/>
    </row>
    <row r="45" spans="2:76">
      <c r="B45" s="1325"/>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6"/>
      <c r="AJ45" s="1326"/>
      <c r="AK45" s="1327"/>
      <c r="AO45" s="1328"/>
      <c r="AP45" s="1329"/>
      <c r="AQ45" s="1329"/>
      <c r="AR45" s="1329"/>
      <c r="AS45" s="1329"/>
      <c r="AT45" s="1329"/>
      <c r="AU45" s="1329"/>
      <c r="AV45" s="1329"/>
      <c r="AW45" s="1329"/>
      <c r="AX45" s="1329"/>
      <c r="AY45" s="1329"/>
      <c r="AZ45" s="1329"/>
      <c r="BA45" s="1329"/>
      <c r="BB45" s="1329"/>
      <c r="BC45" s="1329"/>
      <c r="BD45" s="1329"/>
      <c r="BE45" s="1329"/>
      <c r="BF45" s="1329"/>
      <c r="BG45" s="1329"/>
      <c r="BH45" s="1329"/>
      <c r="BI45" s="1329"/>
      <c r="BJ45" s="1329"/>
      <c r="BK45" s="1329"/>
      <c r="BL45" s="1329"/>
      <c r="BM45" s="1329"/>
      <c r="BN45" s="1329"/>
      <c r="BO45" s="1329"/>
      <c r="BP45" s="1329"/>
      <c r="BQ45" s="1329"/>
      <c r="BR45" s="1329"/>
      <c r="BS45" s="1329"/>
      <c r="BT45" s="1329"/>
      <c r="BU45" s="1329"/>
      <c r="BV45" s="1329"/>
      <c r="BW45" s="1329"/>
      <c r="BX45" s="1330"/>
    </row>
    <row r="46" spans="2:76">
      <c r="B46" s="1325"/>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7"/>
      <c r="AO46" s="1328"/>
      <c r="AP46" s="1329"/>
      <c r="AQ46" s="1329"/>
      <c r="AR46" s="1329"/>
      <c r="AS46" s="1329"/>
      <c r="AT46" s="1329"/>
      <c r="AU46" s="1329"/>
      <c r="AV46" s="1329"/>
      <c r="AW46" s="1329"/>
      <c r="AX46" s="1329"/>
      <c r="AY46" s="1329"/>
      <c r="AZ46" s="1329"/>
      <c r="BA46" s="1329"/>
      <c r="BB46" s="1329"/>
      <c r="BC46" s="1329"/>
      <c r="BD46" s="1329"/>
      <c r="BE46" s="1329"/>
      <c r="BF46" s="1329"/>
      <c r="BG46" s="1329"/>
      <c r="BH46" s="1329"/>
      <c r="BI46" s="1329"/>
      <c r="BJ46" s="1329"/>
      <c r="BK46" s="1329"/>
      <c r="BL46" s="1329"/>
      <c r="BM46" s="1329"/>
      <c r="BN46" s="1329"/>
      <c r="BO46" s="1329"/>
      <c r="BP46" s="1329"/>
      <c r="BQ46" s="1329"/>
      <c r="BR46" s="1329"/>
      <c r="BS46" s="1329"/>
      <c r="BT46" s="1329"/>
      <c r="BU46" s="1329"/>
      <c r="BV46" s="1329"/>
      <c r="BW46" s="1329"/>
      <c r="BX46" s="1330"/>
    </row>
    <row r="47" spans="2:76">
      <c r="B47" s="1325"/>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7"/>
      <c r="AO47" s="1328"/>
      <c r="AP47" s="1329"/>
      <c r="AQ47" s="1329"/>
      <c r="AR47" s="1329"/>
      <c r="AS47" s="1329"/>
      <c r="AT47" s="1329"/>
      <c r="AU47" s="1329"/>
      <c r="AV47" s="1329"/>
      <c r="AW47" s="1329"/>
      <c r="AX47" s="1329"/>
      <c r="AY47" s="1329"/>
      <c r="AZ47" s="1329"/>
      <c r="BA47" s="1329"/>
      <c r="BB47" s="1329"/>
      <c r="BC47" s="1329"/>
      <c r="BD47" s="1329"/>
      <c r="BE47" s="1329"/>
      <c r="BF47" s="1329"/>
      <c r="BG47" s="1329"/>
      <c r="BH47" s="1329"/>
      <c r="BI47" s="1329"/>
      <c r="BJ47" s="1329"/>
      <c r="BK47" s="1329"/>
      <c r="BL47" s="1329"/>
      <c r="BM47" s="1329"/>
      <c r="BN47" s="1329"/>
      <c r="BO47" s="1329"/>
      <c r="BP47" s="1329"/>
      <c r="BQ47" s="1329"/>
      <c r="BR47" s="1329"/>
      <c r="BS47" s="1329"/>
      <c r="BT47" s="1329"/>
      <c r="BU47" s="1329"/>
      <c r="BV47" s="1329"/>
      <c r="BW47" s="1329"/>
      <c r="BX47" s="1330"/>
    </row>
    <row r="48" spans="2:76">
      <c r="B48" s="1325"/>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7"/>
      <c r="AO48" s="1328"/>
      <c r="AP48" s="1329"/>
      <c r="AQ48" s="1329"/>
      <c r="AR48" s="1329"/>
      <c r="AS48" s="1329"/>
      <c r="AT48" s="1329"/>
      <c r="AU48" s="1329"/>
      <c r="AV48" s="1329"/>
      <c r="AW48" s="1329"/>
      <c r="AX48" s="1329"/>
      <c r="AY48" s="1329"/>
      <c r="AZ48" s="1329"/>
      <c r="BA48" s="1329"/>
      <c r="BB48" s="1329"/>
      <c r="BC48" s="1329"/>
      <c r="BD48" s="1329"/>
      <c r="BE48" s="1329"/>
      <c r="BF48" s="1329"/>
      <c r="BG48" s="1329"/>
      <c r="BH48" s="1329"/>
      <c r="BI48" s="1329"/>
      <c r="BJ48" s="1329"/>
      <c r="BK48" s="1329"/>
      <c r="BL48" s="1329"/>
      <c r="BM48" s="1329"/>
      <c r="BN48" s="1329"/>
      <c r="BO48" s="1329"/>
      <c r="BP48" s="1329"/>
      <c r="BQ48" s="1329"/>
      <c r="BR48" s="1329"/>
      <c r="BS48" s="1329"/>
      <c r="BT48" s="1329"/>
      <c r="BU48" s="1329"/>
      <c r="BV48" s="1329"/>
      <c r="BW48" s="1329"/>
      <c r="BX48" s="1330"/>
    </row>
    <row r="49" spans="2:76">
      <c r="B49" s="1325"/>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7"/>
      <c r="AO49" s="1328"/>
      <c r="AP49" s="1329"/>
      <c r="AQ49" s="1329"/>
      <c r="AR49" s="1329"/>
      <c r="AS49" s="1329"/>
      <c r="AT49" s="1329"/>
      <c r="AU49" s="1329"/>
      <c r="AV49" s="1329"/>
      <c r="AW49" s="1329"/>
      <c r="AX49" s="1329"/>
      <c r="AY49" s="1329"/>
      <c r="AZ49" s="1329"/>
      <c r="BA49" s="1329"/>
      <c r="BB49" s="1329"/>
      <c r="BC49" s="1329"/>
      <c r="BD49" s="1329"/>
      <c r="BE49" s="1329"/>
      <c r="BF49" s="1329"/>
      <c r="BG49" s="1329"/>
      <c r="BH49" s="1329"/>
      <c r="BI49" s="1329"/>
      <c r="BJ49" s="1329"/>
      <c r="BK49" s="1329"/>
      <c r="BL49" s="1329"/>
      <c r="BM49" s="1329"/>
      <c r="BN49" s="1329"/>
      <c r="BO49" s="1329"/>
      <c r="BP49" s="1329"/>
      <c r="BQ49" s="1329"/>
      <c r="BR49" s="1329"/>
      <c r="BS49" s="1329"/>
      <c r="BT49" s="1329"/>
      <c r="BU49" s="1329"/>
      <c r="BV49" s="1329"/>
      <c r="BW49" s="1329"/>
      <c r="BX49" s="1330"/>
    </row>
    <row r="50" spans="2:76">
      <c r="B50" s="1325"/>
      <c r="C50" s="1326"/>
      <c r="D50" s="1326"/>
      <c r="E50" s="1326"/>
      <c r="F50" s="1326"/>
      <c r="G50" s="1326"/>
      <c r="H50" s="1326"/>
      <c r="I50" s="1326"/>
      <c r="J50" s="1326"/>
      <c r="K50" s="1326"/>
      <c r="L50" s="1326"/>
      <c r="M50" s="1326"/>
      <c r="N50" s="1326"/>
      <c r="O50" s="1326"/>
      <c r="P50" s="1326"/>
      <c r="Q50" s="1326"/>
      <c r="R50" s="1326"/>
      <c r="S50" s="1326"/>
      <c r="T50" s="1326"/>
      <c r="U50" s="1326"/>
      <c r="V50" s="1326"/>
      <c r="W50" s="1326"/>
      <c r="X50" s="1326"/>
      <c r="Y50" s="1326"/>
      <c r="Z50" s="1326"/>
      <c r="AA50" s="1326"/>
      <c r="AB50" s="1326"/>
      <c r="AC50" s="1326"/>
      <c r="AD50" s="1326"/>
      <c r="AE50" s="1326"/>
      <c r="AF50" s="1326"/>
      <c r="AG50" s="1326"/>
      <c r="AH50" s="1326"/>
      <c r="AI50" s="1326"/>
      <c r="AJ50" s="1326"/>
      <c r="AK50" s="1327"/>
      <c r="AO50" s="1328"/>
      <c r="AP50" s="1329"/>
      <c r="AQ50" s="1329"/>
      <c r="AR50" s="1329"/>
      <c r="AS50" s="1329"/>
      <c r="AT50" s="1329"/>
      <c r="AU50" s="1329"/>
      <c r="AV50" s="1329"/>
      <c r="AW50" s="1329"/>
      <c r="AX50" s="1329"/>
      <c r="AY50" s="1329"/>
      <c r="AZ50" s="1329"/>
      <c r="BA50" s="1329"/>
      <c r="BB50" s="1329"/>
      <c r="BC50" s="1329"/>
      <c r="BD50" s="1329"/>
      <c r="BE50" s="1329"/>
      <c r="BF50" s="1329"/>
      <c r="BG50" s="1329"/>
      <c r="BH50" s="1329"/>
      <c r="BI50" s="1329"/>
      <c r="BJ50" s="1329"/>
      <c r="BK50" s="1329"/>
      <c r="BL50" s="1329"/>
      <c r="BM50" s="1329"/>
      <c r="BN50" s="1329"/>
      <c r="BO50" s="1329"/>
      <c r="BP50" s="1329"/>
      <c r="BQ50" s="1329"/>
      <c r="BR50" s="1329"/>
      <c r="BS50" s="1329"/>
      <c r="BT50" s="1329"/>
      <c r="BU50" s="1329"/>
      <c r="BV50" s="1329"/>
      <c r="BW50" s="1329"/>
      <c r="BX50" s="1330"/>
    </row>
    <row r="51" spans="2:76">
      <c r="B51" s="1325"/>
      <c r="C51" s="1326"/>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c r="AI51" s="1326"/>
      <c r="AJ51" s="1326"/>
      <c r="AK51" s="1327"/>
      <c r="AO51" s="1328"/>
      <c r="AP51" s="1329"/>
      <c r="AQ51" s="1329"/>
      <c r="AR51" s="1329"/>
      <c r="AS51" s="1329"/>
      <c r="AT51" s="1329"/>
      <c r="AU51" s="1329"/>
      <c r="AV51" s="1329"/>
      <c r="AW51" s="1329"/>
      <c r="AX51" s="1329"/>
      <c r="AY51" s="1329"/>
      <c r="AZ51" s="1329"/>
      <c r="BA51" s="1329"/>
      <c r="BB51" s="1329"/>
      <c r="BC51" s="1329"/>
      <c r="BD51" s="1329"/>
      <c r="BE51" s="1329"/>
      <c r="BF51" s="1329"/>
      <c r="BG51" s="1329"/>
      <c r="BH51" s="1329"/>
      <c r="BI51" s="1329"/>
      <c r="BJ51" s="1329"/>
      <c r="BK51" s="1329"/>
      <c r="BL51" s="1329"/>
      <c r="BM51" s="1329"/>
      <c r="BN51" s="1329"/>
      <c r="BO51" s="1329"/>
      <c r="BP51" s="1329"/>
      <c r="BQ51" s="1329"/>
      <c r="BR51" s="1329"/>
      <c r="BS51" s="1329"/>
      <c r="BT51" s="1329"/>
      <c r="BU51" s="1329"/>
      <c r="BV51" s="1329"/>
      <c r="BW51" s="1329"/>
      <c r="BX51" s="1330"/>
    </row>
    <row r="52" spans="2:76">
      <c r="B52" s="1325"/>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327"/>
      <c r="AO52" s="1328"/>
      <c r="AP52" s="1329"/>
      <c r="AQ52" s="1329"/>
      <c r="AR52" s="1329"/>
      <c r="AS52" s="1329"/>
      <c r="AT52" s="1329"/>
      <c r="AU52" s="1329"/>
      <c r="AV52" s="1329"/>
      <c r="AW52" s="1329"/>
      <c r="AX52" s="1329"/>
      <c r="AY52" s="1329"/>
      <c r="AZ52" s="1329"/>
      <c r="BA52" s="1329"/>
      <c r="BB52" s="1329"/>
      <c r="BC52" s="1329"/>
      <c r="BD52" s="1329"/>
      <c r="BE52" s="1329"/>
      <c r="BF52" s="1329"/>
      <c r="BG52" s="1329"/>
      <c r="BH52" s="1329"/>
      <c r="BI52" s="1329"/>
      <c r="BJ52" s="1329"/>
      <c r="BK52" s="1329"/>
      <c r="BL52" s="1329"/>
      <c r="BM52" s="1329"/>
      <c r="BN52" s="1329"/>
      <c r="BO52" s="1329"/>
      <c r="BP52" s="1329"/>
      <c r="BQ52" s="1329"/>
      <c r="BR52" s="1329"/>
      <c r="BS52" s="1329"/>
      <c r="BT52" s="1329"/>
      <c r="BU52" s="1329"/>
      <c r="BV52" s="1329"/>
      <c r="BW52" s="1329"/>
      <c r="BX52" s="1330"/>
    </row>
    <row r="53" spans="2:76">
      <c r="B53" s="1325"/>
      <c r="C53" s="1326"/>
      <c r="D53" s="1326"/>
      <c r="E53" s="1326"/>
      <c r="F53" s="1326"/>
      <c r="G53" s="1326"/>
      <c r="H53" s="1326"/>
      <c r="I53" s="1326"/>
      <c r="J53" s="1326"/>
      <c r="K53" s="1326"/>
      <c r="L53" s="1326"/>
      <c r="M53" s="1326"/>
      <c r="N53" s="1326"/>
      <c r="O53" s="1326"/>
      <c r="P53" s="1326"/>
      <c r="Q53" s="1326"/>
      <c r="R53" s="1326"/>
      <c r="S53" s="1326"/>
      <c r="T53" s="1326"/>
      <c r="U53" s="1326"/>
      <c r="V53" s="1326"/>
      <c r="W53" s="1326"/>
      <c r="X53" s="1326"/>
      <c r="Y53" s="1326"/>
      <c r="Z53" s="1326"/>
      <c r="AA53" s="1326"/>
      <c r="AB53" s="1326"/>
      <c r="AC53" s="1326"/>
      <c r="AD53" s="1326"/>
      <c r="AE53" s="1326"/>
      <c r="AF53" s="1326"/>
      <c r="AG53" s="1326"/>
      <c r="AH53" s="1326"/>
      <c r="AI53" s="1326"/>
      <c r="AJ53" s="1326"/>
      <c r="AK53" s="1327"/>
      <c r="AO53" s="1328"/>
      <c r="AP53" s="1329"/>
      <c r="AQ53" s="1329"/>
      <c r="AR53" s="1329"/>
      <c r="AS53" s="1329"/>
      <c r="AT53" s="1329"/>
      <c r="AU53" s="1329"/>
      <c r="AV53" s="1329"/>
      <c r="AW53" s="1329"/>
      <c r="AX53" s="1329"/>
      <c r="AY53" s="1329"/>
      <c r="AZ53" s="1329"/>
      <c r="BA53" s="1329"/>
      <c r="BB53" s="1329"/>
      <c r="BC53" s="1329"/>
      <c r="BD53" s="1329"/>
      <c r="BE53" s="1329"/>
      <c r="BF53" s="1329"/>
      <c r="BG53" s="1329"/>
      <c r="BH53" s="1329"/>
      <c r="BI53" s="1329"/>
      <c r="BJ53" s="1329"/>
      <c r="BK53" s="1329"/>
      <c r="BL53" s="1329"/>
      <c r="BM53" s="1329"/>
      <c r="BN53" s="1329"/>
      <c r="BO53" s="1329"/>
      <c r="BP53" s="1329"/>
      <c r="BQ53" s="1329"/>
      <c r="BR53" s="1329"/>
      <c r="BS53" s="1329"/>
      <c r="BT53" s="1329"/>
      <c r="BU53" s="1329"/>
      <c r="BV53" s="1329"/>
      <c r="BW53" s="1329"/>
      <c r="BX53" s="1330"/>
    </row>
    <row r="54" spans="2:76">
      <c r="B54" s="1325"/>
      <c r="C54" s="1326"/>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c r="AI54" s="1326"/>
      <c r="AJ54" s="1326"/>
      <c r="AK54" s="1327"/>
      <c r="AO54" s="1328"/>
      <c r="AP54" s="1329"/>
      <c r="AQ54" s="1329"/>
      <c r="AR54" s="1329"/>
      <c r="AS54" s="1329"/>
      <c r="AT54" s="1329"/>
      <c r="AU54" s="1329"/>
      <c r="AV54" s="1329"/>
      <c r="AW54" s="1329"/>
      <c r="AX54" s="1329"/>
      <c r="AY54" s="1329"/>
      <c r="AZ54" s="1329"/>
      <c r="BA54" s="1329"/>
      <c r="BB54" s="1329"/>
      <c r="BC54" s="1329"/>
      <c r="BD54" s="1329"/>
      <c r="BE54" s="1329"/>
      <c r="BF54" s="1329"/>
      <c r="BG54" s="1329"/>
      <c r="BH54" s="1329"/>
      <c r="BI54" s="1329"/>
      <c r="BJ54" s="1329"/>
      <c r="BK54" s="1329"/>
      <c r="BL54" s="1329"/>
      <c r="BM54" s="1329"/>
      <c r="BN54" s="1329"/>
      <c r="BO54" s="1329"/>
      <c r="BP54" s="1329"/>
      <c r="BQ54" s="1329"/>
      <c r="BR54" s="1329"/>
      <c r="BS54" s="1329"/>
      <c r="BT54" s="1329"/>
      <c r="BU54" s="1329"/>
      <c r="BV54" s="1329"/>
      <c r="BW54" s="1329"/>
      <c r="BX54" s="1330"/>
    </row>
    <row r="55" spans="2:76">
      <c r="B55" s="1325"/>
      <c r="C55" s="1326"/>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c r="AI55" s="1326"/>
      <c r="AJ55" s="1326"/>
      <c r="AK55" s="1327"/>
      <c r="AO55" s="1328"/>
      <c r="AP55" s="1329"/>
      <c r="AQ55" s="1329"/>
      <c r="AR55" s="1329"/>
      <c r="AS55" s="1329"/>
      <c r="AT55" s="1329"/>
      <c r="AU55" s="1329"/>
      <c r="AV55" s="1329"/>
      <c r="AW55" s="1329"/>
      <c r="AX55" s="1329"/>
      <c r="AY55" s="1329"/>
      <c r="AZ55" s="1329"/>
      <c r="BA55" s="1329"/>
      <c r="BB55" s="1329"/>
      <c r="BC55" s="1329"/>
      <c r="BD55" s="1329"/>
      <c r="BE55" s="1329"/>
      <c r="BF55" s="1329"/>
      <c r="BG55" s="1329"/>
      <c r="BH55" s="1329"/>
      <c r="BI55" s="1329"/>
      <c r="BJ55" s="1329"/>
      <c r="BK55" s="1329"/>
      <c r="BL55" s="1329"/>
      <c r="BM55" s="1329"/>
      <c r="BN55" s="1329"/>
      <c r="BO55" s="1329"/>
      <c r="BP55" s="1329"/>
      <c r="BQ55" s="1329"/>
      <c r="BR55" s="1329"/>
      <c r="BS55" s="1329"/>
      <c r="BT55" s="1329"/>
      <c r="BU55" s="1329"/>
      <c r="BV55" s="1329"/>
      <c r="BW55" s="1329"/>
      <c r="BX55" s="1330"/>
    </row>
    <row r="56" spans="2:76">
      <c r="B56" s="1325"/>
      <c r="C56" s="1326"/>
      <c r="D56" s="1326"/>
      <c r="E56" s="1326"/>
      <c r="F56" s="1326"/>
      <c r="G56" s="1326"/>
      <c r="H56" s="1326"/>
      <c r="I56" s="1326"/>
      <c r="J56" s="1326"/>
      <c r="K56" s="1326"/>
      <c r="L56" s="1326"/>
      <c r="M56" s="1326"/>
      <c r="N56" s="1326"/>
      <c r="O56" s="1326"/>
      <c r="P56" s="1326"/>
      <c r="Q56" s="1326"/>
      <c r="R56" s="1326"/>
      <c r="S56" s="1326"/>
      <c r="T56" s="1326"/>
      <c r="U56" s="1326"/>
      <c r="V56" s="1326"/>
      <c r="W56" s="1326"/>
      <c r="X56" s="1326"/>
      <c r="Y56" s="1326"/>
      <c r="Z56" s="1326"/>
      <c r="AA56" s="1326"/>
      <c r="AB56" s="1326"/>
      <c r="AC56" s="1326"/>
      <c r="AD56" s="1326"/>
      <c r="AE56" s="1326"/>
      <c r="AF56" s="1326"/>
      <c r="AG56" s="1326"/>
      <c r="AH56" s="1326"/>
      <c r="AI56" s="1326"/>
      <c r="AJ56" s="1326"/>
      <c r="AK56" s="1327"/>
      <c r="AO56" s="1328"/>
      <c r="AP56" s="1329"/>
      <c r="AQ56" s="1329"/>
      <c r="AR56" s="1329"/>
      <c r="AS56" s="1329"/>
      <c r="AT56" s="1329"/>
      <c r="AU56" s="1329"/>
      <c r="AV56" s="1329"/>
      <c r="AW56" s="1329"/>
      <c r="AX56" s="1329"/>
      <c r="AY56" s="1329"/>
      <c r="AZ56" s="1329"/>
      <c r="BA56" s="1329"/>
      <c r="BB56" s="1329"/>
      <c r="BC56" s="1329"/>
      <c r="BD56" s="1329"/>
      <c r="BE56" s="1329"/>
      <c r="BF56" s="1329"/>
      <c r="BG56" s="1329"/>
      <c r="BH56" s="1329"/>
      <c r="BI56" s="1329"/>
      <c r="BJ56" s="1329"/>
      <c r="BK56" s="1329"/>
      <c r="BL56" s="1329"/>
      <c r="BM56" s="1329"/>
      <c r="BN56" s="1329"/>
      <c r="BO56" s="1329"/>
      <c r="BP56" s="1329"/>
      <c r="BQ56" s="1329"/>
      <c r="BR56" s="1329"/>
      <c r="BS56" s="1329"/>
      <c r="BT56" s="1329"/>
      <c r="BU56" s="1329"/>
      <c r="BV56" s="1329"/>
      <c r="BW56" s="1329"/>
      <c r="BX56" s="1330"/>
    </row>
    <row r="57" spans="2:76">
      <c r="B57" s="1325"/>
      <c r="C57" s="1326"/>
      <c r="D57" s="1326"/>
      <c r="E57" s="1326"/>
      <c r="F57" s="1326"/>
      <c r="G57" s="1326"/>
      <c r="H57" s="1326"/>
      <c r="I57" s="1326"/>
      <c r="J57" s="1326"/>
      <c r="K57" s="1326"/>
      <c r="L57" s="1326"/>
      <c r="M57" s="1326"/>
      <c r="N57" s="1326"/>
      <c r="O57" s="1326"/>
      <c r="P57" s="1326"/>
      <c r="Q57" s="1326"/>
      <c r="R57" s="1326"/>
      <c r="S57" s="1326"/>
      <c r="T57" s="1326"/>
      <c r="U57" s="1326"/>
      <c r="V57" s="1326"/>
      <c r="W57" s="1326"/>
      <c r="X57" s="1326"/>
      <c r="Y57" s="1326"/>
      <c r="Z57" s="1326"/>
      <c r="AA57" s="1326"/>
      <c r="AB57" s="1326"/>
      <c r="AC57" s="1326"/>
      <c r="AD57" s="1326"/>
      <c r="AE57" s="1326"/>
      <c r="AF57" s="1326"/>
      <c r="AG57" s="1326"/>
      <c r="AH57" s="1326"/>
      <c r="AI57" s="1326"/>
      <c r="AJ57" s="1326"/>
      <c r="AK57" s="1327"/>
      <c r="AO57" s="1328"/>
      <c r="AP57" s="1329"/>
      <c r="AQ57" s="1329"/>
      <c r="AR57" s="1329"/>
      <c r="AS57" s="1329"/>
      <c r="AT57" s="1329"/>
      <c r="AU57" s="1329"/>
      <c r="AV57" s="1329"/>
      <c r="AW57" s="1329"/>
      <c r="AX57" s="1329"/>
      <c r="AY57" s="1329"/>
      <c r="AZ57" s="1329"/>
      <c r="BA57" s="1329"/>
      <c r="BB57" s="1329"/>
      <c r="BC57" s="1329"/>
      <c r="BD57" s="1329"/>
      <c r="BE57" s="1329"/>
      <c r="BF57" s="1329"/>
      <c r="BG57" s="1329"/>
      <c r="BH57" s="1329"/>
      <c r="BI57" s="1329"/>
      <c r="BJ57" s="1329"/>
      <c r="BK57" s="1329"/>
      <c r="BL57" s="1329"/>
      <c r="BM57" s="1329"/>
      <c r="BN57" s="1329"/>
      <c r="BO57" s="1329"/>
      <c r="BP57" s="1329"/>
      <c r="BQ57" s="1329"/>
      <c r="BR57" s="1329"/>
      <c r="BS57" s="1329"/>
      <c r="BT57" s="1329"/>
      <c r="BU57" s="1329"/>
      <c r="BV57" s="1329"/>
      <c r="BW57" s="1329"/>
      <c r="BX57" s="1330"/>
    </row>
    <row r="58" spans="2:76">
      <c r="B58" s="1325"/>
      <c r="C58" s="1326"/>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327"/>
      <c r="AO58" s="1328"/>
      <c r="AP58" s="1329"/>
      <c r="AQ58" s="1329"/>
      <c r="AR58" s="1329"/>
      <c r="AS58" s="1329"/>
      <c r="AT58" s="1329"/>
      <c r="AU58" s="1329"/>
      <c r="AV58" s="1329"/>
      <c r="AW58" s="1329"/>
      <c r="AX58" s="1329"/>
      <c r="AY58" s="1329"/>
      <c r="AZ58" s="1329"/>
      <c r="BA58" s="1329"/>
      <c r="BB58" s="1329"/>
      <c r="BC58" s="1329"/>
      <c r="BD58" s="1329"/>
      <c r="BE58" s="1329"/>
      <c r="BF58" s="1329"/>
      <c r="BG58" s="1329"/>
      <c r="BH58" s="1329"/>
      <c r="BI58" s="1329"/>
      <c r="BJ58" s="1329"/>
      <c r="BK58" s="1329"/>
      <c r="BL58" s="1329"/>
      <c r="BM58" s="1329"/>
      <c r="BN58" s="1329"/>
      <c r="BO58" s="1329"/>
      <c r="BP58" s="1329"/>
      <c r="BQ58" s="1329"/>
      <c r="BR58" s="1329"/>
      <c r="BS58" s="1329"/>
      <c r="BT58" s="1329"/>
      <c r="BU58" s="1329"/>
      <c r="BV58" s="1329"/>
      <c r="BW58" s="1329"/>
      <c r="BX58" s="1330"/>
    </row>
    <row r="59" spans="2:76">
      <c r="B59" s="1325"/>
      <c r="C59" s="1326"/>
      <c r="D59" s="1326"/>
      <c r="E59" s="1326"/>
      <c r="F59" s="1326"/>
      <c r="G59" s="1326"/>
      <c r="H59" s="1326"/>
      <c r="I59" s="1326"/>
      <c r="J59" s="1326"/>
      <c r="K59" s="1326"/>
      <c r="L59" s="1326"/>
      <c r="M59" s="1326"/>
      <c r="N59" s="1326"/>
      <c r="O59" s="1326"/>
      <c r="P59" s="1326"/>
      <c r="Q59" s="1326"/>
      <c r="R59" s="1326"/>
      <c r="S59" s="1326"/>
      <c r="T59" s="1326"/>
      <c r="U59" s="1326"/>
      <c r="V59" s="1326"/>
      <c r="W59" s="1326"/>
      <c r="X59" s="1326"/>
      <c r="Y59" s="1326"/>
      <c r="Z59" s="1326"/>
      <c r="AA59" s="1326"/>
      <c r="AB59" s="1326"/>
      <c r="AC59" s="1326"/>
      <c r="AD59" s="1326"/>
      <c r="AE59" s="1326"/>
      <c r="AF59" s="1326"/>
      <c r="AG59" s="1326"/>
      <c r="AH59" s="1326"/>
      <c r="AI59" s="1326"/>
      <c r="AJ59" s="1326"/>
      <c r="AK59" s="1327"/>
      <c r="AO59" s="1328"/>
      <c r="AP59" s="1329"/>
      <c r="AQ59" s="1329"/>
      <c r="AR59" s="1329"/>
      <c r="AS59" s="1329"/>
      <c r="AT59" s="1329"/>
      <c r="AU59" s="1329"/>
      <c r="AV59" s="1329"/>
      <c r="AW59" s="1329"/>
      <c r="AX59" s="1329"/>
      <c r="AY59" s="1329"/>
      <c r="AZ59" s="1329"/>
      <c r="BA59" s="1329"/>
      <c r="BB59" s="1329"/>
      <c r="BC59" s="1329"/>
      <c r="BD59" s="1329"/>
      <c r="BE59" s="1329"/>
      <c r="BF59" s="1329"/>
      <c r="BG59" s="1329"/>
      <c r="BH59" s="1329"/>
      <c r="BI59" s="1329"/>
      <c r="BJ59" s="1329"/>
      <c r="BK59" s="1329"/>
      <c r="BL59" s="1329"/>
      <c r="BM59" s="1329"/>
      <c r="BN59" s="1329"/>
      <c r="BO59" s="1329"/>
      <c r="BP59" s="1329"/>
      <c r="BQ59" s="1329"/>
      <c r="BR59" s="1329"/>
      <c r="BS59" s="1329"/>
      <c r="BT59" s="1329"/>
      <c r="BU59" s="1329"/>
      <c r="BV59" s="1329"/>
      <c r="BW59" s="1329"/>
      <c r="BX59" s="1330"/>
    </row>
    <row r="60" spans="2:76">
      <c r="B60" s="1325"/>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7"/>
      <c r="AO60" s="1328"/>
      <c r="AP60" s="1329"/>
      <c r="AQ60" s="1329"/>
      <c r="AR60" s="1329"/>
      <c r="AS60" s="1329"/>
      <c r="AT60" s="1329"/>
      <c r="AU60" s="1329"/>
      <c r="AV60" s="1329"/>
      <c r="AW60" s="1329"/>
      <c r="AX60" s="1329"/>
      <c r="AY60" s="1329"/>
      <c r="AZ60" s="1329"/>
      <c r="BA60" s="1329"/>
      <c r="BB60" s="1329"/>
      <c r="BC60" s="1329"/>
      <c r="BD60" s="1329"/>
      <c r="BE60" s="1329"/>
      <c r="BF60" s="1329"/>
      <c r="BG60" s="1329"/>
      <c r="BH60" s="1329"/>
      <c r="BI60" s="1329"/>
      <c r="BJ60" s="1329"/>
      <c r="BK60" s="1329"/>
      <c r="BL60" s="1329"/>
      <c r="BM60" s="1329"/>
      <c r="BN60" s="1329"/>
      <c r="BO60" s="1329"/>
      <c r="BP60" s="1329"/>
      <c r="BQ60" s="1329"/>
      <c r="BR60" s="1329"/>
      <c r="BS60" s="1329"/>
      <c r="BT60" s="1329"/>
      <c r="BU60" s="1329"/>
      <c r="BV60" s="1329"/>
      <c r="BW60" s="1329"/>
      <c r="BX60" s="1330"/>
    </row>
    <row r="61" spans="2:76">
      <c r="B61" s="1325"/>
      <c r="C61" s="1326"/>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s="1326"/>
      <c r="AG61" s="1326"/>
      <c r="AH61" s="1326"/>
      <c r="AI61" s="1326"/>
      <c r="AJ61" s="1326"/>
      <c r="AK61" s="1327"/>
      <c r="AO61" s="1328"/>
      <c r="AP61" s="1329"/>
      <c r="AQ61" s="1329"/>
      <c r="AR61" s="1329"/>
      <c r="AS61" s="1329"/>
      <c r="AT61" s="1329"/>
      <c r="AU61" s="1329"/>
      <c r="AV61" s="1329"/>
      <c r="AW61" s="1329"/>
      <c r="AX61" s="1329"/>
      <c r="AY61" s="1329"/>
      <c r="AZ61" s="1329"/>
      <c r="BA61" s="1329"/>
      <c r="BB61" s="1329"/>
      <c r="BC61" s="1329"/>
      <c r="BD61" s="1329"/>
      <c r="BE61" s="1329"/>
      <c r="BF61" s="1329"/>
      <c r="BG61" s="1329"/>
      <c r="BH61" s="1329"/>
      <c r="BI61" s="1329"/>
      <c r="BJ61" s="1329"/>
      <c r="BK61" s="1329"/>
      <c r="BL61" s="1329"/>
      <c r="BM61" s="1329"/>
      <c r="BN61" s="1329"/>
      <c r="BO61" s="1329"/>
      <c r="BP61" s="1329"/>
      <c r="BQ61" s="1329"/>
      <c r="BR61" s="1329"/>
      <c r="BS61" s="1329"/>
      <c r="BT61" s="1329"/>
      <c r="BU61" s="1329"/>
      <c r="BV61" s="1329"/>
      <c r="BW61" s="1329"/>
      <c r="BX61" s="1330"/>
    </row>
    <row r="62" spans="2:76">
      <c r="B62" s="1325"/>
      <c r="C62" s="1326"/>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7"/>
      <c r="AO62" s="1328"/>
      <c r="AP62" s="1329"/>
      <c r="AQ62" s="1329"/>
      <c r="AR62" s="1329"/>
      <c r="AS62" s="1329"/>
      <c r="AT62" s="1329"/>
      <c r="AU62" s="1329"/>
      <c r="AV62" s="1329"/>
      <c r="AW62" s="1329"/>
      <c r="AX62" s="1329"/>
      <c r="AY62" s="1329"/>
      <c r="AZ62" s="1329"/>
      <c r="BA62" s="1329"/>
      <c r="BB62" s="1329"/>
      <c r="BC62" s="1329"/>
      <c r="BD62" s="1329"/>
      <c r="BE62" s="1329"/>
      <c r="BF62" s="1329"/>
      <c r="BG62" s="1329"/>
      <c r="BH62" s="1329"/>
      <c r="BI62" s="1329"/>
      <c r="BJ62" s="1329"/>
      <c r="BK62" s="1329"/>
      <c r="BL62" s="1329"/>
      <c r="BM62" s="1329"/>
      <c r="BN62" s="1329"/>
      <c r="BO62" s="1329"/>
      <c r="BP62" s="1329"/>
      <c r="BQ62" s="1329"/>
      <c r="BR62" s="1329"/>
      <c r="BS62" s="1329"/>
      <c r="BT62" s="1329"/>
      <c r="BU62" s="1329"/>
      <c r="BV62" s="1329"/>
      <c r="BW62" s="1329"/>
      <c r="BX62" s="1330"/>
    </row>
    <row r="63" spans="2:76">
      <c r="B63" s="1325"/>
      <c r="C63" s="1326"/>
      <c r="D63" s="1326"/>
      <c r="E63" s="1326"/>
      <c r="F63" s="1326"/>
      <c r="G63" s="1326"/>
      <c r="H63" s="1326"/>
      <c r="I63" s="1326"/>
      <c r="J63" s="1326"/>
      <c r="K63" s="1326"/>
      <c r="L63" s="1326"/>
      <c r="M63" s="1326"/>
      <c r="N63" s="1326"/>
      <c r="O63" s="1326"/>
      <c r="P63" s="1326"/>
      <c r="Q63" s="1326"/>
      <c r="R63" s="1326"/>
      <c r="S63" s="1326"/>
      <c r="T63" s="1326"/>
      <c r="U63" s="1326"/>
      <c r="V63" s="1326"/>
      <c r="W63" s="1326"/>
      <c r="X63" s="1326"/>
      <c r="Y63" s="1326"/>
      <c r="Z63" s="1326"/>
      <c r="AA63" s="1326"/>
      <c r="AB63" s="1326"/>
      <c r="AC63" s="1326"/>
      <c r="AD63" s="1326"/>
      <c r="AE63" s="1326"/>
      <c r="AF63" s="1326"/>
      <c r="AG63" s="1326"/>
      <c r="AH63" s="1326"/>
      <c r="AI63" s="1326"/>
      <c r="AJ63" s="1326"/>
      <c r="AK63" s="1327"/>
      <c r="AO63" s="1328"/>
      <c r="AP63" s="1329"/>
      <c r="AQ63" s="1329"/>
      <c r="AR63" s="1329"/>
      <c r="AS63" s="1329"/>
      <c r="AT63" s="1329"/>
      <c r="AU63" s="1329"/>
      <c r="AV63" s="1329"/>
      <c r="AW63" s="1329"/>
      <c r="AX63" s="1329"/>
      <c r="AY63" s="1329"/>
      <c r="AZ63" s="1329"/>
      <c r="BA63" s="1329"/>
      <c r="BB63" s="1329"/>
      <c r="BC63" s="1329"/>
      <c r="BD63" s="1329"/>
      <c r="BE63" s="1329"/>
      <c r="BF63" s="1329"/>
      <c r="BG63" s="1329"/>
      <c r="BH63" s="1329"/>
      <c r="BI63" s="1329"/>
      <c r="BJ63" s="1329"/>
      <c r="BK63" s="1329"/>
      <c r="BL63" s="1329"/>
      <c r="BM63" s="1329"/>
      <c r="BN63" s="1329"/>
      <c r="BO63" s="1329"/>
      <c r="BP63" s="1329"/>
      <c r="BQ63" s="1329"/>
      <c r="BR63" s="1329"/>
      <c r="BS63" s="1329"/>
      <c r="BT63" s="1329"/>
      <c r="BU63" s="1329"/>
      <c r="BV63" s="1329"/>
      <c r="BW63" s="1329"/>
      <c r="BX63" s="1330"/>
    </row>
    <row r="64" spans="2:76">
      <c r="B64" s="1325"/>
      <c r="C64" s="1326"/>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c r="Z64" s="1326"/>
      <c r="AA64" s="1326"/>
      <c r="AB64" s="1326"/>
      <c r="AC64" s="1326"/>
      <c r="AD64" s="1326"/>
      <c r="AE64" s="1326"/>
      <c r="AF64" s="1326"/>
      <c r="AG64" s="1326"/>
      <c r="AH64" s="1326"/>
      <c r="AI64" s="1326"/>
      <c r="AJ64" s="1326"/>
      <c r="AK64" s="1327"/>
      <c r="AO64" s="1328"/>
      <c r="AP64" s="1329"/>
      <c r="AQ64" s="1329"/>
      <c r="AR64" s="1329"/>
      <c r="AS64" s="1329"/>
      <c r="AT64" s="1329"/>
      <c r="AU64" s="1329"/>
      <c r="AV64" s="1329"/>
      <c r="AW64" s="1329"/>
      <c r="AX64" s="1329"/>
      <c r="AY64" s="1329"/>
      <c r="AZ64" s="1329"/>
      <c r="BA64" s="1329"/>
      <c r="BB64" s="1329"/>
      <c r="BC64" s="1329"/>
      <c r="BD64" s="1329"/>
      <c r="BE64" s="1329"/>
      <c r="BF64" s="1329"/>
      <c r="BG64" s="1329"/>
      <c r="BH64" s="1329"/>
      <c r="BI64" s="1329"/>
      <c r="BJ64" s="1329"/>
      <c r="BK64" s="1329"/>
      <c r="BL64" s="1329"/>
      <c r="BM64" s="1329"/>
      <c r="BN64" s="1329"/>
      <c r="BO64" s="1329"/>
      <c r="BP64" s="1329"/>
      <c r="BQ64" s="1329"/>
      <c r="BR64" s="1329"/>
      <c r="BS64" s="1329"/>
      <c r="BT64" s="1329"/>
      <c r="BU64" s="1329"/>
      <c r="BV64" s="1329"/>
      <c r="BW64" s="1329"/>
      <c r="BX64" s="1330"/>
    </row>
    <row r="65" spans="2:76">
      <c r="B65" s="1325"/>
      <c r="C65" s="1326"/>
      <c r="D65" s="1326"/>
      <c r="E65" s="1326"/>
      <c r="F65" s="1326"/>
      <c r="G65" s="1326"/>
      <c r="H65" s="1326"/>
      <c r="I65" s="1326"/>
      <c r="J65" s="1326"/>
      <c r="K65" s="1326"/>
      <c r="L65" s="1326"/>
      <c r="M65" s="1326"/>
      <c r="N65" s="1326"/>
      <c r="O65" s="1326"/>
      <c r="P65" s="1326"/>
      <c r="Q65" s="1326"/>
      <c r="R65" s="1326"/>
      <c r="S65" s="1326"/>
      <c r="T65" s="1326"/>
      <c r="U65" s="1326"/>
      <c r="V65" s="1326"/>
      <c r="W65" s="1326"/>
      <c r="X65" s="1326"/>
      <c r="Y65" s="1326"/>
      <c r="Z65" s="1326"/>
      <c r="AA65" s="1326"/>
      <c r="AB65" s="1326"/>
      <c r="AC65" s="1326"/>
      <c r="AD65" s="1326"/>
      <c r="AE65" s="1326"/>
      <c r="AF65" s="1326"/>
      <c r="AG65" s="1326"/>
      <c r="AH65" s="1326"/>
      <c r="AI65" s="1326"/>
      <c r="AJ65" s="1326"/>
      <c r="AK65" s="1327"/>
      <c r="AO65" s="1328"/>
      <c r="AP65" s="1329"/>
      <c r="AQ65" s="1329"/>
      <c r="AR65" s="1329"/>
      <c r="AS65" s="1329"/>
      <c r="AT65" s="1329"/>
      <c r="AU65" s="1329"/>
      <c r="AV65" s="1329"/>
      <c r="AW65" s="1329"/>
      <c r="AX65" s="1329"/>
      <c r="AY65" s="1329"/>
      <c r="AZ65" s="1329"/>
      <c r="BA65" s="1329"/>
      <c r="BB65" s="1329"/>
      <c r="BC65" s="1329"/>
      <c r="BD65" s="1329"/>
      <c r="BE65" s="1329"/>
      <c r="BF65" s="1329"/>
      <c r="BG65" s="1329"/>
      <c r="BH65" s="1329"/>
      <c r="BI65" s="1329"/>
      <c r="BJ65" s="1329"/>
      <c r="BK65" s="1329"/>
      <c r="BL65" s="1329"/>
      <c r="BM65" s="1329"/>
      <c r="BN65" s="1329"/>
      <c r="BO65" s="1329"/>
      <c r="BP65" s="1329"/>
      <c r="BQ65" s="1329"/>
      <c r="BR65" s="1329"/>
      <c r="BS65" s="1329"/>
      <c r="BT65" s="1329"/>
      <c r="BU65" s="1329"/>
      <c r="BV65" s="1329"/>
      <c r="BW65" s="1329"/>
      <c r="BX65" s="1330"/>
    </row>
    <row r="66" spans="2:76">
      <c r="B66" s="1325"/>
      <c r="C66" s="1326"/>
      <c r="D66" s="1326"/>
      <c r="E66" s="1326"/>
      <c r="F66" s="1326"/>
      <c r="G66" s="1326"/>
      <c r="H66" s="1326"/>
      <c r="I66" s="1326"/>
      <c r="J66" s="1326"/>
      <c r="K66" s="1326"/>
      <c r="L66" s="1326"/>
      <c r="M66" s="1326"/>
      <c r="N66" s="1326"/>
      <c r="O66" s="1326"/>
      <c r="P66" s="1326"/>
      <c r="Q66" s="1326"/>
      <c r="R66" s="1326"/>
      <c r="S66" s="1326"/>
      <c r="T66" s="1326"/>
      <c r="U66" s="1326"/>
      <c r="V66" s="1326"/>
      <c r="W66" s="1326"/>
      <c r="X66" s="1326"/>
      <c r="Y66" s="1326"/>
      <c r="Z66" s="1326"/>
      <c r="AA66" s="1326"/>
      <c r="AB66" s="1326"/>
      <c r="AC66" s="1326"/>
      <c r="AD66" s="1326"/>
      <c r="AE66" s="1326"/>
      <c r="AF66" s="1326"/>
      <c r="AG66" s="1326"/>
      <c r="AH66" s="1326"/>
      <c r="AI66" s="1326"/>
      <c r="AJ66" s="1326"/>
      <c r="AK66" s="1327"/>
      <c r="AO66" s="1328"/>
      <c r="AP66" s="1329"/>
      <c r="AQ66" s="1329"/>
      <c r="AR66" s="1329"/>
      <c r="AS66" s="1329"/>
      <c r="AT66" s="1329"/>
      <c r="AU66" s="1329"/>
      <c r="AV66" s="1329"/>
      <c r="AW66" s="1329"/>
      <c r="AX66" s="1329"/>
      <c r="AY66" s="1329"/>
      <c r="AZ66" s="1329"/>
      <c r="BA66" s="1329"/>
      <c r="BB66" s="1329"/>
      <c r="BC66" s="1329"/>
      <c r="BD66" s="1329"/>
      <c r="BE66" s="1329"/>
      <c r="BF66" s="1329"/>
      <c r="BG66" s="1329"/>
      <c r="BH66" s="1329"/>
      <c r="BI66" s="1329"/>
      <c r="BJ66" s="1329"/>
      <c r="BK66" s="1329"/>
      <c r="BL66" s="1329"/>
      <c r="BM66" s="1329"/>
      <c r="BN66" s="1329"/>
      <c r="BO66" s="1329"/>
      <c r="BP66" s="1329"/>
      <c r="BQ66" s="1329"/>
      <c r="BR66" s="1329"/>
      <c r="BS66" s="1329"/>
      <c r="BT66" s="1329"/>
      <c r="BU66" s="1329"/>
      <c r="BV66" s="1329"/>
      <c r="BW66" s="1329"/>
      <c r="BX66" s="1330"/>
    </row>
    <row r="67" spans="2:76" ht="12.75" thickBot="1">
      <c r="B67" s="1332"/>
      <c r="C67" s="1333"/>
      <c r="D67" s="1333"/>
      <c r="E67" s="1333"/>
      <c r="F67" s="1333"/>
      <c r="G67" s="1333"/>
      <c r="H67" s="1333"/>
      <c r="I67" s="1333"/>
      <c r="J67" s="1333"/>
      <c r="K67" s="1333"/>
      <c r="L67" s="1333"/>
      <c r="M67" s="1333"/>
      <c r="N67" s="1333"/>
      <c r="O67" s="1333"/>
      <c r="P67" s="1333"/>
      <c r="Q67" s="1333"/>
      <c r="R67" s="1333"/>
      <c r="S67" s="1333"/>
      <c r="T67" s="1333"/>
      <c r="U67" s="1333"/>
      <c r="V67" s="1333"/>
      <c r="W67" s="1333"/>
      <c r="X67" s="1333"/>
      <c r="Y67" s="1333"/>
      <c r="Z67" s="1333"/>
      <c r="AA67" s="1333"/>
      <c r="AB67" s="1333"/>
      <c r="AC67" s="1333"/>
      <c r="AD67" s="1333"/>
      <c r="AE67" s="1333"/>
      <c r="AF67" s="1333"/>
      <c r="AG67" s="1333"/>
      <c r="AH67" s="1333"/>
      <c r="AI67" s="1333"/>
      <c r="AJ67" s="1333"/>
      <c r="AK67" s="1334"/>
      <c r="AO67" s="1335"/>
      <c r="AP67" s="1336"/>
      <c r="AQ67" s="1336"/>
      <c r="AR67" s="1336"/>
      <c r="AS67" s="1336"/>
      <c r="AT67" s="1336"/>
      <c r="AU67" s="1336"/>
      <c r="AV67" s="1336"/>
      <c r="AW67" s="1336"/>
      <c r="AX67" s="1336"/>
      <c r="AY67" s="1336"/>
      <c r="AZ67" s="1336"/>
      <c r="BA67" s="1336"/>
      <c r="BB67" s="1336"/>
      <c r="BC67" s="1336"/>
      <c r="BD67" s="1336"/>
      <c r="BE67" s="1336"/>
      <c r="BF67" s="1336"/>
      <c r="BG67" s="1336"/>
      <c r="BH67" s="1336"/>
      <c r="BI67" s="1336"/>
      <c r="BJ67" s="1336"/>
      <c r="BK67" s="1336"/>
      <c r="BL67" s="1336"/>
      <c r="BM67" s="1336"/>
      <c r="BN67" s="1336"/>
      <c r="BO67" s="1336"/>
      <c r="BP67" s="1336"/>
      <c r="BQ67" s="1336"/>
      <c r="BR67" s="1336"/>
      <c r="BS67" s="1336"/>
      <c r="BT67" s="1336"/>
      <c r="BU67" s="1336"/>
      <c r="BV67" s="1336"/>
      <c r="BW67" s="1336"/>
      <c r="BX67" s="1337"/>
    </row>
  </sheetData>
  <mergeCells count="9">
    <mergeCell ref="AS7:AV7"/>
    <mergeCell ref="B9:E9"/>
    <mergeCell ref="AO9:AR9"/>
    <mergeCell ref="D14:G15"/>
    <mergeCell ref="B39:E39"/>
    <mergeCell ref="AO39:AR39"/>
    <mergeCell ref="B7:E7"/>
    <mergeCell ref="F7:I7"/>
    <mergeCell ref="AO7:AR7"/>
  </mergeCells>
  <phoneticPr fontId="68"/>
  <conditionalFormatting sqref="B10:AK13 B40:AK67 B16:AK37 B14:D14 B15:C15 H14:AK15">
    <cfRule type="expression" dxfId="48"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6225"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1FCF-7651-45FF-896E-55279EF71495}">
  <sheetPr>
    <tabColor rgb="FF00B0F0"/>
  </sheetPr>
  <dimension ref="A1:CE67"/>
  <sheetViews>
    <sheetView topLeftCell="B4" workbookViewId="0">
      <selection activeCell="B4" sqref="B4"/>
    </sheetView>
  </sheetViews>
  <sheetFormatPr defaultColWidth="8.75" defaultRowHeight="12"/>
  <cols>
    <col min="1" max="1" width="2.25" style="1301" customWidth="1"/>
    <col min="2" max="37" width="2.25" style="1048" customWidth="1"/>
    <col min="38" max="40" width="2.25" style="1301" customWidth="1"/>
    <col min="41" max="76" width="2.25" style="1048" customWidth="1"/>
    <col min="77" max="81" width="8.75" style="1048"/>
    <col min="82" max="82" width="8.75" style="1315" hidden="1" customWidth="1"/>
    <col min="83" max="83" width="8.75" style="1048" hidden="1" customWidth="1"/>
    <col min="84" max="16384" width="8.75" style="1048"/>
  </cols>
  <sheetData>
    <row r="1" spans="2:83" s="1301" customFormat="1">
      <c r="CD1" s="1302"/>
    </row>
    <row r="2" spans="2:83" s="1301" customFormat="1">
      <c r="CD2" s="1302"/>
    </row>
    <row r="3" spans="2:83" s="1301" customFormat="1" ht="12" customHeight="1">
      <c r="CD3" s="1302"/>
    </row>
    <row r="4" spans="2:83" ht="12" customHeight="1" thickBot="1">
      <c r="B4" s="1303" t="s">
        <v>4058</v>
      </c>
      <c r="C4" s="1303"/>
      <c r="D4" s="1303"/>
      <c r="E4" s="1303"/>
      <c r="F4" s="1303"/>
      <c r="G4" s="1303"/>
      <c r="H4" s="1303"/>
      <c r="I4" s="1303"/>
      <c r="J4" s="1303"/>
      <c r="K4" s="1304"/>
      <c r="L4" s="1304"/>
      <c r="M4" s="1304"/>
      <c r="N4" s="1304"/>
      <c r="O4" s="1304"/>
      <c r="P4" s="1304"/>
      <c r="Q4" s="1304"/>
      <c r="R4" s="1304"/>
      <c r="S4" s="1304"/>
      <c r="T4" s="1304"/>
      <c r="U4" s="1304"/>
      <c r="V4" s="1304"/>
      <c r="AO4" s="1305" t="s">
        <v>3953</v>
      </c>
      <c r="AP4" s="1305"/>
      <c r="AQ4" s="1305"/>
      <c r="AR4" s="1305"/>
      <c r="AS4" s="1305"/>
      <c r="AT4" s="1305"/>
      <c r="AW4" s="1093" t="s">
        <v>3954</v>
      </c>
      <c r="BA4" s="1306"/>
      <c r="BB4" s="1307"/>
      <c r="BC4" s="1308" t="s">
        <v>3955</v>
      </c>
      <c r="BD4" s="1309"/>
      <c r="BE4" s="1310"/>
      <c r="BF4" s="1311"/>
      <c r="BG4" s="1312"/>
      <c r="BH4" s="1308" t="s">
        <v>3956</v>
      </c>
      <c r="BI4" s="1309"/>
      <c r="BJ4" s="1313"/>
      <c r="BK4" s="1314"/>
      <c r="BL4" s="1308" t="s">
        <v>3957</v>
      </c>
      <c r="BM4" s="1309"/>
      <c r="BN4" s="1310"/>
      <c r="CE4" s="1048" t="s">
        <v>3958</v>
      </c>
    </row>
    <row r="5" spans="2:83" ht="12" customHeight="1" thickBot="1">
      <c r="B5" s="1304"/>
      <c r="C5" s="1304"/>
      <c r="D5" s="1304"/>
      <c r="E5" s="1304"/>
      <c r="F5" s="1303" t="s">
        <v>3959</v>
      </c>
      <c r="G5" s="1304"/>
      <c r="H5" s="1304"/>
      <c r="I5" s="1304"/>
      <c r="J5" s="1304"/>
      <c r="K5" s="1304"/>
      <c r="L5" s="1304"/>
      <c r="M5" s="1304"/>
      <c r="N5" s="1304"/>
      <c r="O5" s="1304"/>
      <c r="P5" s="1304"/>
      <c r="Q5" s="1304"/>
      <c r="R5" s="1304"/>
      <c r="S5" s="1304"/>
      <c r="T5" s="1304"/>
      <c r="U5" s="1304"/>
      <c r="V5" s="1304"/>
      <c r="AO5" s="1316" t="s">
        <v>3960</v>
      </c>
      <c r="CE5" s="1317" t="b">
        <v>0</v>
      </c>
    </row>
    <row r="6" spans="2:83" ht="12" customHeight="1" thickBot="1"/>
    <row r="7" spans="2:83" ht="12" customHeight="1" thickBot="1">
      <c r="B7" s="1864" t="s">
        <v>3961</v>
      </c>
      <c r="C7" s="1865"/>
      <c r="D7" s="1865"/>
      <c r="E7" s="1866"/>
      <c r="F7" s="1857">
        <v>2</v>
      </c>
      <c r="G7" s="1858"/>
      <c r="H7" s="1858"/>
      <c r="I7" s="1859"/>
      <c r="AO7" s="1864" t="s">
        <v>3961</v>
      </c>
      <c r="AP7" s="1865"/>
      <c r="AQ7" s="1865"/>
      <c r="AR7" s="1866"/>
      <c r="AS7" s="1857">
        <v>2</v>
      </c>
      <c r="AT7" s="1858"/>
      <c r="AU7" s="1858"/>
      <c r="AV7" s="1859"/>
    </row>
    <row r="8" spans="2:83" ht="12" customHeight="1" thickBot="1"/>
    <row r="9" spans="2:83" ht="12" customHeight="1" thickBot="1">
      <c r="B9" s="1860" t="s">
        <v>3962</v>
      </c>
      <c r="C9" s="1861"/>
      <c r="D9" s="1861"/>
      <c r="E9" s="1862"/>
      <c r="AO9" s="1860" t="s">
        <v>3962</v>
      </c>
      <c r="AP9" s="1861"/>
      <c r="AQ9" s="1861"/>
      <c r="AR9" s="1862"/>
      <c r="AS9" s="1318"/>
      <c r="BS9" s="1318"/>
      <c r="BT9" s="1318"/>
      <c r="BU9" s="1318"/>
      <c r="BV9" s="1318"/>
      <c r="BW9" s="1318"/>
      <c r="BX9" s="1318"/>
    </row>
    <row r="10" spans="2:83" ht="12" customHeight="1" thickBot="1">
      <c r="B10" s="1319"/>
      <c r="C10" s="1320"/>
      <c r="D10" s="1320"/>
      <c r="E10" s="1320"/>
      <c r="F10" s="1320"/>
      <c r="G10" s="1320"/>
      <c r="H10" s="1320"/>
      <c r="I10" s="1320"/>
      <c r="J10" s="1320"/>
      <c r="K10" s="1320"/>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c r="AJ10" s="1320"/>
      <c r="AK10" s="1321"/>
      <c r="AO10" s="1322"/>
      <c r="AP10" s="1323"/>
      <c r="AQ10" s="1323"/>
      <c r="AR10" s="1323"/>
      <c r="AS10" s="1323"/>
      <c r="AT10" s="1323"/>
      <c r="AU10" s="1323"/>
      <c r="AV10" s="1323"/>
      <c r="AW10" s="1323"/>
      <c r="AX10" s="1323"/>
      <c r="AY10" s="1323"/>
      <c r="AZ10" s="1323"/>
      <c r="BA10" s="1323"/>
      <c r="BB10" s="1323"/>
      <c r="BC10" s="1323"/>
      <c r="BD10" s="1323"/>
      <c r="BE10" s="1323"/>
      <c r="BF10" s="1323"/>
      <c r="BG10" s="1323"/>
      <c r="BH10" s="1323"/>
      <c r="BI10" s="1323"/>
      <c r="BJ10" s="1323"/>
      <c r="BK10" s="1323"/>
      <c r="BL10" s="1323"/>
      <c r="BM10" s="1323"/>
      <c r="BN10" s="1323"/>
      <c r="BO10" s="1323"/>
      <c r="BP10" s="1323"/>
      <c r="BQ10" s="1323"/>
      <c r="BR10" s="1323"/>
      <c r="BS10" s="1323"/>
      <c r="BT10" s="1323"/>
      <c r="BU10" s="1323"/>
      <c r="BV10" s="1323"/>
      <c r="BW10" s="1323"/>
      <c r="BX10" s="1324"/>
      <c r="CE10" s="1048" t="s">
        <v>3963</v>
      </c>
    </row>
    <row r="11" spans="2:83" ht="12" customHeight="1" thickBot="1">
      <c r="B11" s="1325"/>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c r="AD11" s="1326"/>
      <c r="AE11" s="1326"/>
      <c r="AF11" s="1326"/>
      <c r="AG11" s="1326"/>
      <c r="AH11" s="1326"/>
      <c r="AI11" s="1326"/>
      <c r="AJ11" s="1326"/>
      <c r="AK11" s="1327"/>
      <c r="AO11" s="1328"/>
      <c r="AP11" s="1329"/>
      <c r="AQ11" s="1329"/>
      <c r="AR11" s="1329"/>
      <c r="AS11" s="1329"/>
      <c r="AT11" s="1329"/>
      <c r="AU11" s="1329"/>
      <c r="AV11" s="1329"/>
      <c r="AW11" s="1329"/>
      <c r="AX11" s="1329"/>
      <c r="AY11" s="1329"/>
      <c r="AZ11" s="1329"/>
      <c r="BA11" s="1329"/>
      <c r="BB11" s="1329"/>
      <c r="BC11" s="1329"/>
      <c r="BD11" s="1329"/>
      <c r="BE11" s="1329"/>
      <c r="BF11" s="1329"/>
      <c r="BG11" s="1329"/>
      <c r="BH11" s="1329"/>
      <c r="BI11" s="1329"/>
      <c r="BJ11" s="1329"/>
      <c r="BK11" s="1329"/>
      <c r="BL11" s="1329"/>
      <c r="BM11" s="1329"/>
      <c r="BN11" s="1329"/>
      <c r="BO11" s="1329"/>
      <c r="BP11" s="1329"/>
      <c r="BQ11" s="1329"/>
      <c r="BR11" s="1329"/>
      <c r="BS11" s="1329"/>
      <c r="BT11" s="1329"/>
      <c r="BU11" s="1329"/>
      <c r="BV11" s="1329"/>
      <c r="BW11" s="1329"/>
      <c r="BX11" s="1330"/>
      <c r="CE11" s="1331">
        <f>IF(MID(B4,3,LEN(B4))="診断報告書","---",541)</f>
        <v>541</v>
      </c>
    </row>
    <row r="12" spans="2:83" ht="12" customHeight="1">
      <c r="B12" s="1325"/>
      <c r="C12" s="1326"/>
      <c r="D12" s="1326"/>
      <c r="E12" s="1326"/>
      <c r="F12" s="1326"/>
      <c r="G12" s="1326"/>
      <c r="H12" s="1326"/>
      <c r="I12" s="1326"/>
      <c r="J12" s="1326"/>
      <c r="K12" s="1326"/>
      <c r="L12" s="1326"/>
      <c r="M12" s="1326"/>
      <c r="N12" s="1326"/>
      <c r="O12" s="1326"/>
      <c r="P12" s="1326"/>
      <c r="Q12" s="1326"/>
      <c r="R12" s="1326"/>
      <c r="S12" s="1326"/>
      <c r="T12" s="1326"/>
      <c r="U12" s="1326"/>
      <c r="V12" s="1326"/>
      <c r="W12" s="1326"/>
      <c r="X12" s="1326"/>
      <c r="Y12" s="1326"/>
      <c r="Z12" s="1326"/>
      <c r="AA12" s="1326"/>
      <c r="AB12" s="1326"/>
      <c r="AC12" s="1326"/>
      <c r="AD12" s="1326"/>
      <c r="AE12" s="1326"/>
      <c r="AF12" s="1326"/>
      <c r="AG12" s="1326"/>
      <c r="AH12" s="1326"/>
      <c r="AI12" s="1326"/>
      <c r="AJ12" s="1326"/>
      <c r="AK12" s="1327"/>
      <c r="AO12" s="1328"/>
      <c r="AP12" s="1329"/>
      <c r="AQ12" s="1329"/>
      <c r="AR12" s="1329"/>
      <c r="AS12" s="1329"/>
      <c r="AT12" s="1329"/>
      <c r="AU12" s="1329"/>
      <c r="AV12" s="1329"/>
      <c r="AW12" s="1329"/>
      <c r="AX12" s="1329"/>
      <c r="AY12" s="1329"/>
      <c r="AZ12" s="1329"/>
      <c r="BA12" s="1329"/>
      <c r="BB12" s="1329"/>
      <c r="BC12" s="1329"/>
      <c r="BD12" s="1329"/>
      <c r="BE12" s="1329"/>
      <c r="BF12" s="1329"/>
      <c r="BG12" s="1329"/>
      <c r="BH12" s="1329"/>
      <c r="BI12" s="1329"/>
      <c r="BJ12" s="1329"/>
      <c r="BK12" s="1329"/>
      <c r="BL12" s="1329"/>
      <c r="BM12" s="1329"/>
      <c r="BN12" s="1329"/>
      <c r="BO12" s="1329"/>
      <c r="BP12" s="1329"/>
      <c r="BQ12" s="1329"/>
      <c r="BR12" s="1329"/>
      <c r="BS12" s="1329"/>
      <c r="BT12" s="1329"/>
      <c r="BU12" s="1329"/>
      <c r="BV12" s="1329"/>
      <c r="BW12" s="1329"/>
      <c r="BX12" s="1330"/>
    </row>
    <row r="13" spans="2:83" ht="12" customHeight="1">
      <c r="B13" s="1325"/>
      <c r="C13" s="1326"/>
      <c r="D13" s="1326"/>
      <c r="E13" s="1326"/>
      <c r="F13" s="1326"/>
      <c r="G13" s="1326"/>
      <c r="H13" s="1326"/>
      <c r="I13" s="1326"/>
      <c r="J13" s="1326"/>
      <c r="K13" s="1326"/>
      <c r="L13" s="1326"/>
      <c r="M13" s="1326"/>
      <c r="N13" s="1326"/>
      <c r="O13" s="1326"/>
      <c r="P13" s="1326"/>
      <c r="Q13" s="1326"/>
      <c r="R13" s="1326"/>
      <c r="S13" s="1326"/>
      <c r="T13" s="1326"/>
      <c r="U13" s="1326"/>
      <c r="V13" s="1326"/>
      <c r="W13" s="1326"/>
      <c r="X13" s="1326"/>
      <c r="Y13" s="1326"/>
      <c r="Z13" s="1326"/>
      <c r="AA13" s="1326"/>
      <c r="AB13" s="1326"/>
      <c r="AC13" s="1326"/>
      <c r="AD13" s="1326"/>
      <c r="AE13" s="1326"/>
      <c r="AF13" s="1326"/>
      <c r="AG13" s="1326"/>
      <c r="AH13" s="1326"/>
      <c r="AI13" s="1326"/>
      <c r="AJ13" s="1326"/>
      <c r="AK13" s="1327"/>
      <c r="AO13" s="1328"/>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30"/>
    </row>
    <row r="14" spans="2:83" ht="12" customHeight="1">
      <c r="B14" s="1325"/>
      <c r="C14" s="1326"/>
      <c r="D14" s="1863"/>
      <c r="E14" s="1699"/>
      <c r="F14" s="1699"/>
      <c r="G14" s="1699"/>
      <c r="H14" s="1326"/>
      <c r="I14" s="1326"/>
      <c r="J14" s="1326"/>
      <c r="K14" s="1326"/>
      <c r="L14" s="1326"/>
      <c r="M14" s="1326"/>
      <c r="N14" s="1326"/>
      <c r="O14" s="1326"/>
      <c r="P14" s="1326"/>
      <c r="Q14" s="1326"/>
      <c r="R14" s="1326"/>
      <c r="S14" s="1326"/>
      <c r="T14" s="1326"/>
      <c r="U14" s="1326"/>
      <c r="V14" s="1326"/>
      <c r="W14" s="1326"/>
      <c r="X14" s="1326"/>
      <c r="Y14" s="1326"/>
      <c r="Z14" s="1326"/>
      <c r="AA14" s="1326"/>
      <c r="AB14" s="1326"/>
      <c r="AC14" s="1326"/>
      <c r="AD14" s="1326"/>
      <c r="AE14" s="1326"/>
      <c r="AF14" s="1326"/>
      <c r="AG14" s="1326"/>
      <c r="AH14" s="1326"/>
      <c r="AI14" s="1326"/>
      <c r="AJ14" s="1326"/>
      <c r="AK14" s="1327"/>
      <c r="AO14" s="1328"/>
      <c r="AP14" s="1329"/>
      <c r="AQ14" s="1329"/>
      <c r="AR14" s="1329"/>
      <c r="AS14" s="1329"/>
      <c r="AT14" s="1329"/>
      <c r="AU14" s="1329"/>
      <c r="AV14" s="1329"/>
      <c r="AW14" s="1329"/>
      <c r="AX14" s="1329"/>
      <c r="AY14" s="1329"/>
      <c r="AZ14" s="1329"/>
      <c r="BA14" s="1329"/>
      <c r="BB14" s="1329"/>
      <c r="BC14" s="1329"/>
      <c r="BD14" s="1329"/>
      <c r="BE14" s="1329"/>
      <c r="BF14" s="1329"/>
      <c r="BG14" s="1329"/>
      <c r="BH14" s="1329"/>
      <c r="BI14" s="1329"/>
      <c r="BJ14" s="1329"/>
      <c r="BK14" s="1329"/>
      <c r="BL14" s="1329"/>
      <c r="BM14" s="1329"/>
      <c r="BN14" s="1329"/>
      <c r="BO14" s="1329"/>
      <c r="BP14" s="1329"/>
      <c r="BQ14" s="1329"/>
      <c r="BR14" s="1329"/>
      <c r="BS14" s="1329"/>
      <c r="BT14" s="1329"/>
      <c r="BU14" s="1329"/>
      <c r="BV14" s="1329"/>
      <c r="BW14" s="1329"/>
      <c r="BX14" s="1330"/>
    </row>
    <row r="15" spans="2:83" ht="12" customHeight="1">
      <c r="B15" s="1325"/>
      <c r="C15" s="1326"/>
      <c r="D15" s="1699"/>
      <c r="E15" s="1699"/>
      <c r="F15" s="1699"/>
      <c r="G15" s="1699"/>
      <c r="H15" s="1326"/>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c r="AK15" s="1327"/>
      <c r="AO15" s="1328"/>
      <c r="AP15" s="1329"/>
      <c r="AQ15" s="1329"/>
      <c r="AR15" s="1329"/>
      <c r="AS15" s="1329"/>
      <c r="AT15" s="1329"/>
      <c r="AU15" s="1329"/>
      <c r="AV15" s="1329"/>
      <c r="AW15" s="1329"/>
      <c r="AX15" s="1329"/>
      <c r="AY15" s="1329"/>
      <c r="AZ15" s="1329"/>
      <c r="BA15" s="1329"/>
      <c r="BB15" s="1329"/>
      <c r="BC15" s="1329"/>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30"/>
    </row>
    <row r="16" spans="2:83" ht="12" customHeight="1">
      <c r="B16" s="1325"/>
      <c r="C16" s="1326"/>
      <c r="D16" s="1326"/>
      <c r="E16" s="1326"/>
      <c r="F16" s="1326"/>
      <c r="G16" s="1326"/>
      <c r="H16" s="1326"/>
      <c r="I16" s="1326"/>
      <c r="J16" s="1326"/>
      <c r="K16" s="1326"/>
      <c r="L16" s="1326"/>
      <c r="M16" s="1326"/>
      <c r="N16" s="1326"/>
      <c r="O16" s="1326"/>
      <c r="P16" s="1326"/>
      <c r="Q16" s="1326"/>
      <c r="R16" s="1326"/>
      <c r="S16" s="1326"/>
      <c r="T16" s="1326"/>
      <c r="U16" s="1326"/>
      <c r="V16" s="1326"/>
      <c r="W16" s="1326"/>
      <c r="X16" s="1326"/>
      <c r="Y16" s="1326"/>
      <c r="Z16" s="1326"/>
      <c r="AA16" s="1326"/>
      <c r="AB16" s="1326"/>
      <c r="AC16" s="1326"/>
      <c r="AD16" s="1326"/>
      <c r="AE16" s="1326"/>
      <c r="AF16" s="1326"/>
      <c r="AG16" s="1326"/>
      <c r="AH16" s="1326"/>
      <c r="AI16" s="1326"/>
      <c r="AJ16" s="1326"/>
      <c r="AK16" s="1327"/>
      <c r="AO16" s="1328"/>
      <c r="AP16" s="1329"/>
      <c r="AQ16" s="1329"/>
      <c r="AR16" s="1329"/>
      <c r="AS16" s="1329"/>
      <c r="AT16" s="1329"/>
      <c r="AU16" s="1329"/>
      <c r="AV16" s="1329"/>
      <c r="AW16" s="1329"/>
      <c r="AX16" s="1329"/>
      <c r="AY16" s="1329"/>
      <c r="AZ16" s="1329"/>
      <c r="BA16" s="1329"/>
      <c r="BB16" s="1329"/>
      <c r="BC16" s="1329"/>
      <c r="BD16" s="1329"/>
      <c r="BE16" s="1329"/>
      <c r="BF16" s="1329"/>
      <c r="BG16" s="1329"/>
      <c r="BH16" s="1329"/>
      <c r="BI16" s="1329"/>
      <c r="BJ16" s="1329"/>
      <c r="BK16" s="1329"/>
      <c r="BL16" s="1329"/>
      <c r="BM16" s="1329"/>
      <c r="BN16" s="1329"/>
      <c r="BO16" s="1329"/>
      <c r="BP16" s="1329"/>
      <c r="BQ16" s="1329"/>
      <c r="BR16" s="1329"/>
      <c r="BS16" s="1329"/>
      <c r="BT16" s="1329"/>
      <c r="BU16" s="1329"/>
      <c r="BV16" s="1329"/>
      <c r="BW16" s="1329"/>
      <c r="BX16" s="1330"/>
    </row>
    <row r="17" spans="2:76" ht="12" customHeight="1">
      <c r="B17" s="1325"/>
      <c r="C17" s="1326"/>
      <c r="D17" s="1326"/>
      <c r="E17" s="1326"/>
      <c r="F17" s="1326"/>
      <c r="G17" s="1326"/>
      <c r="H17" s="1326"/>
      <c r="I17" s="1326"/>
      <c r="J17" s="1326"/>
      <c r="K17" s="1326"/>
      <c r="L17" s="1326"/>
      <c r="M17" s="1326"/>
      <c r="N17" s="1326"/>
      <c r="O17" s="1326"/>
      <c r="P17" s="1326"/>
      <c r="Q17" s="1326"/>
      <c r="R17" s="1326"/>
      <c r="S17" s="1326"/>
      <c r="T17" s="1326"/>
      <c r="U17" s="1326"/>
      <c r="V17" s="1326"/>
      <c r="W17" s="1326"/>
      <c r="X17" s="1326"/>
      <c r="Y17" s="1326"/>
      <c r="Z17" s="1326"/>
      <c r="AA17" s="1326"/>
      <c r="AB17" s="1326"/>
      <c r="AC17" s="1326"/>
      <c r="AD17" s="1326"/>
      <c r="AE17" s="1326"/>
      <c r="AF17" s="1326"/>
      <c r="AG17" s="1326"/>
      <c r="AH17" s="1326"/>
      <c r="AI17" s="1326"/>
      <c r="AJ17" s="1326"/>
      <c r="AK17" s="1327"/>
      <c r="AO17" s="1328"/>
      <c r="AP17" s="1329"/>
      <c r="AQ17" s="1329"/>
      <c r="AR17" s="1329"/>
      <c r="AS17" s="1329"/>
      <c r="AT17" s="1329"/>
      <c r="AU17" s="1329"/>
      <c r="AV17" s="1329"/>
      <c r="AW17" s="1329"/>
      <c r="AX17" s="1329"/>
      <c r="AY17" s="1329"/>
      <c r="AZ17" s="1329"/>
      <c r="BA17" s="1329"/>
      <c r="BB17" s="1329"/>
      <c r="BC17" s="1329"/>
      <c r="BD17" s="1329"/>
      <c r="BE17" s="1329"/>
      <c r="BF17" s="1329"/>
      <c r="BG17" s="1329"/>
      <c r="BH17" s="1329"/>
      <c r="BI17" s="1329"/>
      <c r="BJ17" s="1329"/>
      <c r="BK17" s="1329"/>
      <c r="BL17" s="1329"/>
      <c r="BM17" s="1329"/>
      <c r="BN17" s="1329"/>
      <c r="BO17" s="1329"/>
      <c r="BP17" s="1329"/>
      <c r="BQ17" s="1329"/>
      <c r="BR17" s="1329"/>
      <c r="BS17" s="1329"/>
      <c r="BT17" s="1329"/>
      <c r="BU17" s="1329"/>
      <c r="BV17" s="1329"/>
      <c r="BW17" s="1329"/>
      <c r="BX17" s="1330"/>
    </row>
    <row r="18" spans="2:76" ht="12" customHeight="1">
      <c r="B18" s="1325"/>
      <c r="C18" s="1326"/>
      <c r="D18" s="1326"/>
      <c r="E18" s="1326"/>
      <c r="F18" s="1326"/>
      <c r="G18" s="1326"/>
      <c r="H18" s="1326"/>
      <c r="I18" s="1326"/>
      <c r="J18" s="1326"/>
      <c r="K18" s="1326"/>
      <c r="L18" s="1326"/>
      <c r="M18" s="1326"/>
      <c r="N18" s="1326"/>
      <c r="O18" s="1326"/>
      <c r="P18" s="1326"/>
      <c r="Q18" s="1326"/>
      <c r="R18" s="1326"/>
      <c r="S18" s="1326"/>
      <c r="T18" s="1326"/>
      <c r="U18" s="1326"/>
      <c r="V18" s="1326"/>
      <c r="W18" s="1326"/>
      <c r="X18" s="1326"/>
      <c r="Y18" s="1326"/>
      <c r="Z18" s="1326"/>
      <c r="AA18" s="1326"/>
      <c r="AB18" s="1326"/>
      <c r="AC18" s="1326"/>
      <c r="AD18" s="1326"/>
      <c r="AE18" s="1326"/>
      <c r="AF18" s="1326"/>
      <c r="AG18" s="1326"/>
      <c r="AH18" s="1326"/>
      <c r="AI18" s="1326"/>
      <c r="AJ18" s="1326"/>
      <c r="AK18" s="1327"/>
      <c r="AO18" s="1328"/>
      <c r="AP18" s="1329"/>
      <c r="AQ18" s="1329"/>
      <c r="AR18" s="1329"/>
      <c r="AS18" s="1329"/>
      <c r="AT18" s="1329"/>
      <c r="AU18" s="1329"/>
      <c r="AV18" s="1329"/>
      <c r="AW18" s="1329"/>
      <c r="AX18" s="1329"/>
      <c r="AY18" s="1329"/>
      <c r="AZ18" s="1329"/>
      <c r="BA18" s="1329"/>
      <c r="BB18" s="1329"/>
      <c r="BC18" s="1329"/>
      <c r="BD18" s="1329"/>
      <c r="BE18" s="1329"/>
      <c r="BF18" s="1329"/>
      <c r="BG18" s="1329"/>
      <c r="BH18" s="1329"/>
      <c r="BI18" s="1329"/>
      <c r="BJ18" s="1329"/>
      <c r="BK18" s="1329"/>
      <c r="BL18" s="1329"/>
      <c r="BM18" s="1329"/>
      <c r="BN18" s="1329"/>
      <c r="BO18" s="1329"/>
      <c r="BP18" s="1329"/>
      <c r="BQ18" s="1329"/>
      <c r="BR18" s="1329"/>
      <c r="BS18" s="1329"/>
      <c r="BT18" s="1329"/>
      <c r="BU18" s="1329"/>
      <c r="BV18" s="1329"/>
      <c r="BW18" s="1329"/>
      <c r="BX18" s="1330"/>
    </row>
    <row r="19" spans="2:76" ht="12" customHeight="1">
      <c r="B19" s="1325"/>
      <c r="C19" s="1326"/>
      <c r="D19" s="1326"/>
      <c r="E19" s="1326"/>
      <c r="F19" s="1326"/>
      <c r="G19" s="1326"/>
      <c r="H19" s="1326"/>
      <c r="I19" s="1326"/>
      <c r="J19" s="1326"/>
      <c r="K19" s="1326"/>
      <c r="L19" s="1326"/>
      <c r="M19" s="1326"/>
      <c r="N19" s="1326"/>
      <c r="O19" s="1326"/>
      <c r="P19" s="1326"/>
      <c r="Q19" s="1326"/>
      <c r="R19" s="1326"/>
      <c r="S19" s="1326"/>
      <c r="T19" s="1326"/>
      <c r="U19" s="1326"/>
      <c r="V19" s="1326"/>
      <c r="W19" s="1326"/>
      <c r="X19" s="1326"/>
      <c r="Y19" s="1326"/>
      <c r="Z19" s="1326"/>
      <c r="AA19" s="1326"/>
      <c r="AB19" s="1326"/>
      <c r="AC19" s="1326"/>
      <c r="AD19" s="1326"/>
      <c r="AE19" s="1326"/>
      <c r="AF19" s="1326"/>
      <c r="AG19" s="1326"/>
      <c r="AH19" s="1326"/>
      <c r="AI19" s="1326"/>
      <c r="AJ19" s="1326"/>
      <c r="AK19" s="1327"/>
      <c r="AO19" s="1328"/>
      <c r="AP19" s="1329"/>
      <c r="AQ19" s="1329"/>
      <c r="AR19" s="1329"/>
      <c r="AS19" s="1329"/>
      <c r="AT19" s="1329"/>
      <c r="AU19" s="1329"/>
      <c r="AV19" s="1329"/>
      <c r="AW19" s="1329"/>
      <c r="AX19" s="1329"/>
      <c r="AY19" s="1329"/>
      <c r="AZ19" s="1329"/>
      <c r="BA19" s="1329"/>
      <c r="BB19" s="1329"/>
      <c r="BC19" s="1329"/>
      <c r="BD19" s="1329"/>
      <c r="BE19" s="1329"/>
      <c r="BF19" s="1329"/>
      <c r="BG19" s="1329"/>
      <c r="BH19" s="1329"/>
      <c r="BI19" s="1329"/>
      <c r="BJ19" s="1329"/>
      <c r="BK19" s="1329"/>
      <c r="BL19" s="1329"/>
      <c r="BM19" s="1329"/>
      <c r="BN19" s="1329"/>
      <c r="BO19" s="1329"/>
      <c r="BP19" s="1329"/>
      <c r="BQ19" s="1329"/>
      <c r="BR19" s="1329"/>
      <c r="BS19" s="1329"/>
      <c r="BT19" s="1329"/>
      <c r="BU19" s="1329"/>
      <c r="BV19" s="1329"/>
      <c r="BW19" s="1329"/>
      <c r="BX19" s="1330"/>
    </row>
    <row r="20" spans="2:76" ht="12" customHeight="1">
      <c r="B20" s="1325"/>
      <c r="C20" s="1326"/>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7"/>
      <c r="AO20" s="1328"/>
      <c r="AP20" s="1329"/>
      <c r="AQ20" s="1329"/>
      <c r="AR20" s="1329"/>
      <c r="AS20" s="1329"/>
      <c r="AT20" s="1329"/>
      <c r="AU20" s="1329"/>
      <c r="AV20" s="1329"/>
      <c r="AW20" s="1329"/>
      <c r="AX20" s="1329"/>
      <c r="AY20" s="1329"/>
      <c r="AZ20" s="1329"/>
      <c r="BA20" s="1329"/>
      <c r="BB20" s="1329"/>
      <c r="BC20" s="1329"/>
      <c r="BD20" s="1329"/>
      <c r="BE20" s="1329"/>
      <c r="BF20" s="1329"/>
      <c r="BG20" s="1329"/>
      <c r="BH20" s="1329"/>
      <c r="BI20" s="1329"/>
      <c r="BJ20" s="1329"/>
      <c r="BK20" s="1329"/>
      <c r="BL20" s="1329"/>
      <c r="BM20" s="1329"/>
      <c r="BN20" s="1329"/>
      <c r="BO20" s="1329"/>
      <c r="BP20" s="1329"/>
      <c r="BQ20" s="1329"/>
      <c r="BR20" s="1329"/>
      <c r="BS20" s="1329"/>
      <c r="BT20" s="1329"/>
      <c r="BU20" s="1329"/>
      <c r="BV20" s="1329"/>
      <c r="BW20" s="1329"/>
      <c r="BX20" s="1330"/>
    </row>
    <row r="21" spans="2:76" ht="12" customHeight="1">
      <c r="B21" s="1325"/>
      <c r="C21" s="1326"/>
      <c r="D21" s="1326"/>
      <c r="E21" s="1326"/>
      <c r="F21" s="1326"/>
      <c r="G21" s="1326"/>
      <c r="H21" s="1326"/>
      <c r="I21" s="1326"/>
      <c r="J21" s="1326"/>
      <c r="K21" s="1326"/>
      <c r="L21" s="1326"/>
      <c r="M21" s="1326"/>
      <c r="N21" s="1326"/>
      <c r="O21" s="1326"/>
      <c r="P21" s="1326"/>
      <c r="Q21" s="1326"/>
      <c r="R21" s="1326"/>
      <c r="S21" s="1326"/>
      <c r="T21" s="1326"/>
      <c r="U21" s="1326"/>
      <c r="V21" s="1326"/>
      <c r="W21" s="1326"/>
      <c r="X21" s="1326"/>
      <c r="Y21" s="1326"/>
      <c r="Z21" s="1326"/>
      <c r="AA21" s="1326"/>
      <c r="AB21" s="1326"/>
      <c r="AC21" s="1326"/>
      <c r="AD21" s="1326"/>
      <c r="AE21" s="1326"/>
      <c r="AF21" s="1326"/>
      <c r="AG21" s="1326"/>
      <c r="AH21" s="1326"/>
      <c r="AI21" s="1326"/>
      <c r="AJ21" s="1326"/>
      <c r="AK21" s="1327"/>
      <c r="AO21" s="1328"/>
      <c r="AP21" s="1329"/>
      <c r="AQ21" s="1329"/>
      <c r="AR21" s="1329"/>
      <c r="AS21" s="1329"/>
      <c r="AT21" s="1329"/>
      <c r="AU21" s="1329"/>
      <c r="AV21" s="1329"/>
      <c r="AW21" s="1329"/>
      <c r="AX21" s="1329"/>
      <c r="AY21" s="1329"/>
      <c r="AZ21" s="1329"/>
      <c r="BA21" s="1329"/>
      <c r="BB21" s="1329"/>
      <c r="BC21" s="1329"/>
      <c r="BD21" s="1329"/>
      <c r="BE21" s="1329"/>
      <c r="BF21" s="1329"/>
      <c r="BG21" s="1329"/>
      <c r="BH21" s="1329"/>
      <c r="BI21" s="1329"/>
      <c r="BJ21" s="1329"/>
      <c r="BK21" s="1329"/>
      <c r="BL21" s="1329"/>
      <c r="BM21" s="1329"/>
      <c r="BN21" s="1329"/>
      <c r="BO21" s="1329"/>
      <c r="BP21" s="1329"/>
      <c r="BQ21" s="1329"/>
      <c r="BR21" s="1329"/>
      <c r="BS21" s="1329"/>
      <c r="BT21" s="1329"/>
      <c r="BU21" s="1329"/>
      <c r="BV21" s="1329"/>
      <c r="BW21" s="1329"/>
      <c r="BX21" s="1330"/>
    </row>
    <row r="22" spans="2:76" ht="12" customHeight="1">
      <c r="B22" s="1325"/>
      <c r="C22" s="1326"/>
      <c r="D22" s="1326"/>
      <c r="E22" s="1326"/>
      <c r="F22" s="1326"/>
      <c r="G22" s="1326"/>
      <c r="H22" s="1326"/>
      <c r="I22" s="1326"/>
      <c r="J22" s="1326"/>
      <c r="K22" s="1326"/>
      <c r="L22" s="1326"/>
      <c r="M22" s="1326"/>
      <c r="N22" s="1326"/>
      <c r="O22" s="1326"/>
      <c r="P22" s="1326"/>
      <c r="Q22" s="1326"/>
      <c r="R22" s="1326"/>
      <c r="S22" s="1326"/>
      <c r="T22" s="1326"/>
      <c r="U22" s="1326"/>
      <c r="V22" s="1326"/>
      <c r="W22" s="1326"/>
      <c r="X22" s="1326"/>
      <c r="Y22" s="1326"/>
      <c r="Z22" s="1326"/>
      <c r="AA22" s="1326"/>
      <c r="AB22" s="1326"/>
      <c r="AC22" s="1326"/>
      <c r="AD22" s="1326"/>
      <c r="AE22" s="1326"/>
      <c r="AF22" s="1326"/>
      <c r="AG22" s="1326"/>
      <c r="AH22" s="1326"/>
      <c r="AI22" s="1326"/>
      <c r="AJ22" s="1326"/>
      <c r="AK22" s="1327"/>
      <c r="AO22" s="1328"/>
      <c r="AP22" s="1329"/>
      <c r="AQ22" s="1329"/>
      <c r="AR22" s="1329"/>
      <c r="AS22" s="1329"/>
      <c r="AT22" s="1329"/>
      <c r="AU22" s="1329"/>
      <c r="AV22" s="1329"/>
      <c r="AW22" s="1329"/>
      <c r="AX22" s="1329"/>
      <c r="AY22" s="1329"/>
      <c r="AZ22" s="1329"/>
      <c r="BA22" s="1329"/>
      <c r="BB22" s="1329"/>
      <c r="BC22" s="1329"/>
      <c r="BD22" s="1329"/>
      <c r="BE22" s="1329"/>
      <c r="BF22" s="1329"/>
      <c r="BG22" s="1329"/>
      <c r="BH22" s="1329"/>
      <c r="BI22" s="1329"/>
      <c r="BJ22" s="1329"/>
      <c r="BK22" s="1329"/>
      <c r="BL22" s="1329"/>
      <c r="BM22" s="1329"/>
      <c r="BN22" s="1329"/>
      <c r="BO22" s="1329"/>
      <c r="BP22" s="1329"/>
      <c r="BQ22" s="1329"/>
      <c r="BR22" s="1329"/>
      <c r="BS22" s="1329"/>
      <c r="BT22" s="1329"/>
      <c r="BU22" s="1329"/>
      <c r="BV22" s="1329"/>
      <c r="BW22" s="1329"/>
      <c r="BX22" s="1330"/>
    </row>
    <row r="23" spans="2:76" ht="12" customHeight="1">
      <c r="B23" s="1325"/>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7"/>
      <c r="AO23" s="1328"/>
      <c r="AP23" s="1329"/>
      <c r="AQ23" s="1329"/>
      <c r="AR23" s="1329"/>
      <c r="AS23" s="1329"/>
      <c r="AT23" s="1329"/>
      <c r="AU23" s="1329"/>
      <c r="AV23" s="1329"/>
      <c r="AW23" s="1329"/>
      <c r="AX23" s="1329"/>
      <c r="AY23" s="1329"/>
      <c r="AZ23" s="1329"/>
      <c r="BA23" s="1329"/>
      <c r="BB23" s="1329"/>
      <c r="BC23" s="1329"/>
      <c r="BD23" s="1329"/>
      <c r="BE23" s="1329"/>
      <c r="BF23" s="1329"/>
      <c r="BG23" s="1329"/>
      <c r="BH23" s="1329"/>
      <c r="BI23" s="1329"/>
      <c r="BJ23" s="1329"/>
      <c r="BK23" s="1329"/>
      <c r="BL23" s="1329"/>
      <c r="BM23" s="1329"/>
      <c r="BN23" s="1329"/>
      <c r="BO23" s="1329"/>
      <c r="BP23" s="1329"/>
      <c r="BQ23" s="1329"/>
      <c r="BR23" s="1329"/>
      <c r="BS23" s="1329"/>
      <c r="BT23" s="1329"/>
      <c r="BU23" s="1329"/>
      <c r="BV23" s="1329"/>
      <c r="BW23" s="1329"/>
      <c r="BX23" s="1330"/>
    </row>
    <row r="24" spans="2:76">
      <c r="B24" s="1325"/>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7"/>
      <c r="AO24" s="1328"/>
      <c r="AP24" s="1329"/>
      <c r="AQ24" s="1329"/>
      <c r="AR24" s="1329"/>
      <c r="AS24" s="1329"/>
      <c r="AT24" s="1329"/>
      <c r="AU24" s="1329"/>
      <c r="AV24" s="1329"/>
      <c r="AW24" s="1329"/>
      <c r="AX24" s="1329"/>
      <c r="AY24" s="1329"/>
      <c r="AZ24" s="1329"/>
      <c r="BA24" s="1329"/>
      <c r="BB24" s="1329"/>
      <c r="BC24" s="1329"/>
      <c r="BD24" s="1329"/>
      <c r="BE24" s="1329"/>
      <c r="BF24" s="1329"/>
      <c r="BG24" s="1329"/>
      <c r="BH24" s="1329"/>
      <c r="BI24" s="1329"/>
      <c r="BJ24" s="1329"/>
      <c r="BK24" s="1329"/>
      <c r="BL24" s="1329"/>
      <c r="BM24" s="1329"/>
      <c r="BN24" s="1329"/>
      <c r="BO24" s="1329"/>
      <c r="BP24" s="1329"/>
      <c r="BQ24" s="1329"/>
      <c r="BR24" s="1329"/>
      <c r="BS24" s="1329"/>
      <c r="BT24" s="1329"/>
      <c r="BU24" s="1329"/>
      <c r="BV24" s="1329"/>
      <c r="BW24" s="1329"/>
      <c r="BX24" s="1330"/>
    </row>
    <row r="25" spans="2:76">
      <c r="B25" s="1325"/>
      <c r="C25" s="1326"/>
      <c r="D25" s="1326"/>
      <c r="E25" s="1326"/>
      <c r="F25" s="1326"/>
      <c r="G25" s="1326"/>
      <c r="H25" s="1326"/>
      <c r="I25" s="1326"/>
      <c r="J25" s="1326"/>
      <c r="K25" s="1326"/>
      <c r="L25" s="1326"/>
      <c r="M25" s="1326"/>
      <c r="N25" s="1326"/>
      <c r="O25" s="1326"/>
      <c r="P25" s="1326"/>
      <c r="Q25" s="1326"/>
      <c r="R25" s="1326"/>
      <c r="S25" s="1326"/>
      <c r="T25" s="1326"/>
      <c r="U25" s="1326"/>
      <c r="V25" s="1326"/>
      <c r="W25" s="1326"/>
      <c r="X25" s="1326"/>
      <c r="Y25" s="1326"/>
      <c r="Z25" s="1326"/>
      <c r="AA25" s="1326"/>
      <c r="AB25" s="1326"/>
      <c r="AC25" s="1326"/>
      <c r="AD25" s="1326"/>
      <c r="AE25" s="1326"/>
      <c r="AF25" s="1326"/>
      <c r="AG25" s="1326"/>
      <c r="AH25" s="1326"/>
      <c r="AI25" s="1326"/>
      <c r="AJ25" s="1326"/>
      <c r="AK25" s="1327"/>
      <c r="AO25" s="1328"/>
      <c r="AP25" s="1329"/>
      <c r="AQ25" s="1329"/>
      <c r="AR25" s="1329"/>
      <c r="AS25" s="1329"/>
      <c r="AT25" s="1329"/>
      <c r="AU25" s="1329"/>
      <c r="AV25" s="1329"/>
      <c r="AW25" s="1329"/>
      <c r="AX25" s="1329"/>
      <c r="AY25" s="1329"/>
      <c r="AZ25" s="1329"/>
      <c r="BA25" s="1329"/>
      <c r="BB25" s="1329"/>
      <c r="BC25" s="1329"/>
      <c r="BD25" s="1329"/>
      <c r="BE25" s="1329"/>
      <c r="BF25" s="1329"/>
      <c r="BG25" s="1329"/>
      <c r="BH25" s="1329"/>
      <c r="BI25" s="1329"/>
      <c r="BJ25" s="1329"/>
      <c r="BK25" s="1329"/>
      <c r="BL25" s="1329"/>
      <c r="BM25" s="1329"/>
      <c r="BN25" s="1329"/>
      <c r="BO25" s="1329"/>
      <c r="BP25" s="1329"/>
      <c r="BQ25" s="1329"/>
      <c r="BR25" s="1329"/>
      <c r="BS25" s="1329"/>
      <c r="BT25" s="1329"/>
      <c r="BU25" s="1329"/>
      <c r="BV25" s="1329"/>
      <c r="BW25" s="1329"/>
      <c r="BX25" s="1330"/>
    </row>
    <row r="26" spans="2:76">
      <c r="B26" s="1325"/>
      <c r="C26" s="1326"/>
      <c r="D26" s="1326"/>
      <c r="E26" s="1326"/>
      <c r="F26" s="1326"/>
      <c r="G26" s="1326"/>
      <c r="H26" s="1326"/>
      <c r="I26" s="1326"/>
      <c r="J26" s="1326"/>
      <c r="K26" s="1326"/>
      <c r="L26" s="1326"/>
      <c r="M26" s="1326"/>
      <c r="N26" s="1326"/>
      <c r="O26" s="1326"/>
      <c r="P26" s="1326"/>
      <c r="Q26" s="1326"/>
      <c r="R26" s="1326"/>
      <c r="S26" s="1326"/>
      <c r="T26" s="1326"/>
      <c r="U26" s="1326"/>
      <c r="V26" s="1326"/>
      <c r="W26" s="1326"/>
      <c r="X26" s="1326"/>
      <c r="Y26" s="1326"/>
      <c r="Z26" s="1326"/>
      <c r="AA26" s="1326"/>
      <c r="AB26" s="1326"/>
      <c r="AC26" s="1326"/>
      <c r="AD26" s="1326"/>
      <c r="AE26" s="1326"/>
      <c r="AF26" s="1326"/>
      <c r="AG26" s="1326"/>
      <c r="AH26" s="1326"/>
      <c r="AI26" s="1326"/>
      <c r="AJ26" s="1326"/>
      <c r="AK26" s="1327"/>
      <c r="AO26" s="1328"/>
      <c r="AP26" s="1329"/>
      <c r="AQ26" s="1329"/>
      <c r="AR26" s="1329"/>
      <c r="AS26" s="1329"/>
      <c r="AT26" s="1329"/>
      <c r="AU26" s="1329"/>
      <c r="AV26" s="1329"/>
      <c r="AW26" s="1329"/>
      <c r="AX26" s="1329"/>
      <c r="AY26" s="1329"/>
      <c r="AZ26" s="1329"/>
      <c r="BA26" s="1329"/>
      <c r="BB26" s="1329"/>
      <c r="BC26" s="1329"/>
      <c r="BD26" s="1329"/>
      <c r="BE26" s="1329"/>
      <c r="BF26" s="1329"/>
      <c r="BG26" s="1329"/>
      <c r="BH26" s="1329"/>
      <c r="BI26" s="1329"/>
      <c r="BJ26" s="1329"/>
      <c r="BK26" s="1329"/>
      <c r="BL26" s="1329"/>
      <c r="BM26" s="1329"/>
      <c r="BN26" s="1329"/>
      <c r="BO26" s="1329"/>
      <c r="BP26" s="1329"/>
      <c r="BQ26" s="1329"/>
      <c r="BR26" s="1329"/>
      <c r="BS26" s="1329"/>
      <c r="BT26" s="1329"/>
      <c r="BU26" s="1329"/>
      <c r="BV26" s="1329"/>
      <c r="BW26" s="1329"/>
      <c r="BX26" s="1330"/>
    </row>
    <row r="27" spans="2:76">
      <c r="B27" s="1325"/>
      <c r="C27" s="1326"/>
      <c r="D27" s="1326"/>
      <c r="E27" s="1326"/>
      <c r="F27" s="1326"/>
      <c r="G27" s="1326"/>
      <c r="H27" s="1326"/>
      <c r="I27" s="1326"/>
      <c r="J27" s="1326"/>
      <c r="K27" s="1326"/>
      <c r="L27" s="1326"/>
      <c r="M27" s="1326"/>
      <c r="N27" s="1326"/>
      <c r="O27" s="1326"/>
      <c r="P27" s="1326"/>
      <c r="Q27" s="1326"/>
      <c r="R27" s="1326"/>
      <c r="S27" s="1326"/>
      <c r="T27" s="1326"/>
      <c r="U27" s="1326"/>
      <c r="V27" s="1326"/>
      <c r="W27" s="1326"/>
      <c r="X27" s="1326"/>
      <c r="Y27" s="1326"/>
      <c r="Z27" s="1326"/>
      <c r="AA27" s="1326"/>
      <c r="AB27" s="1326"/>
      <c r="AC27" s="1326"/>
      <c r="AD27" s="1326"/>
      <c r="AE27" s="1326"/>
      <c r="AF27" s="1326"/>
      <c r="AG27" s="1326"/>
      <c r="AH27" s="1326"/>
      <c r="AI27" s="1326"/>
      <c r="AJ27" s="1326"/>
      <c r="AK27" s="1327"/>
      <c r="AO27" s="1328"/>
      <c r="AP27" s="1329"/>
      <c r="AQ27" s="1329"/>
      <c r="AR27" s="1329"/>
      <c r="AS27" s="1329"/>
      <c r="AT27" s="1329"/>
      <c r="AU27" s="1329"/>
      <c r="AV27" s="1329"/>
      <c r="AW27" s="1329"/>
      <c r="AX27" s="1329"/>
      <c r="AY27" s="1329"/>
      <c r="AZ27" s="1329"/>
      <c r="BA27" s="1329"/>
      <c r="BB27" s="1329"/>
      <c r="BC27" s="1329"/>
      <c r="BD27" s="1329"/>
      <c r="BE27" s="1329"/>
      <c r="BF27" s="1329"/>
      <c r="BG27" s="1329"/>
      <c r="BH27" s="1329"/>
      <c r="BI27" s="1329"/>
      <c r="BJ27" s="1329"/>
      <c r="BK27" s="1329"/>
      <c r="BL27" s="1329"/>
      <c r="BM27" s="1329"/>
      <c r="BN27" s="1329"/>
      <c r="BO27" s="1329"/>
      <c r="BP27" s="1329"/>
      <c r="BQ27" s="1329"/>
      <c r="BR27" s="1329"/>
      <c r="BS27" s="1329"/>
      <c r="BT27" s="1329"/>
      <c r="BU27" s="1329"/>
      <c r="BV27" s="1329"/>
      <c r="BW27" s="1329"/>
      <c r="BX27" s="1330"/>
    </row>
    <row r="28" spans="2:76">
      <c r="B28" s="1325"/>
      <c r="C28" s="1326"/>
      <c r="D28" s="1326"/>
      <c r="E28" s="1326"/>
      <c r="F28" s="1326"/>
      <c r="G28" s="1326"/>
      <c r="H28" s="1326"/>
      <c r="I28" s="1326"/>
      <c r="J28" s="1326"/>
      <c r="K28" s="1326"/>
      <c r="L28" s="1326"/>
      <c r="M28" s="1326"/>
      <c r="N28" s="1326"/>
      <c r="O28" s="1326"/>
      <c r="P28" s="1326"/>
      <c r="Q28" s="1326"/>
      <c r="R28" s="1326"/>
      <c r="S28" s="1326"/>
      <c r="T28" s="1326"/>
      <c r="U28" s="1326"/>
      <c r="V28" s="1326"/>
      <c r="W28" s="1326"/>
      <c r="X28" s="1326"/>
      <c r="Y28" s="1326"/>
      <c r="Z28" s="1326"/>
      <c r="AA28" s="1326"/>
      <c r="AB28" s="1326"/>
      <c r="AC28" s="1326"/>
      <c r="AD28" s="1326"/>
      <c r="AE28" s="1326"/>
      <c r="AF28" s="1326"/>
      <c r="AG28" s="1326"/>
      <c r="AH28" s="1326"/>
      <c r="AI28" s="1326"/>
      <c r="AJ28" s="1326"/>
      <c r="AK28" s="1327"/>
      <c r="AO28" s="1328"/>
      <c r="AP28" s="1329"/>
      <c r="AQ28" s="1329"/>
      <c r="AR28" s="1329"/>
      <c r="AS28" s="1329"/>
      <c r="AT28" s="1329"/>
      <c r="AU28" s="1329"/>
      <c r="AV28" s="1329"/>
      <c r="AW28" s="1329"/>
      <c r="AX28" s="1329"/>
      <c r="AY28" s="1329"/>
      <c r="AZ28" s="1329"/>
      <c r="BA28" s="1329"/>
      <c r="BB28" s="1329"/>
      <c r="BC28" s="1329"/>
      <c r="BD28" s="1329"/>
      <c r="BE28" s="1329"/>
      <c r="BF28" s="1329"/>
      <c r="BG28" s="1329"/>
      <c r="BH28" s="1329"/>
      <c r="BI28" s="1329"/>
      <c r="BJ28" s="1329"/>
      <c r="BK28" s="1329"/>
      <c r="BL28" s="1329"/>
      <c r="BM28" s="1329"/>
      <c r="BN28" s="1329"/>
      <c r="BO28" s="1329"/>
      <c r="BP28" s="1329"/>
      <c r="BQ28" s="1329"/>
      <c r="BR28" s="1329"/>
      <c r="BS28" s="1329"/>
      <c r="BT28" s="1329"/>
      <c r="BU28" s="1329"/>
      <c r="BV28" s="1329"/>
      <c r="BW28" s="1329"/>
      <c r="BX28" s="1330"/>
    </row>
    <row r="29" spans="2:76">
      <c r="B29" s="1325"/>
      <c r="C29" s="1326"/>
      <c r="D29" s="1326"/>
      <c r="E29" s="1326"/>
      <c r="F29" s="1326"/>
      <c r="G29" s="1326"/>
      <c r="H29" s="1326"/>
      <c r="I29" s="1326"/>
      <c r="J29" s="1326"/>
      <c r="K29" s="1326"/>
      <c r="L29" s="1326"/>
      <c r="M29" s="1326"/>
      <c r="N29" s="1326"/>
      <c r="O29" s="1326"/>
      <c r="P29" s="1326"/>
      <c r="Q29" s="1326"/>
      <c r="R29" s="1326"/>
      <c r="S29" s="1326"/>
      <c r="T29" s="1326"/>
      <c r="U29" s="1326"/>
      <c r="V29" s="1326"/>
      <c r="W29" s="1326"/>
      <c r="X29" s="1326"/>
      <c r="Y29" s="1326"/>
      <c r="Z29" s="1326"/>
      <c r="AA29" s="1326"/>
      <c r="AB29" s="1326"/>
      <c r="AC29" s="1326"/>
      <c r="AD29" s="1326"/>
      <c r="AE29" s="1326"/>
      <c r="AF29" s="1326"/>
      <c r="AG29" s="1326"/>
      <c r="AH29" s="1326"/>
      <c r="AI29" s="1326"/>
      <c r="AJ29" s="1326"/>
      <c r="AK29" s="1327"/>
      <c r="AO29" s="1328"/>
      <c r="AP29" s="1329"/>
      <c r="AQ29" s="1329"/>
      <c r="AR29" s="1329"/>
      <c r="AS29" s="1329"/>
      <c r="AT29" s="1329"/>
      <c r="AU29" s="1329"/>
      <c r="AV29" s="1329"/>
      <c r="AW29" s="1329"/>
      <c r="AX29" s="1329"/>
      <c r="AY29" s="1329"/>
      <c r="AZ29" s="1329"/>
      <c r="BA29" s="1329"/>
      <c r="BB29" s="1329"/>
      <c r="BC29" s="1329"/>
      <c r="BD29" s="1329"/>
      <c r="BE29" s="1329"/>
      <c r="BF29" s="1329"/>
      <c r="BG29" s="1329"/>
      <c r="BH29" s="1329"/>
      <c r="BI29" s="1329"/>
      <c r="BJ29" s="1329"/>
      <c r="BK29" s="1329"/>
      <c r="BL29" s="1329"/>
      <c r="BM29" s="1329"/>
      <c r="BN29" s="1329"/>
      <c r="BO29" s="1329"/>
      <c r="BP29" s="1329"/>
      <c r="BQ29" s="1329"/>
      <c r="BR29" s="1329"/>
      <c r="BS29" s="1329"/>
      <c r="BT29" s="1329"/>
      <c r="BU29" s="1329"/>
      <c r="BV29" s="1329"/>
      <c r="BW29" s="1329"/>
      <c r="BX29" s="1330"/>
    </row>
    <row r="30" spans="2:76">
      <c r="B30" s="1325"/>
      <c r="C30" s="1326"/>
      <c r="D30" s="1326"/>
      <c r="E30" s="1326"/>
      <c r="F30" s="1326"/>
      <c r="G30" s="1326"/>
      <c r="H30" s="1326"/>
      <c r="I30" s="1326"/>
      <c r="J30" s="1326"/>
      <c r="K30" s="1326"/>
      <c r="L30" s="1326"/>
      <c r="M30" s="1326"/>
      <c r="N30" s="1326"/>
      <c r="O30" s="1326"/>
      <c r="P30" s="1326"/>
      <c r="Q30" s="1326"/>
      <c r="R30" s="1326"/>
      <c r="S30" s="1326"/>
      <c r="T30" s="1326"/>
      <c r="U30" s="1326"/>
      <c r="V30" s="1326"/>
      <c r="W30" s="1326"/>
      <c r="X30" s="1326"/>
      <c r="Y30" s="1326"/>
      <c r="Z30" s="1326"/>
      <c r="AA30" s="1326"/>
      <c r="AB30" s="1326"/>
      <c r="AC30" s="1326"/>
      <c r="AD30" s="1326"/>
      <c r="AE30" s="1326"/>
      <c r="AF30" s="1326"/>
      <c r="AG30" s="1326"/>
      <c r="AH30" s="1326"/>
      <c r="AI30" s="1326"/>
      <c r="AJ30" s="1326"/>
      <c r="AK30" s="1327"/>
      <c r="AO30" s="1328"/>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c r="BK30" s="1329"/>
      <c r="BL30" s="1329"/>
      <c r="BM30" s="1329"/>
      <c r="BN30" s="1329"/>
      <c r="BO30" s="1329"/>
      <c r="BP30" s="1329"/>
      <c r="BQ30" s="1329"/>
      <c r="BR30" s="1329"/>
      <c r="BS30" s="1329"/>
      <c r="BT30" s="1329"/>
      <c r="BU30" s="1329"/>
      <c r="BV30" s="1329"/>
      <c r="BW30" s="1329"/>
      <c r="BX30" s="1330"/>
    </row>
    <row r="31" spans="2:76">
      <c r="B31" s="1325"/>
      <c r="C31" s="1326"/>
      <c r="D31" s="1326"/>
      <c r="E31" s="1326"/>
      <c r="F31" s="1326"/>
      <c r="G31" s="1326"/>
      <c r="H31" s="1326"/>
      <c r="I31" s="1326"/>
      <c r="J31" s="1326"/>
      <c r="K31" s="1326"/>
      <c r="L31" s="1326"/>
      <c r="M31" s="1326"/>
      <c r="N31" s="1326"/>
      <c r="O31" s="1326"/>
      <c r="P31" s="1326"/>
      <c r="Q31" s="1326"/>
      <c r="R31" s="1326"/>
      <c r="S31" s="1326"/>
      <c r="T31" s="1326"/>
      <c r="U31" s="1326"/>
      <c r="V31" s="1326"/>
      <c r="W31" s="1326"/>
      <c r="X31" s="1326"/>
      <c r="Y31" s="1326"/>
      <c r="Z31" s="1326"/>
      <c r="AA31" s="1326"/>
      <c r="AB31" s="1326"/>
      <c r="AC31" s="1326"/>
      <c r="AD31" s="1326"/>
      <c r="AE31" s="1326"/>
      <c r="AF31" s="1326"/>
      <c r="AG31" s="1326"/>
      <c r="AH31" s="1326"/>
      <c r="AI31" s="1326"/>
      <c r="AJ31" s="1326"/>
      <c r="AK31" s="1327"/>
      <c r="AO31" s="1328"/>
      <c r="AP31" s="1329"/>
      <c r="AQ31" s="1329"/>
      <c r="AR31" s="1329"/>
      <c r="AS31" s="1329"/>
      <c r="AT31" s="1329"/>
      <c r="AU31" s="1329"/>
      <c r="AV31" s="1329"/>
      <c r="AW31" s="1329"/>
      <c r="AX31" s="1329"/>
      <c r="AY31" s="1329"/>
      <c r="AZ31" s="1329"/>
      <c r="BA31" s="1329"/>
      <c r="BB31" s="1329"/>
      <c r="BC31" s="1329"/>
      <c r="BD31" s="1329"/>
      <c r="BE31" s="1329"/>
      <c r="BF31" s="1329"/>
      <c r="BG31" s="1329"/>
      <c r="BH31" s="1329"/>
      <c r="BI31" s="1329"/>
      <c r="BJ31" s="1329"/>
      <c r="BK31" s="1329"/>
      <c r="BL31" s="1329"/>
      <c r="BM31" s="1329"/>
      <c r="BN31" s="1329"/>
      <c r="BO31" s="1329"/>
      <c r="BP31" s="1329"/>
      <c r="BQ31" s="1329"/>
      <c r="BR31" s="1329"/>
      <c r="BS31" s="1329"/>
      <c r="BT31" s="1329"/>
      <c r="BU31" s="1329"/>
      <c r="BV31" s="1329"/>
      <c r="BW31" s="1329"/>
      <c r="BX31" s="1330"/>
    </row>
    <row r="32" spans="2:76">
      <c r="B32" s="1325"/>
      <c r="C32" s="1326"/>
      <c r="D32" s="1326"/>
      <c r="E32" s="1326"/>
      <c r="F32" s="1326"/>
      <c r="G32" s="1326"/>
      <c r="H32" s="1326"/>
      <c r="I32" s="1326"/>
      <c r="J32" s="1326"/>
      <c r="K32" s="1326"/>
      <c r="L32" s="1326"/>
      <c r="M32" s="1326"/>
      <c r="N32" s="1326"/>
      <c r="O32" s="1326"/>
      <c r="P32" s="1326"/>
      <c r="Q32" s="1326"/>
      <c r="R32" s="1326"/>
      <c r="S32" s="1326"/>
      <c r="T32" s="1326"/>
      <c r="U32" s="1326"/>
      <c r="V32" s="1326"/>
      <c r="W32" s="1326"/>
      <c r="X32" s="1326"/>
      <c r="Y32" s="1326"/>
      <c r="Z32" s="1326"/>
      <c r="AA32" s="1326"/>
      <c r="AB32" s="1326"/>
      <c r="AC32" s="1326"/>
      <c r="AD32" s="1326"/>
      <c r="AE32" s="1326"/>
      <c r="AF32" s="1326"/>
      <c r="AG32" s="1326"/>
      <c r="AH32" s="1326"/>
      <c r="AI32" s="1326"/>
      <c r="AJ32" s="1326"/>
      <c r="AK32" s="1327"/>
      <c r="AO32" s="1328"/>
      <c r="AP32" s="1329"/>
      <c r="AQ32" s="1329"/>
      <c r="AR32" s="1329"/>
      <c r="AS32" s="1329"/>
      <c r="AT32" s="1329"/>
      <c r="AU32" s="1329"/>
      <c r="AV32" s="1329"/>
      <c r="AW32" s="1329"/>
      <c r="AX32" s="1329"/>
      <c r="AY32" s="1329"/>
      <c r="AZ32" s="1329"/>
      <c r="BA32" s="1329"/>
      <c r="BB32" s="1329"/>
      <c r="BC32" s="1329"/>
      <c r="BD32" s="1329"/>
      <c r="BE32" s="1329"/>
      <c r="BF32" s="1329"/>
      <c r="BG32" s="1329"/>
      <c r="BH32" s="1329"/>
      <c r="BI32" s="1329"/>
      <c r="BJ32" s="1329"/>
      <c r="BK32" s="1329"/>
      <c r="BL32" s="1329"/>
      <c r="BM32" s="1329"/>
      <c r="BN32" s="1329"/>
      <c r="BO32" s="1329"/>
      <c r="BP32" s="1329"/>
      <c r="BQ32" s="1329"/>
      <c r="BR32" s="1329"/>
      <c r="BS32" s="1329"/>
      <c r="BT32" s="1329"/>
      <c r="BU32" s="1329"/>
      <c r="BV32" s="1329"/>
      <c r="BW32" s="1329"/>
      <c r="BX32" s="1330"/>
    </row>
    <row r="33" spans="2:76">
      <c r="B33" s="1325"/>
      <c r="C33" s="1326"/>
      <c r="D33" s="1326"/>
      <c r="E33" s="1326"/>
      <c r="F33" s="1326"/>
      <c r="G33" s="1326"/>
      <c r="H33" s="1326"/>
      <c r="I33" s="1326"/>
      <c r="J33" s="1326"/>
      <c r="K33" s="1326"/>
      <c r="L33" s="1326"/>
      <c r="M33" s="1326"/>
      <c r="N33" s="1326"/>
      <c r="O33" s="1326"/>
      <c r="P33" s="1326"/>
      <c r="Q33" s="1326"/>
      <c r="R33" s="1326"/>
      <c r="S33" s="1326"/>
      <c r="T33" s="1326"/>
      <c r="U33" s="1326"/>
      <c r="V33" s="1326"/>
      <c r="W33" s="1326"/>
      <c r="X33" s="1326"/>
      <c r="Y33" s="1326"/>
      <c r="Z33" s="1326"/>
      <c r="AA33" s="1326"/>
      <c r="AB33" s="1326"/>
      <c r="AC33" s="1326"/>
      <c r="AD33" s="1326"/>
      <c r="AE33" s="1326"/>
      <c r="AF33" s="1326"/>
      <c r="AG33" s="1326"/>
      <c r="AH33" s="1326"/>
      <c r="AI33" s="1326"/>
      <c r="AJ33" s="1326"/>
      <c r="AK33" s="1327"/>
      <c r="AO33" s="1328"/>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c r="BK33" s="1329"/>
      <c r="BL33" s="1329"/>
      <c r="BM33" s="1329"/>
      <c r="BN33" s="1329"/>
      <c r="BO33" s="1329"/>
      <c r="BP33" s="1329"/>
      <c r="BQ33" s="1329"/>
      <c r="BR33" s="1329"/>
      <c r="BS33" s="1329"/>
      <c r="BT33" s="1329"/>
      <c r="BU33" s="1329"/>
      <c r="BV33" s="1329"/>
      <c r="BW33" s="1329"/>
      <c r="BX33" s="1330"/>
    </row>
    <row r="34" spans="2:76">
      <c r="B34" s="1325"/>
      <c r="C34" s="1326"/>
      <c r="D34" s="1326"/>
      <c r="E34" s="1326"/>
      <c r="F34" s="1326"/>
      <c r="G34" s="1326"/>
      <c r="H34" s="1326"/>
      <c r="I34" s="1326"/>
      <c r="J34" s="1326"/>
      <c r="K34" s="1326"/>
      <c r="L34" s="1326"/>
      <c r="M34" s="1326"/>
      <c r="N34" s="1326"/>
      <c r="O34" s="1326"/>
      <c r="P34" s="1326"/>
      <c r="Q34" s="1326"/>
      <c r="R34" s="1326"/>
      <c r="S34" s="1326"/>
      <c r="T34" s="1326"/>
      <c r="U34" s="1326"/>
      <c r="V34" s="1326"/>
      <c r="W34" s="1326"/>
      <c r="X34" s="1326"/>
      <c r="Y34" s="1326"/>
      <c r="Z34" s="1326"/>
      <c r="AA34" s="1326"/>
      <c r="AB34" s="1326"/>
      <c r="AC34" s="1326"/>
      <c r="AD34" s="1326"/>
      <c r="AE34" s="1326"/>
      <c r="AF34" s="1326"/>
      <c r="AG34" s="1326"/>
      <c r="AH34" s="1326"/>
      <c r="AI34" s="1326"/>
      <c r="AJ34" s="1326"/>
      <c r="AK34" s="1327"/>
      <c r="AO34" s="1328"/>
      <c r="AP34" s="1329"/>
      <c r="AQ34" s="1329"/>
      <c r="AR34" s="1329"/>
      <c r="AS34" s="1329"/>
      <c r="AT34" s="1329"/>
      <c r="AU34" s="1329"/>
      <c r="AV34" s="1329"/>
      <c r="AW34" s="1329"/>
      <c r="AX34" s="1329"/>
      <c r="AY34" s="1329"/>
      <c r="AZ34" s="1329"/>
      <c r="BA34" s="1329"/>
      <c r="BB34" s="1329"/>
      <c r="BC34" s="1329"/>
      <c r="BD34" s="1329"/>
      <c r="BE34" s="1329"/>
      <c r="BF34" s="1329"/>
      <c r="BG34" s="1329"/>
      <c r="BH34" s="1329"/>
      <c r="BI34" s="1329"/>
      <c r="BJ34" s="1329"/>
      <c r="BK34" s="1329"/>
      <c r="BL34" s="1329"/>
      <c r="BM34" s="1329"/>
      <c r="BN34" s="1329"/>
      <c r="BO34" s="1329"/>
      <c r="BP34" s="1329"/>
      <c r="BQ34" s="1329"/>
      <c r="BR34" s="1329"/>
      <c r="BS34" s="1329"/>
      <c r="BT34" s="1329"/>
      <c r="BU34" s="1329"/>
      <c r="BV34" s="1329"/>
      <c r="BW34" s="1329"/>
      <c r="BX34" s="1330"/>
    </row>
    <row r="35" spans="2:76">
      <c r="B35" s="1325"/>
      <c r="C35" s="1326"/>
      <c r="D35" s="1326"/>
      <c r="E35" s="1326"/>
      <c r="F35" s="1326"/>
      <c r="G35" s="1326"/>
      <c r="H35" s="1326"/>
      <c r="I35" s="1326"/>
      <c r="J35" s="1326"/>
      <c r="K35" s="1326"/>
      <c r="L35" s="1326"/>
      <c r="M35" s="1326"/>
      <c r="N35" s="1326"/>
      <c r="O35" s="1326"/>
      <c r="P35" s="1326"/>
      <c r="Q35" s="1326"/>
      <c r="R35" s="1326"/>
      <c r="S35" s="1326"/>
      <c r="T35" s="1326"/>
      <c r="U35" s="1326"/>
      <c r="V35" s="1326"/>
      <c r="W35" s="1326"/>
      <c r="X35" s="1326"/>
      <c r="Y35" s="1326"/>
      <c r="Z35" s="1326"/>
      <c r="AA35" s="1326"/>
      <c r="AB35" s="1326"/>
      <c r="AC35" s="1326"/>
      <c r="AD35" s="1326"/>
      <c r="AE35" s="1326"/>
      <c r="AF35" s="1326"/>
      <c r="AG35" s="1326"/>
      <c r="AH35" s="1326"/>
      <c r="AI35" s="1326"/>
      <c r="AJ35" s="1326"/>
      <c r="AK35" s="1327"/>
      <c r="AO35" s="1328"/>
      <c r="AP35" s="1329"/>
      <c r="AQ35" s="1329"/>
      <c r="AR35" s="1329"/>
      <c r="AS35" s="1329"/>
      <c r="AT35" s="1329"/>
      <c r="AU35" s="1329"/>
      <c r="AV35" s="1329"/>
      <c r="AW35" s="1329"/>
      <c r="AX35" s="1329"/>
      <c r="AY35" s="1329"/>
      <c r="AZ35" s="1329"/>
      <c r="BA35" s="1329"/>
      <c r="BB35" s="1329"/>
      <c r="BC35" s="1329"/>
      <c r="BD35" s="1329"/>
      <c r="BE35" s="1329"/>
      <c r="BF35" s="1329"/>
      <c r="BG35" s="1329"/>
      <c r="BH35" s="1329"/>
      <c r="BI35" s="1329"/>
      <c r="BJ35" s="1329"/>
      <c r="BK35" s="1329"/>
      <c r="BL35" s="1329"/>
      <c r="BM35" s="1329"/>
      <c r="BN35" s="1329"/>
      <c r="BO35" s="1329"/>
      <c r="BP35" s="1329"/>
      <c r="BQ35" s="1329"/>
      <c r="BR35" s="1329"/>
      <c r="BS35" s="1329"/>
      <c r="BT35" s="1329"/>
      <c r="BU35" s="1329"/>
      <c r="BV35" s="1329"/>
      <c r="BW35" s="1329"/>
      <c r="BX35" s="1330"/>
    </row>
    <row r="36" spans="2:76">
      <c r="B36" s="1325"/>
      <c r="C36" s="1326"/>
      <c r="D36" s="1326"/>
      <c r="E36" s="1326"/>
      <c r="F36" s="1326"/>
      <c r="G36" s="1326"/>
      <c r="H36" s="1326"/>
      <c r="I36" s="1326"/>
      <c r="J36" s="1326"/>
      <c r="K36" s="1326"/>
      <c r="L36" s="1326"/>
      <c r="M36" s="1326"/>
      <c r="N36" s="1326"/>
      <c r="O36" s="1326"/>
      <c r="P36" s="1326"/>
      <c r="Q36" s="1326"/>
      <c r="R36" s="1326"/>
      <c r="S36" s="1326"/>
      <c r="T36" s="1326"/>
      <c r="U36" s="1326"/>
      <c r="V36" s="1326"/>
      <c r="W36" s="1326"/>
      <c r="X36" s="1326"/>
      <c r="Y36" s="1326"/>
      <c r="Z36" s="1326"/>
      <c r="AA36" s="1326"/>
      <c r="AB36" s="1326"/>
      <c r="AC36" s="1326"/>
      <c r="AD36" s="1326"/>
      <c r="AE36" s="1326"/>
      <c r="AF36" s="1326"/>
      <c r="AG36" s="1326"/>
      <c r="AH36" s="1326"/>
      <c r="AI36" s="1326"/>
      <c r="AJ36" s="1326"/>
      <c r="AK36" s="1327"/>
      <c r="AO36" s="1328"/>
      <c r="AP36" s="1329"/>
      <c r="AQ36" s="1329"/>
      <c r="AR36" s="1329"/>
      <c r="AS36" s="1329"/>
      <c r="AT36" s="1329"/>
      <c r="AU36" s="1329"/>
      <c r="AV36" s="1329"/>
      <c r="AW36" s="1329"/>
      <c r="AX36" s="1329"/>
      <c r="AY36" s="1329"/>
      <c r="AZ36" s="1329"/>
      <c r="BA36" s="1329"/>
      <c r="BB36" s="1329"/>
      <c r="BC36" s="1329"/>
      <c r="BD36" s="1329"/>
      <c r="BE36" s="1329"/>
      <c r="BF36" s="1329"/>
      <c r="BG36" s="1329"/>
      <c r="BH36" s="1329"/>
      <c r="BI36" s="1329"/>
      <c r="BJ36" s="1329"/>
      <c r="BK36" s="1329"/>
      <c r="BL36" s="1329"/>
      <c r="BM36" s="1329"/>
      <c r="BN36" s="1329"/>
      <c r="BO36" s="1329"/>
      <c r="BP36" s="1329"/>
      <c r="BQ36" s="1329"/>
      <c r="BR36" s="1329"/>
      <c r="BS36" s="1329"/>
      <c r="BT36" s="1329"/>
      <c r="BU36" s="1329"/>
      <c r="BV36" s="1329"/>
      <c r="BW36" s="1329"/>
      <c r="BX36" s="1330"/>
    </row>
    <row r="37" spans="2:76" ht="12.75" thickBot="1">
      <c r="B37" s="1332"/>
      <c r="C37" s="1333"/>
      <c r="D37" s="1333"/>
      <c r="E37" s="1333"/>
      <c r="F37" s="1333"/>
      <c r="G37" s="1333"/>
      <c r="H37" s="1333"/>
      <c r="I37" s="1333"/>
      <c r="J37" s="1333"/>
      <c r="K37" s="1333"/>
      <c r="L37" s="1333"/>
      <c r="M37" s="1333"/>
      <c r="N37" s="1333"/>
      <c r="O37" s="1333"/>
      <c r="P37" s="1333"/>
      <c r="Q37" s="1333"/>
      <c r="R37" s="1333"/>
      <c r="S37" s="1333"/>
      <c r="T37" s="1333"/>
      <c r="U37" s="1333"/>
      <c r="V37" s="1333"/>
      <c r="W37" s="1333"/>
      <c r="X37" s="1333"/>
      <c r="Y37" s="1333"/>
      <c r="Z37" s="1333"/>
      <c r="AA37" s="1333"/>
      <c r="AB37" s="1333"/>
      <c r="AC37" s="1333"/>
      <c r="AD37" s="1333"/>
      <c r="AE37" s="1333"/>
      <c r="AF37" s="1333"/>
      <c r="AG37" s="1333"/>
      <c r="AH37" s="1333"/>
      <c r="AI37" s="1333"/>
      <c r="AJ37" s="1333"/>
      <c r="AK37" s="1334"/>
      <c r="AO37" s="1335"/>
      <c r="AP37" s="1336"/>
      <c r="AQ37" s="1336"/>
      <c r="AR37" s="1336"/>
      <c r="AS37" s="1336"/>
      <c r="AT37" s="1336"/>
      <c r="AU37" s="1336"/>
      <c r="AV37" s="1336"/>
      <c r="AW37" s="1336"/>
      <c r="AX37" s="1336"/>
      <c r="AY37" s="1336"/>
      <c r="AZ37" s="1336"/>
      <c r="BA37" s="1336"/>
      <c r="BB37" s="1336"/>
      <c r="BC37" s="1336"/>
      <c r="BD37" s="1336"/>
      <c r="BE37" s="1336"/>
      <c r="BF37" s="1336"/>
      <c r="BG37" s="1336"/>
      <c r="BH37" s="1336"/>
      <c r="BI37" s="1336"/>
      <c r="BJ37" s="1336"/>
      <c r="BK37" s="1336"/>
      <c r="BL37" s="1336"/>
      <c r="BM37" s="1336"/>
      <c r="BN37" s="1336"/>
      <c r="BO37" s="1336"/>
      <c r="BP37" s="1336"/>
      <c r="BQ37" s="1336"/>
      <c r="BR37" s="1336"/>
      <c r="BS37" s="1336"/>
      <c r="BT37" s="1336"/>
      <c r="BU37" s="1336"/>
      <c r="BV37" s="1336"/>
      <c r="BW37" s="1336"/>
      <c r="BX37" s="1337"/>
    </row>
    <row r="38" spans="2:76" ht="12.75" thickBot="1"/>
    <row r="39" spans="2:76" ht="12" customHeight="1" thickBot="1">
      <c r="B39" s="1864" t="s">
        <v>3964</v>
      </c>
      <c r="C39" s="1865"/>
      <c r="D39" s="1865"/>
      <c r="E39" s="1866"/>
      <c r="AO39" s="1864" t="s">
        <v>3964</v>
      </c>
      <c r="AP39" s="1865"/>
      <c r="AQ39" s="1865"/>
      <c r="AR39" s="1866"/>
    </row>
    <row r="40" spans="2:76" ht="12" customHeight="1">
      <c r="B40" s="1319"/>
      <c r="C40" s="1320"/>
      <c r="D40" s="1320"/>
      <c r="E40" s="1320"/>
      <c r="F40" s="1320"/>
      <c r="G40" s="1320"/>
      <c r="H40" s="1320"/>
      <c r="I40" s="1320"/>
      <c r="J40" s="1320"/>
      <c r="K40" s="1320"/>
      <c r="L40" s="1320"/>
      <c r="M40" s="1320"/>
      <c r="N40" s="1320"/>
      <c r="O40" s="1320"/>
      <c r="P40" s="1320"/>
      <c r="Q40" s="1320"/>
      <c r="R40" s="1320"/>
      <c r="S40" s="1320"/>
      <c r="T40" s="1320"/>
      <c r="U40" s="1320"/>
      <c r="V40" s="1320"/>
      <c r="W40" s="1320"/>
      <c r="X40" s="1320"/>
      <c r="Y40" s="1320"/>
      <c r="Z40" s="1320"/>
      <c r="AA40" s="1320"/>
      <c r="AB40" s="1320"/>
      <c r="AC40" s="1320"/>
      <c r="AD40" s="1320"/>
      <c r="AE40" s="1320"/>
      <c r="AF40" s="1320"/>
      <c r="AG40" s="1320"/>
      <c r="AH40" s="1320"/>
      <c r="AI40" s="1320"/>
      <c r="AJ40" s="1320"/>
      <c r="AK40" s="1321"/>
      <c r="AO40" s="1322"/>
      <c r="AP40" s="1323"/>
      <c r="AQ40" s="1323"/>
      <c r="AR40" s="1323"/>
      <c r="AS40" s="1323"/>
      <c r="AT40" s="1323"/>
      <c r="AU40" s="1323"/>
      <c r="AV40" s="1323"/>
      <c r="AW40" s="1323"/>
      <c r="AX40" s="1323"/>
      <c r="AY40" s="1323"/>
      <c r="AZ40" s="1323"/>
      <c r="BA40" s="1323"/>
      <c r="BB40" s="1323"/>
      <c r="BC40" s="1323"/>
      <c r="BD40" s="1323"/>
      <c r="BE40" s="1323"/>
      <c r="BF40" s="1323"/>
      <c r="BG40" s="1323"/>
      <c r="BH40" s="1323"/>
      <c r="BI40" s="1323"/>
      <c r="BJ40" s="1323"/>
      <c r="BK40" s="1323"/>
      <c r="BL40" s="1323"/>
      <c r="BM40" s="1323"/>
      <c r="BN40" s="1323"/>
      <c r="BO40" s="1323"/>
      <c r="BP40" s="1323"/>
      <c r="BQ40" s="1323"/>
      <c r="BR40" s="1323"/>
      <c r="BS40" s="1323"/>
      <c r="BT40" s="1323"/>
      <c r="BU40" s="1323"/>
      <c r="BV40" s="1323"/>
      <c r="BW40" s="1323"/>
      <c r="BX40" s="1324"/>
    </row>
    <row r="41" spans="2:76">
      <c r="B41" s="1325"/>
      <c r="C41" s="1326"/>
      <c r="D41" s="1326"/>
      <c r="E41" s="1326"/>
      <c r="F41" s="1326"/>
      <c r="G41" s="1326"/>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6"/>
      <c r="AJ41" s="1326"/>
      <c r="AK41" s="1327"/>
      <c r="AO41" s="1328"/>
      <c r="AP41" s="1329"/>
      <c r="AQ41" s="1329"/>
      <c r="AR41" s="1329"/>
      <c r="AS41" s="1329"/>
      <c r="AT41" s="1329"/>
      <c r="AU41" s="1329"/>
      <c r="AV41" s="1329"/>
      <c r="AW41" s="1329"/>
      <c r="AX41" s="1329"/>
      <c r="AY41" s="1329"/>
      <c r="AZ41" s="1329"/>
      <c r="BA41" s="1329"/>
      <c r="BB41" s="1329"/>
      <c r="BC41" s="1329"/>
      <c r="BD41" s="1329"/>
      <c r="BE41" s="1329"/>
      <c r="BF41" s="1329"/>
      <c r="BG41" s="1329"/>
      <c r="BH41" s="1329"/>
      <c r="BI41" s="1329"/>
      <c r="BJ41" s="1329"/>
      <c r="BK41" s="1329"/>
      <c r="BL41" s="1329"/>
      <c r="BM41" s="1329"/>
      <c r="BN41" s="1329"/>
      <c r="BO41" s="1329"/>
      <c r="BP41" s="1329"/>
      <c r="BQ41" s="1329"/>
      <c r="BR41" s="1329"/>
      <c r="BS41" s="1329"/>
      <c r="BT41" s="1329"/>
      <c r="BU41" s="1329"/>
      <c r="BV41" s="1329"/>
      <c r="BW41" s="1329"/>
      <c r="BX41" s="1330"/>
    </row>
    <row r="42" spans="2:76">
      <c r="B42" s="1325"/>
      <c r="C42" s="1326"/>
      <c r="D42" s="1326"/>
      <c r="E42" s="1326"/>
      <c r="F42" s="1326"/>
      <c r="G42" s="1326"/>
      <c r="H42" s="1326"/>
      <c r="I42" s="1326"/>
      <c r="J42" s="1326"/>
      <c r="K42" s="1326"/>
      <c r="L42" s="1326"/>
      <c r="M42" s="1326"/>
      <c r="N42" s="1326"/>
      <c r="O42" s="1326"/>
      <c r="P42" s="1326"/>
      <c r="Q42" s="1326"/>
      <c r="R42" s="1326"/>
      <c r="S42" s="1326"/>
      <c r="T42" s="1326"/>
      <c r="U42" s="1326"/>
      <c r="V42" s="1326"/>
      <c r="W42" s="1326"/>
      <c r="X42" s="1326"/>
      <c r="Y42" s="1326"/>
      <c r="Z42" s="1326"/>
      <c r="AA42" s="1326"/>
      <c r="AB42" s="1326"/>
      <c r="AC42" s="1326"/>
      <c r="AD42" s="1326"/>
      <c r="AE42" s="1326"/>
      <c r="AF42" s="1326"/>
      <c r="AG42" s="1326"/>
      <c r="AH42" s="1326"/>
      <c r="AI42" s="1326"/>
      <c r="AJ42" s="1326"/>
      <c r="AK42" s="1327"/>
      <c r="AO42" s="1328"/>
      <c r="AP42" s="1329"/>
      <c r="AQ42" s="1329"/>
      <c r="AR42" s="1329"/>
      <c r="AS42" s="1329"/>
      <c r="AT42" s="1329"/>
      <c r="AU42" s="1329"/>
      <c r="AV42" s="1329"/>
      <c r="AW42" s="1329"/>
      <c r="AX42" s="1329"/>
      <c r="AY42" s="1329"/>
      <c r="AZ42" s="1329"/>
      <c r="BA42" s="1329"/>
      <c r="BB42" s="1329"/>
      <c r="BC42" s="1329"/>
      <c r="BD42" s="1329"/>
      <c r="BE42" s="1329"/>
      <c r="BF42" s="1329"/>
      <c r="BG42" s="1329"/>
      <c r="BH42" s="1329"/>
      <c r="BI42" s="1329"/>
      <c r="BJ42" s="1329"/>
      <c r="BK42" s="1329"/>
      <c r="BL42" s="1329"/>
      <c r="BM42" s="1329"/>
      <c r="BN42" s="1329"/>
      <c r="BO42" s="1329"/>
      <c r="BP42" s="1329"/>
      <c r="BQ42" s="1329"/>
      <c r="BR42" s="1329"/>
      <c r="BS42" s="1329"/>
      <c r="BT42" s="1329"/>
      <c r="BU42" s="1329"/>
      <c r="BV42" s="1329"/>
      <c r="BW42" s="1329"/>
      <c r="BX42" s="1330"/>
    </row>
    <row r="43" spans="2:76">
      <c r="B43" s="1325"/>
      <c r="C43" s="1326"/>
      <c r="D43" s="1326"/>
      <c r="E43" s="1326"/>
      <c r="F43" s="1326"/>
      <c r="G43" s="1326"/>
      <c r="H43" s="1326"/>
      <c r="I43" s="1326"/>
      <c r="J43" s="1326"/>
      <c r="K43" s="1326"/>
      <c r="L43" s="1326"/>
      <c r="M43" s="1326"/>
      <c r="N43" s="1326"/>
      <c r="O43" s="1326"/>
      <c r="P43" s="1326"/>
      <c r="Q43" s="1326"/>
      <c r="R43" s="1326"/>
      <c r="S43" s="1326"/>
      <c r="T43" s="1326"/>
      <c r="U43" s="1326"/>
      <c r="V43" s="1326"/>
      <c r="W43" s="1326"/>
      <c r="X43" s="1326"/>
      <c r="Y43" s="1326"/>
      <c r="Z43" s="1326"/>
      <c r="AA43" s="1326"/>
      <c r="AB43" s="1326"/>
      <c r="AC43" s="1326"/>
      <c r="AD43" s="1326"/>
      <c r="AE43" s="1326"/>
      <c r="AF43" s="1326"/>
      <c r="AG43" s="1326"/>
      <c r="AH43" s="1326"/>
      <c r="AI43" s="1326"/>
      <c r="AJ43" s="1326"/>
      <c r="AK43" s="1327"/>
      <c r="AO43" s="1328"/>
      <c r="AP43" s="1329"/>
      <c r="AQ43" s="1329"/>
      <c r="AR43" s="1329"/>
      <c r="AS43" s="1329"/>
      <c r="AT43" s="1329"/>
      <c r="AU43" s="1329"/>
      <c r="AV43" s="1329"/>
      <c r="AW43" s="1329"/>
      <c r="AX43" s="1329"/>
      <c r="AY43" s="1329"/>
      <c r="AZ43" s="1329"/>
      <c r="BA43" s="1329"/>
      <c r="BB43" s="1329"/>
      <c r="BC43" s="1329"/>
      <c r="BD43" s="1329"/>
      <c r="BE43" s="1329"/>
      <c r="BF43" s="1329"/>
      <c r="BG43" s="1329"/>
      <c r="BH43" s="1329"/>
      <c r="BI43" s="1329"/>
      <c r="BJ43" s="1329"/>
      <c r="BK43" s="1329"/>
      <c r="BL43" s="1329"/>
      <c r="BM43" s="1329"/>
      <c r="BN43" s="1329"/>
      <c r="BO43" s="1329"/>
      <c r="BP43" s="1329"/>
      <c r="BQ43" s="1329"/>
      <c r="BR43" s="1329"/>
      <c r="BS43" s="1329"/>
      <c r="BT43" s="1329"/>
      <c r="BU43" s="1329"/>
      <c r="BV43" s="1329"/>
      <c r="BW43" s="1329"/>
      <c r="BX43" s="1330"/>
    </row>
    <row r="44" spans="2:76">
      <c r="B44" s="1325"/>
      <c r="C44" s="1326"/>
      <c r="D44" s="1326"/>
      <c r="E44" s="1326"/>
      <c r="F44" s="1326"/>
      <c r="G44" s="1326"/>
      <c r="H44" s="1326"/>
      <c r="I44" s="1326"/>
      <c r="J44" s="1326"/>
      <c r="K44" s="1326"/>
      <c r="L44" s="1326"/>
      <c r="M44" s="1326"/>
      <c r="N44" s="1326"/>
      <c r="O44" s="1326"/>
      <c r="P44" s="1326"/>
      <c r="Q44" s="1326"/>
      <c r="R44" s="1326"/>
      <c r="S44" s="1326"/>
      <c r="T44" s="1326"/>
      <c r="U44" s="1326"/>
      <c r="V44" s="1326"/>
      <c r="W44" s="1326"/>
      <c r="X44" s="1326"/>
      <c r="Y44" s="1326"/>
      <c r="Z44" s="1326"/>
      <c r="AA44" s="1326"/>
      <c r="AB44" s="1326"/>
      <c r="AC44" s="1326"/>
      <c r="AD44" s="1326"/>
      <c r="AE44" s="1326"/>
      <c r="AF44" s="1326"/>
      <c r="AG44" s="1326"/>
      <c r="AH44" s="1326"/>
      <c r="AI44" s="1326"/>
      <c r="AJ44" s="1326"/>
      <c r="AK44" s="1327"/>
      <c r="AO44" s="1328"/>
      <c r="AP44" s="1329"/>
      <c r="AQ44" s="1329"/>
      <c r="AR44" s="1329"/>
      <c r="AS44" s="1329"/>
      <c r="AT44" s="1329"/>
      <c r="AU44" s="1329"/>
      <c r="AV44" s="1329"/>
      <c r="AW44" s="1329"/>
      <c r="AX44" s="1329"/>
      <c r="AY44" s="1329"/>
      <c r="AZ44" s="1329"/>
      <c r="BA44" s="1329"/>
      <c r="BB44" s="1329"/>
      <c r="BC44" s="1329"/>
      <c r="BD44" s="1329"/>
      <c r="BE44" s="1329"/>
      <c r="BF44" s="1329"/>
      <c r="BG44" s="1329"/>
      <c r="BH44" s="1329"/>
      <c r="BI44" s="1329"/>
      <c r="BJ44" s="1329"/>
      <c r="BK44" s="1329"/>
      <c r="BL44" s="1329"/>
      <c r="BM44" s="1329"/>
      <c r="BN44" s="1329"/>
      <c r="BO44" s="1329"/>
      <c r="BP44" s="1329"/>
      <c r="BQ44" s="1329"/>
      <c r="BR44" s="1329"/>
      <c r="BS44" s="1329"/>
      <c r="BT44" s="1329"/>
      <c r="BU44" s="1329"/>
      <c r="BV44" s="1329"/>
      <c r="BW44" s="1329"/>
      <c r="BX44" s="1330"/>
    </row>
    <row r="45" spans="2:76">
      <c r="B45" s="1325"/>
      <c r="C45" s="1326"/>
      <c r="D45" s="1326"/>
      <c r="E45" s="1326"/>
      <c r="F45" s="1326"/>
      <c r="G45" s="1326"/>
      <c r="H45" s="1326"/>
      <c r="I45" s="1326"/>
      <c r="J45" s="1326"/>
      <c r="K45" s="1326"/>
      <c r="L45" s="1326"/>
      <c r="M45" s="1326"/>
      <c r="N45" s="1326"/>
      <c r="O45" s="1326"/>
      <c r="P45" s="1326"/>
      <c r="Q45" s="1326"/>
      <c r="R45" s="1326"/>
      <c r="S45" s="1326"/>
      <c r="T45" s="1326"/>
      <c r="U45" s="1326"/>
      <c r="V45" s="1326"/>
      <c r="W45" s="1326"/>
      <c r="X45" s="1326"/>
      <c r="Y45" s="1326"/>
      <c r="Z45" s="1326"/>
      <c r="AA45" s="1326"/>
      <c r="AB45" s="1326"/>
      <c r="AC45" s="1326"/>
      <c r="AD45" s="1326"/>
      <c r="AE45" s="1326"/>
      <c r="AF45" s="1326"/>
      <c r="AG45" s="1326"/>
      <c r="AH45" s="1326"/>
      <c r="AI45" s="1326"/>
      <c r="AJ45" s="1326"/>
      <c r="AK45" s="1327"/>
      <c r="AO45" s="1328"/>
      <c r="AP45" s="1329"/>
      <c r="AQ45" s="1329"/>
      <c r="AR45" s="1329"/>
      <c r="AS45" s="1329"/>
      <c r="AT45" s="1329"/>
      <c r="AU45" s="1329"/>
      <c r="AV45" s="1329"/>
      <c r="AW45" s="1329"/>
      <c r="AX45" s="1329"/>
      <c r="AY45" s="1329"/>
      <c r="AZ45" s="1329"/>
      <c r="BA45" s="1329"/>
      <c r="BB45" s="1329"/>
      <c r="BC45" s="1329"/>
      <c r="BD45" s="1329"/>
      <c r="BE45" s="1329"/>
      <c r="BF45" s="1329"/>
      <c r="BG45" s="1329"/>
      <c r="BH45" s="1329"/>
      <c r="BI45" s="1329"/>
      <c r="BJ45" s="1329"/>
      <c r="BK45" s="1329"/>
      <c r="BL45" s="1329"/>
      <c r="BM45" s="1329"/>
      <c r="BN45" s="1329"/>
      <c r="BO45" s="1329"/>
      <c r="BP45" s="1329"/>
      <c r="BQ45" s="1329"/>
      <c r="BR45" s="1329"/>
      <c r="BS45" s="1329"/>
      <c r="BT45" s="1329"/>
      <c r="BU45" s="1329"/>
      <c r="BV45" s="1329"/>
      <c r="BW45" s="1329"/>
      <c r="BX45" s="1330"/>
    </row>
    <row r="46" spans="2:76">
      <c r="B46" s="1325"/>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7"/>
      <c r="AO46" s="1328"/>
      <c r="AP46" s="1329"/>
      <c r="AQ46" s="1329"/>
      <c r="AR46" s="1329"/>
      <c r="AS46" s="1329"/>
      <c r="AT46" s="1329"/>
      <c r="AU46" s="1329"/>
      <c r="AV46" s="1329"/>
      <c r="AW46" s="1329"/>
      <c r="AX46" s="1329"/>
      <c r="AY46" s="1329"/>
      <c r="AZ46" s="1329"/>
      <c r="BA46" s="1329"/>
      <c r="BB46" s="1329"/>
      <c r="BC46" s="1329"/>
      <c r="BD46" s="1329"/>
      <c r="BE46" s="1329"/>
      <c r="BF46" s="1329"/>
      <c r="BG46" s="1329"/>
      <c r="BH46" s="1329"/>
      <c r="BI46" s="1329"/>
      <c r="BJ46" s="1329"/>
      <c r="BK46" s="1329"/>
      <c r="BL46" s="1329"/>
      <c r="BM46" s="1329"/>
      <c r="BN46" s="1329"/>
      <c r="BO46" s="1329"/>
      <c r="BP46" s="1329"/>
      <c r="BQ46" s="1329"/>
      <c r="BR46" s="1329"/>
      <c r="BS46" s="1329"/>
      <c r="BT46" s="1329"/>
      <c r="BU46" s="1329"/>
      <c r="BV46" s="1329"/>
      <c r="BW46" s="1329"/>
      <c r="BX46" s="1330"/>
    </row>
    <row r="47" spans="2:76">
      <c r="B47" s="1325"/>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7"/>
      <c r="AO47" s="1328"/>
      <c r="AP47" s="1329"/>
      <c r="AQ47" s="1329"/>
      <c r="AR47" s="1329"/>
      <c r="AS47" s="1329"/>
      <c r="AT47" s="1329"/>
      <c r="AU47" s="1329"/>
      <c r="AV47" s="1329"/>
      <c r="AW47" s="1329"/>
      <c r="AX47" s="1329"/>
      <c r="AY47" s="1329"/>
      <c r="AZ47" s="1329"/>
      <c r="BA47" s="1329"/>
      <c r="BB47" s="1329"/>
      <c r="BC47" s="1329"/>
      <c r="BD47" s="1329"/>
      <c r="BE47" s="1329"/>
      <c r="BF47" s="1329"/>
      <c r="BG47" s="1329"/>
      <c r="BH47" s="1329"/>
      <c r="BI47" s="1329"/>
      <c r="BJ47" s="1329"/>
      <c r="BK47" s="1329"/>
      <c r="BL47" s="1329"/>
      <c r="BM47" s="1329"/>
      <c r="BN47" s="1329"/>
      <c r="BO47" s="1329"/>
      <c r="BP47" s="1329"/>
      <c r="BQ47" s="1329"/>
      <c r="BR47" s="1329"/>
      <c r="BS47" s="1329"/>
      <c r="BT47" s="1329"/>
      <c r="BU47" s="1329"/>
      <c r="BV47" s="1329"/>
      <c r="BW47" s="1329"/>
      <c r="BX47" s="1330"/>
    </row>
    <row r="48" spans="2:76">
      <c r="B48" s="1325"/>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7"/>
      <c r="AO48" s="1328"/>
      <c r="AP48" s="1329"/>
      <c r="AQ48" s="1329"/>
      <c r="AR48" s="1329"/>
      <c r="AS48" s="1329"/>
      <c r="AT48" s="1329"/>
      <c r="AU48" s="1329"/>
      <c r="AV48" s="1329"/>
      <c r="AW48" s="1329"/>
      <c r="AX48" s="1329"/>
      <c r="AY48" s="1329"/>
      <c r="AZ48" s="1329"/>
      <c r="BA48" s="1329"/>
      <c r="BB48" s="1329"/>
      <c r="BC48" s="1329"/>
      <c r="BD48" s="1329"/>
      <c r="BE48" s="1329"/>
      <c r="BF48" s="1329"/>
      <c r="BG48" s="1329"/>
      <c r="BH48" s="1329"/>
      <c r="BI48" s="1329"/>
      <c r="BJ48" s="1329"/>
      <c r="BK48" s="1329"/>
      <c r="BL48" s="1329"/>
      <c r="BM48" s="1329"/>
      <c r="BN48" s="1329"/>
      <c r="BO48" s="1329"/>
      <c r="BP48" s="1329"/>
      <c r="BQ48" s="1329"/>
      <c r="BR48" s="1329"/>
      <c r="BS48" s="1329"/>
      <c r="BT48" s="1329"/>
      <c r="BU48" s="1329"/>
      <c r="BV48" s="1329"/>
      <c r="BW48" s="1329"/>
      <c r="BX48" s="1330"/>
    </row>
    <row r="49" spans="2:76">
      <c r="B49" s="1325"/>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7"/>
      <c r="AO49" s="1328"/>
      <c r="AP49" s="1329"/>
      <c r="AQ49" s="1329"/>
      <c r="AR49" s="1329"/>
      <c r="AS49" s="1329"/>
      <c r="AT49" s="1329"/>
      <c r="AU49" s="1329"/>
      <c r="AV49" s="1329"/>
      <c r="AW49" s="1329"/>
      <c r="AX49" s="1329"/>
      <c r="AY49" s="1329"/>
      <c r="AZ49" s="1329"/>
      <c r="BA49" s="1329"/>
      <c r="BB49" s="1329"/>
      <c r="BC49" s="1329"/>
      <c r="BD49" s="1329"/>
      <c r="BE49" s="1329"/>
      <c r="BF49" s="1329"/>
      <c r="BG49" s="1329"/>
      <c r="BH49" s="1329"/>
      <c r="BI49" s="1329"/>
      <c r="BJ49" s="1329"/>
      <c r="BK49" s="1329"/>
      <c r="BL49" s="1329"/>
      <c r="BM49" s="1329"/>
      <c r="BN49" s="1329"/>
      <c r="BO49" s="1329"/>
      <c r="BP49" s="1329"/>
      <c r="BQ49" s="1329"/>
      <c r="BR49" s="1329"/>
      <c r="BS49" s="1329"/>
      <c r="BT49" s="1329"/>
      <c r="BU49" s="1329"/>
      <c r="BV49" s="1329"/>
      <c r="BW49" s="1329"/>
      <c r="BX49" s="1330"/>
    </row>
    <row r="50" spans="2:76">
      <c r="B50" s="1325"/>
      <c r="C50" s="1326"/>
      <c r="D50" s="1326"/>
      <c r="E50" s="1326"/>
      <c r="F50" s="1326"/>
      <c r="G50" s="1326"/>
      <c r="H50" s="1326"/>
      <c r="I50" s="1326"/>
      <c r="J50" s="1326"/>
      <c r="K50" s="1326"/>
      <c r="L50" s="1326"/>
      <c r="M50" s="1326"/>
      <c r="N50" s="1326"/>
      <c r="O50" s="1326"/>
      <c r="P50" s="1326"/>
      <c r="Q50" s="1326"/>
      <c r="R50" s="1326"/>
      <c r="S50" s="1326"/>
      <c r="T50" s="1326"/>
      <c r="U50" s="1326"/>
      <c r="V50" s="1326"/>
      <c r="W50" s="1326"/>
      <c r="X50" s="1326"/>
      <c r="Y50" s="1326"/>
      <c r="Z50" s="1326"/>
      <c r="AA50" s="1326"/>
      <c r="AB50" s="1326"/>
      <c r="AC50" s="1326"/>
      <c r="AD50" s="1326"/>
      <c r="AE50" s="1326"/>
      <c r="AF50" s="1326"/>
      <c r="AG50" s="1326"/>
      <c r="AH50" s="1326"/>
      <c r="AI50" s="1326"/>
      <c r="AJ50" s="1326"/>
      <c r="AK50" s="1327"/>
      <c r="AO50" s="1328"/>
      <c r="AP50" s="1329"/>
      <c r="AQ50" s="1329"/>
      <c r="AR50" s="1329"/>
      <c r="AS50" s="1329"/>
      <c r="AT50" s="1329"/>
      <c r="AU50" s="1329"/>
      <c r="AV50" s="1329"/>
      <c r="AW50" s="1329"/>
      <c r="AX50" s="1329"/>
      <c r="AY50" s="1329"/>
      <c r="AZ50" s="1329"/>
      <c r="BA50" s="1329"/>
      <c r="BB50" s="1329"/>
      <c r="BC50" s="1329"/>
      <c r="BD50" s="1329"/>
      <c r="BE50" s="1329"/>
      <c r="BF50" s="1329"/>
      <c r="BG50" s="1329"/>
      <c r="BH50" s="1329"/>
      <c r="BI50" s="1329"/>
      <c r="BJ50" s="1329"/>
      <c r="BK50" s="1329"/>
      <c r="BL50" s="1329"/>
      <c r="BM50" s="1329"/>
      <c r="BN50" s="1329"/>
      <c r="BO50" s="1329"/>
      <c r="BP50" s="1329"/>
      <c r="BQ50" s="1329"/>
      <c r="BR50" s="1329"/>
      <c r="BS50" s="1329"/>
      <c r="BT50" s="1329"/>
      <c r="BU50" s="1329"/>
      <c r="BV50" s="1329"/>
      <c r="BW50" s="1329"/>
      <c r="BX50" s="1330"/>
    </row>
    <row r="51" spans="2:76">
      <c r="B51" s="1325"/>
      <c r="C51" s="1326"/>
      <c r="D51" s="1326"/>
      <c r="E51" s="1326"/>
      <c r="F51" s="1326"/>
      <c r="G51" s="1326"/>
      <c r="H51" s="1326"/>
      <c r="I51" s="1326"/>
      <c r="J51" s="1326"/>
      <c r="K51" s="1326"/>
      <c r="L51" s="1326"/>
      <c r="M51" s="1326"/>
      <c r="N51" s="1326"/>
      <c r="O51" s="1326"/>
      <c r="P51" s="1326"/>
      <c r="Q51" s="1326"/>
      <c r="R51" s="1326"/>
      <c r="S51" s="1326"/>
      <c r="T51" s="1326"/>
      <c r="U51" s="1326"/>
      <c r="V51" s="1326"/>
      <c r="W51" s="1326"/>
      <c r="X51" s="1326"/>
      <c r="Y51" s="1326"/>
      <c r="Z51" s="1326"/>
      <c r="AA51" s="1326"/>
      <c r="AB51" s="1326"/>
      <c r="AC51" s="1326"/>
      <c r="AD51" s="1326"/>
      <c r="AE51" s="1326"/>
      <c r="AF51" s="1326"/>
      <c r="AG51" s="1326"/>
      <c r="AH51" s="1326"/>
      <c r="AI51" s="1326"/>
      <c r="AJ51" s="1326"/>
      <c r="AK51" s="1327"/>
      <c r="AO51" s="1328"/>
      <c r="AP51" s="1329"/>
      <c r="AQ51" s="1329"/>
      <c r="AR51" s="1329"/>
      <c r="AS51" s="1329"/>
      <c r="AT51" s="1329"/>
      <c r="AU51" s="1329"/>
      <c r="AV51" s="1329"/>
      <c r="AW51" s="1329"/>
      <c r="AX51" s="1329"/>
      <c r="AY51" s="1329"/>
      <c r="AZ51" s="1329"/>
      <c r="BA51" s="1329"/>
      <c r="BB51" s="1329"/>
      <c r="BC51" s="1329"/>
      <c r="BD51" s="1329"/>
      <c r="BE51" s="1329"/>
      <c r="BF51" s="1329"/>
      <c r="BG51" s="1329"/>
      <c r="BH51" s="1329"/>
      <c r="BI51" s="1329"/>
      <c r="BJ51" s="1329"/>
      <c r="BK51" s="1329"/>
      <c r="BL51" s="1329"/>
      <c r="BM51" s="1329"/>
      <c r="BN51" s="1329"/>
      <c r="BO51" s="1329"/>
      <c r="BP51" s="1329"/>
      <c r="BQ51" s="1329"/>
      <c r="BR51" s="1329"/>
      <c r="BS51" s="1329"/>
      <c r="BT51" s="1329"/>
      <c r="BU51" s="1329"/>
      <c r="BV51" s="1329"/>
      <c r="BW51" s="1329"/>
      <c r="BX51" s="1330"/>
    </row>
    <row r="52" spans="2:76">
      <c r="B52" s="1325"/>
      <c r="C52" s="1326"/>
      <c r="D52" s="1326"/>
      <c r="E52" s="1326"/>
      <c r="F52" s="1326"/>
      <c r="G52" s="1326"/>
      <c r="H52" s="1326"/>
      <c r="I52" s="1326"/>
      <c r="J52" s="1326"/>
      <c r="K52" s="1326"/>
      <c r="L52" s="1326"/>
      <c r="M52" s="1326"/>
      <c r="N52" s="1326"/>
      <c r="O52" s="1326"/>
      <c r="P52" s="1326"/>
      <c r="Q52" s="1326"/>
      <c r="R52" s="1326"/>
      <c r="S52" s="1326"/>
      <c r="T52" s="1326"/>
      <c r="U52" s="1326"/>
      <c r="V52" s="1326"/>
      <c r="W52" s="1326"/>
      <c r="X52" s="1326"/>
      <c r="Y52" s="1326"/>
      <c r="Z52" s="1326"/>
      <c r="AA52" s="1326"/>
      <c r="AB52" s="1326"/>
      <c r="AC52" s="1326"/>
      <c r="AD52" s="1326"/>
      <c r="AE52" s="1326"/>
      <c r="AF52" s="1326"/>
      <c r="AG52" s="1326"/>
      <c r="AH52" s="1326"/>
      <c r="AI52" s="1326"/>
      <c r="AJ52" s="1326"/>
      <c r="AK52" s="1327"/>
      <c r="AO52" s="1328"/>
      <c r="AP52" s="1329"/>
      <c r="AQ52" s="1329"/>
      <c r="AR52" s="1329"/>
      <c r="AS52" s="1329"/>
      <c r="AT52" s="1329"/>
      <c r="AU52" s="1329"/>
      <c r="AV52" s="1329"/>
      <c r="AW52" s="1329"/>
      <c r="AX52" s="1329"/>
      <c r="AY52" s="1329"/>
      <c r="AZ52" s="1329"/>
      <c r="BA52" s="1329"/>
      <c r="BB52" s="1329"/>
      <c r="BC52" s="1329"/>
      <c r="BD52" s="1329"/>
      <c r="BE52" s="1329"/>
      <c r="BF52" s="1329"/>
      <c r="BG52" s="1329"/>
      <c r="BH52" s="1329"/>
      <c r="BI52" s="1329"/>
      <c r="BJ52" s="1329"/>
      <c r="BK52" s="1329"/>
      <c r="BL52" s="1329"/>
      <c r="BM52" s="1329"/>
      <c r="BN52" s="1329"/>
      <c r="BO52" s="1329"/>
      <c r="BP52" s="1329"/>
      <c r="BQ52" s="1329"/>
      <c r="BR52" s="1329"/>
      <c r="BS52" s="1329"/>
      <c r="BT52" s="1329"/>
      <c r="BU52" s="1329"/>
      <c r="BV52" s="1329"/>
      <c r="BW52" s="1329"/>
      <c r="BX52" s="1330"/>
    </row>
    <row r="53" spans="2:76">
      <c r="B53" s="1325"/>
      <c r="C53" s="1326"/>
      <c r="D53" s="1326"/>
      <c r="E53" s="1326"/>
      <c r="F53" s="1326"/>
      <c r="G53" s="1326"/>
      <c r="H53" s="1326"/>
      <c r="I53" s="1326"/>
      <c r="J53" s="1326"/>
      <c r="K53" s="1326"/>
      <c r="L53" s="1326"/>
      <c r="M53" s="1326"/>
      <c r="N53" s="1326"/>
      <c r="O53" s="1326"/>
      <c r="P53" s="1326"/>
      <c r="Q53" s="1326"/>
      <c r="R53" s="1326"/>
      <c r="S53" s="1326"/>
      <c r="T53" s="1326"/>
      <c r="U53" s="1326"/>
      <c r="V53" s="1326"/>
      <c r="W53" s="1326"/>
      <c r="X53" s="1326"/>
      <c r="Y53" s="1326"/>
      <c r="Z53" s="1326"/>
      <c r="AA53" s="1326"/>
      <c r="AB53" s="1326"/>
      <c r="AC53" s="1326"/>
      <c r="AD53" s="1326"/>
      <c r="AE53" s="1326"/>
      <c r="AF53" s="1326"/>
      <c r="AG53" s="1326"/>
      <c r="AH53" s="1326"/>
      <c r="AI53" s="1326"/>
      <c r="AJ53" s="1326"/>
      <c r="AK53" s="1327"/>
      <c r="AO53" s="1328"/>
      <c r="AP53" s="1329"/>
      <c r="AQ53" s="1329"/>
      <c r="AR53" s="1329"/>
      <c r="AS53" s="1329"/>
      <c r="AT53" s="1329"/>
      <c r="AU53" s="1329"/>
      <c r="AV53" s="1329"/>
      <c r="AW53" s="1329"/>
      <c r="AX53" s="1329"/>
      <c r="AY53" s="1329"/>
      <c r="AZ53" s="1329"/>
      <c r="BA53" s="1329"/>
      <c r="BB53" s="1329"/>
      <c r="BC53" s="1329"/>
      <c r="BD53" s="1329"/>
      <c r="BE53" s="1329"/>
      <c r="BF53" s="1329"/>
      <c r="BG53" s="1329"/>
      <c r="BH53" s="1329"/>
      <c r="BI53" s="1329"/>
      <c r="BJ53" s="1329"/>
      <c r="BK53" s="1329"/>
      <c r="BL53" s="1329"/>
      <c r="BM53" s="1329"/>
      <c r="BN53" s="1329"/>
      <c r="BO53" s="1329"/>
      <c r="BP53" s="1329"/>
      <c r="BQ53" s="1329"/>
      <c r="BR53" s="1329"/>
      <c r="BS53" s="1329"/>
      <c r="BT53" s="1329"/>
      <c r="BU53" s="1329"/>
      <c r="BV53" s="1329"/>
      <c r="BW53" s="1329"/>
      <c r="BX53" s="1330"/>
    </row>
    <row r="54" spans="2:76">
      <c r="B54" s="1325"/>
      <c r="C54" s="1326"/>
      <c r="D54" s="1326"/>
      <c r="E54" s="1326"/>
      <c r="F54" s="1326"/>
      <c r="G54" s="1326"/>
      <c r="H54" s="1326"/>
      <c r="I54" s="1326"/>
      <c r="J54" s="1326"/>
      <c r="K54" s="1326"/>
      <c r="L54" s="1326"/>
      <c r="M54" s="1326"/>
      <c r="N54" s="1326"/>
      <c r="O54" s="1326"/>
      <c r="P54" s="1326"/>
      <c r="Q54" s="1326"/>
      <c r="R54" s="1326"/>
      <c r="S54" s="1326"/>
      <c r="T54" s="1326"/>
      <c r="U54" s="1326"/>
      <c r="V54" s="1326"/>
      <c r="W54" s="1326"/>
      <c r="X54" s="1326"/>
      <c r="Y54" s="1326"/>
      <c r="Z54" s="1326"/>
      <c r="AA54" s="1326"/>
      <c r="AB54" s="1326"/>
      <c r="AC54" s="1326"/>
      <c r="AD54" s="1326"/>
      <c r="AE54" s="1326"/>
      <c r="AF54" s="1326"/>
      <c r="AG54" s="1326"/>
      <c r="AH54" s="1326"/>
      <c r="AI54" s="1326"/>
      <c r="AJ54" s="1326"/>
      <c r="AK54" s="1327"/>
      <c r="AO54" s="1328"/>
      <c r="AP54" s="1329"/>
      <c r="AQ54" s="1329"/>
      <c r="AR54" s="1329"/>
      <c r="AS54" s="1329"/>
      <c r="AT54" s="1329"/>
      <c r="AU54" s="1329"/>
      <c r="AV54" s="1329"/>
      <c r="AW54" s="1329"/>
      <c r="AX54" s="1329"/>
      <c r="AY54" s="1329"/>
      <c r="AZ54" s="1329"/>
      <c r="BA54" s="1329"/>
      <c r="BB54" s="1329"/>
      <c r="BC54" s="1329"/>
      <c r="BD54" s="1329"/>
      <c r="BE54" s="1329"/>
      <c r="BF54" s="1329"/>
      <c r="BG54" s="1329"/>
      <c r="BH54" s="1329"/>
      <c r="BI54" s="1329"/>
      <c r="BJ54" s="1329"/>
      <c r="BK54" s="1329"/>
      <c r="BL54" s="1329"/>
      <c r="BM54" s="1329"/>
      <c r="BN54" s="1329"/>
      <c r="BO54" s="1329"/>
      <c r="BP54" s="1329"/>
      <c r="BQ54" s="1329"/>
      <c r="BR54" s="1329"/>
      <c r="BS54" s="1329"/>
      <c r="BT54" s="1329"/>
      <c r="BU54" s="1329"/>
      <c r="BV54" s="1329"/>
      <c r="BW54" s="1329"/>
      <c r="BX54" s="1330"/>
    </row>
    <row r="55" spans="2:76">
      <c r="B55" s="1325"/>
      <c r="C55" s="1326"/>
      <c r="D55" s="1326"/>
      <c r="E55" s="1326"/>
      <c r="F55" s="1326"/>
      <c r="G55" s="1326"/>
      <c r="H55" s="1326"/>
      <c r="I55" s="1326"/>
      <c r="J55" s="1326"/>
      <c r="K55" s="1326"/>
      <c r="L55" s="1326"/>
      <c r="M55" s="1326"/>
      <c r="N55" s="1326"/>
      <c r="O55" s="1326"/>
      <c r="P55" s="1326"/>
      <c r="Q55" s="1326"/>
      <c r="R55" s="1326"/>
      <c r="S55" s="1326"/>
      <c r="T55" s="1326"/>
      <c r="U55" s="1326"/>
      <c r="V55" s="1326"/>
      <c r="W55" s="1326"/>
      <c r="X55" s="1326"/>
      <c r="Y55" s="1326"/>
      <c r="Z55" s="1326"/>
      <c r="AA55" s="1326"/>
      <c r="AB55" s="1326"/>
      <c r="AC55" s="1326"/>
      <c r="AD55" s="1326"/>
      <c r="AE55" s="1326"/>
      <c r="AF55" s="1326"/>
      <c r="AG55" s="1326"/>
      <c r="AH55" s="1326"/>
      <c r="AI55" s="1326"/>
      <c r="AJ55" s="1326"/>
      <c r="AK55" s="1327"/>
      <c r="AO55" s="1328"/>
      <c r="AP55" s="1329"/>
      <c r="AQ55" s="1329"/>
      <c r="AR55" s="1329"/>
      <c r="AS55" s="1329"/>
      <c r="AT55" s="1329"/>
      <c r="AU55" s="1329"/>
      <c r="AV55" s="1329"/>
      <c r="AW55" s="1329"/>
      <c r="AX55" s="1329"/>
      <c r="AY55" s="1329"/>
      <c r="AZ55" s="1329"/>
      <c r="BA55" s="1329"/>
      <c r="BB55" s="1329"/>
      <c r="BC55" s="1329"/>
      <c r="BD55" s="1329"/>
      <c r="BE55" s="1329"/>
      <c r="BF55" s="1329"/>
      <c r="BG55" s="1329"/>
      <c r="BH55" s="1329"/>
      <c r="BI55" s="1329"/>
      <c r="BJ55" s="1329"/>
      <c r="BK55" s="1329"/>
      <c r="BL55" s="1329"/>
      <c r="BM55" s="1329"/>
      <c r="BN55" s="1329"/>
      <c r="BO55" s="1329"/>
      <c r="BP55" s="1329"/>
      <c r="BQ55" s="1329"/>
      <c r="BR55" s="1329"/>
      <c r="BS55" s="1329"/>
      <c r="BT55" s="1329"/>
      <c r="BU55" s="1329"/>
      <c r="BV55" s="1329"/>
      <c r="BW55" s="1329"/>
      <c r="BX55" s="1330"/>
    </row>
    <row r="56" spans="2:76">
      <c r="B56" s="1325"/>
      <c r="C56" s="1326"/>
      <c r="D56" s="1326"/>
      <c r="E56" s="1326"/>
      <c r="F56" s="1326"/>
      <c r="G56" s="1326"/>
      <c r="H56" s="1326"/>
      <c r="I56" s="1326"/>
      <c r="J56" s="1326"/>
      <c r="K56" s="1326"/>
      <c r="L56" s="1326"/>
      <c r="M56" s="1326"/>
      <c r="N56" s="1326"/>
      <c r="O56" s="1326"/>
      <c r="P56" s="1326"/>
      <c r="Q56" s="1326"/>
      <c r="R56" s="1326"/>
      <c r="S56" s="1326"/>
      <c r="T56" s="1326"/>
      <c r="U56" s="1326"/>
      <c r="V56" s="1326"/>
      <c r="W56" s="1326"/>
      <c r="X56" s="1326"/>
      <c r="Y56" s="1326"/>
      <c r="Z56" s="1326"/>
      <c r="AA56" s="1326"/>
      <c r="AB56" s="1326"/>
      <c r="AC56" s="1326"/>
      <c r="AD56" s="1326"/>
      <c r="AE56" s="1326"/>
      <c r="AF56" s="1326"/>
      <c r="AG56" s="1326"/>
      <c r="AH56" s="1326"/>
      <c r="AI56" s="1326"/>
      <c r="AJ56" s="1326"/>
      <c r="AK56" s="1327"/>
      <c r="AO56" s="1328"/>
      <c r="AP56" s="1329"/>
      <c r="AQ56" s="1329"/>
      <c r="AR56" s="1329"/>
      <c r="AS56" s="1329"/>
      <c r="AT56" s="1329"/>
      <c r="AU56" s="1329"/>
      <c r="AV56" s="1329"/>
      <c r="AW56" s="1329"/>
      <c r="AX56" s="1329"/>
      <c r="AY56" s="1329"/>
      <c r="AZ56" s="1329"/>
      <c r="BA56" s="1329"/>
      <c r="BB56" s="1329"/>
      <c r="BC56" s="1329"/>
      <c r="BD56" s="1329"/>
      <c r="BE56" s="1329"/>
      <c r="BF56" s="1329"/>
      <c r="BG56" s="1329"/>
      <c r="BH56" s="1329"/>
      <c r="BI56" s="1329"/>
      <c r="BJ56" s="1329"/>
      <c r="BK56" s="1329"/>
      <c r="BL56" s="1329"/>
      <c r="BM56" s="1329"/>
      <c r="BN56" s="1329"/>
      <c r="BO56" s="1329"/>
      <c r="BP56" s="1329"/>
      <c r="BQ56" s="1329"/>
      <c r="BR56" s="1329"/>
      <c r="BS56" s="1329"/>
      <c r="BT56" s="1329"/>
      <c r="BU56" s="1329"/>
      <c r="BV56" s="1329"/>
      <c r="BW56" s="1329"/>
      <c r="BX56" s="1330"/>
    </row>
    <row r="57" spans="2:76">
      <c r="B57" s="1325"/>
      <c r="C57" s="1326"/>
      <c r="D57" s="1326"/>
      <c r="E57" s="1326"/>
      <c r="F57" s="1326"/>
      <c r="G57" s="1326"/>
      <c r="H57" s="1326"/>
      <c r="I57" s="1326"/>
      <c r="J57" s="1326"/>
      <c r="K57" s="1326"/>
      <c r="L57" s="1326"/>
      <c r="M57" s="1326"/>
      <c r="N57" s="1326"/>
      <c r="O57" s="1326"/>
      <c r="P57" s="1326"/>
      <c r="Q57" s="1326"/>
      <c r="R57" s="1326"/>
      <c r="S57" s="1326"/>
      <c r="T57" s="1326"/>
      <c r="U57" s="1326"/>
      <c r="V57" s="1326"/>
      <c r="W57" s="1326"/>
      <c r="X57" s="1326"/>
      <c r="Y57" s="1326"/>
      <c r="Z57" s="1326"/>
      <c r="AA57" s="1326"/>
      <c r="AB57" s="1326"/>
      <c r="AC57" s="1326"/>
      <c r="AD57" s="1326"/>
      <c r="AE57" s="1326"/>
      <c r="AF57" s="1326"/>
      <c r="AG57" s="1326"/>
      <c r="AH57" s="1326"/>
      <c r="AI57" s="1326"/>
      <c r="AJ57" s="1326"/>
      <c r="AK57" s="1327"/>
      <c r="AO57" s="1328"/>
      <c r="AP57" s="1329"/>
      <c r="AQ57" s="1329"/>
      <c r="AR57" s="1329"/>
      <c r="AS57" s="1329"/>
      <c r="AT57" s="1329"/>
      <c r="AU57" s="1329"/>
      <c r="AV57" s="1329"/>
      <c r="AW57" s="1329"/>
      <c r="AX57" s="1329"/>
      <c r="AY57" s="1329"/>
      <c r="AZ57" s="1329"/>
      <c r="BA57" s="1329"/>
      <c r="BB57" s="1329"/>
      <c r="BC57" s="1329"/>
      <c r="BD57" s="1329"/>
      <c r="BE57" s="1329"/>
      <c r="BF57" s="1329"/>
      <c r="BG57" s="1329"/>
      <c r="BH57" s="1329"/>
      <c r="BI57" s="1329"/>
      <c r="BJ57" s="1329"/>
      <c r="BK57" s="1329"/>
      <c r="BL57" s="1329"/>
      <c r="BM57" s="1329"/>
      <c r="BN57" s="1329"/>
      <c r="BO57" s="1329"/>
      <c r="BP57" s="1329"/>
      <c r="BQ57" s="1329"/>
      <c r="BR57" s="1329"/>
      <c r="BS57" s="1329"/>
      <c r="BT57" s="1329"/>
      <c r="BU57" s="1329"/>
      <c r="BV57" s="1329"/>
      <c r="BW57" s="1329"/>
      <c r="BX57" s="1330"/>
    </row>
    <row r="58" spans="2:76">
      <c r="B58" s="1325"/>
      <c r="C58" s="1326"/>
      <c r="D58" s="1326"/>
      <c r="E58" s="1326"/>
      <c r="F58" s="1326"/>
      <c r="G58" s="1326"/>
      <c r="H58" s="1326"/>
      <c r="I58" s="1326"/>
      <c r="J58" s="1326"/>
      <c r="K58" s="1326"/>
      <c r="L58" s="1326"/>
      <c r="M58" s="1326"/>
      <c r="N58" s="1326"/>
      <c r="O58" s="1326"/>
      <c r="P58" s="1326"/>
      <c r="Q58" s="1326"/>
      <c r="R58" s="1326"/>
      <c r="S58" s="1326"/>
      <c r="T58" s="1326"/>
      <c r="U58" s="1326"/>
      <c r="V58" s="1326"/>
      <c r="W58" s="1326"/>
      <c r="X58" s="1326"/>
      <c r="Y58" s="1326"/>
      <c r="Z58" s="1326"/>
      <c r="AA58" s="1326"/>
      <c r="AB58" s="1326"/>
      <c r="AC58" s="1326"/>
      <c r="AD58" s="1326"/>
      <c r="AE58" s="1326"/>
      <c r="AF58" s="1326"/>
      <c r="AG58" s="1326"/>
      <c r="AH58" s="1326"/>
      <c r="AI58" s="1326"/>
      <c r="AJ58" s="1326"/>
      <c r="AK58" s="1327"/>
      <c r="AO58" s="1328"/>
      <c r="AP58" s="1329"/>
      <c r="AQ58" s="1329"/>
      <c r="AR58" s="1329"/>
      <c r="AS58" s="1329"/>
      <c r="AT58" s="1329"/>
      <c r="AU58" s="1329"/>
      <c r="AV58" s="1329"/>
      <c r="AW58" s="1329"/>
      <c r="AX58" s="1329"/>
      <c r="AY58" s="1329"/>
      <c r="AZ58" s="1329"/>
      <c r="BA58" s="1329"/>
      <c r="BB58" s="1329"/>
      <c r="BC58" s="1329"/>
      <c r="BD58" s="1329"/>
      <c r="BE58" s="1329"/>
      <c r="BF58" s="1329"/>
      <c r="BG58" s="1329"/>
      <c r="BH58" s="1329"/>
      <c r="BI58" s="1329"/>
      <c r="BJ58" s="1329"/>
      <c r="BK58" s="1329"/>
      <c r="BL58" s="1329"/>
      <c r="BM58" s="1329"/>
      <c r="BN58" s="1329"/>
      <c r="BO58" s="1329"/>
      <c r="BP58" s="1329"/>
      <c r="BQ58" s="1329"/>
      <c r="BR58" s="1329"/>
      <c r="BS58" s="1329"/>
      <c r="BT58" s="1329"/>
      <c r="BU58" s="1329"/>
      <c r="BV58" s="1329"/>
      <c r="BW58" s="1329"/>
      <c r="BX58" s="1330"/>
    </row>
    <row r="59" spans="2:76">
      <c r="B59" s="1325"/>
      <c r="C59" s="1326"/>
      <c r="D59" s="1326"/>
      <c r="E59" s="1326"/>
      <c r="F59" s="1326"/>
      <c r="G59" s="1326"/>
      <c r="H59" s="1326"/>
      <c r="I59" s="1326"/>
      <c r="J59" s="1326"/>
      <c r="K59" s="1326"/>
      <c r="L59" s="1326"/>
      <c r="M59" s="1326"/>
      <c r="N59" s="1326"/>
      <c r="O59" s="1326"/>
      <c r="P59" s="1326"/>
      <c r="Q59" s="1326"/>
      <c r="R59" s="1326"/>
      <c r="S59" s="1326"/>
      <c r="T59" s="1326"/>
      <c r="U59" s="1326"/>
      <c r="V59" s="1326"/>
      <c r="W59" s="1326"/>
      <c r="X59" s="1326"/>
      <c r="Y59" s="1326"/>
      <c r="Z59" s="1326"/>
      <c r="AA59" s="1326"/>
      <c r="AB59" s="1326"/>
      <c r="AC59" s="1326"/>
      <c r="AD59" s="1326"/>
      <c r="AE59" s="1326"/>
      <c r="AF59" s="1326"/>
      <c r="AG59" s="1326"/>
      <c r="AH59" s="1326"/>
      <c r="AI59" s="1326"/>
      <c r="AJ59" s="1326"/>
      <c r="AK59" s="1327"/>
      <c r="AO59" s="1328"/>
      <c r="AP59" s="1329"/>
      <c r="AQ59" s="1329"/>
      <c r="AR59" s="1329"/>
      <c r="AS59" s="1329"/>
      <c r="AT59" s="1329"/>
      <c r="AU59" s="1329"/>
      <c r="AV59" s="1329"/>
      <c r="AW59" s="1329"/>
      <c r="AX59" s="1329"/>
      <c r="AY59" s="1329"/>
      <c r="AZ59" s="1329"/>
      <c r="BA59" s="1329"/>
      <c r="BB59" s="1329"/>
      <c r="BC59" s="1329"/>
      <c r="BD59" s="1329"/>
      <c r="BE59" s="1329"/>
      <c r="BF59" s="1329"/>
      <c r="BG59" s="1329"/>
      <c r="BH59" s="1329"/>
      <c r="BI59" s="1329"/>
      <c r="BJ59" s="1329"/>
      <c r="BK59" s="1329"/>
      <c r="BL59" s="1329"/>
      <c r="BM59" s="1329"/>
      <c r="BN59" s="1329"/>
      <c r="BO59" s="1329"/>
      <c r="BP59" s="1329"/>
      <c r="BQ59" s="1329"/>
      <c r="BR59" s="1329"/>
      <c r="BS59" s="1329"/>
      <c r="BT59" s="1329"/>
      <c r="BU59" s="1329"/>
      <c r="BV59" s="1329"/>
      <c r="BW59" s="1329"/>
      <c r="BX59" s="1330"/>
    </row>
    <row r="60" spans="2:76">
      <c r="B60" s="1325"/>
      <c r="C60" s="1326"/>
      <c r="D60" s="1326"/>
      <c r="E60" s="1326"/>
      <c r="F60" s="1326"/>
      <c r="G60" s="1326"/>
      <c r="H60" s="1326"/>
      <c r="I60" s="1326"/>
      <c r="J60" s="1326"/>
      <c r="K60" s="1326"/>
      <c r="L60" s="1326"/>
      <c r="M60" s="1326"/>
      <c r="N60" s="1326"/>
      <c r="O60" s="1326"/>
      <c r="P60" s="1326"/>
      <c r="Q60" s="1326"/>
      <c r="R60" s="1326"/>
      <c r="S60" s="1326"/>
      <c r="T60" s="1326"/>
      <c r="U60" s="1326"/>
      <c r="V60" s="1326"/>
      <c r="W60" s="1326"/>
      <c r="X60" s="1326"/>
      <c r="Y60" s="1326"/>
      <c r="Z60" s="1326"/>
      <c r="AA60" s="1326"/>
      <c r="AB60" s="1326"/>
      <c r="AC60" s="1326"/>
      <c r="AD60" s="1326"/>
      <c r="AE60" s="1326"/>
      <c r="AF60" s="1326"/>
      <c r="AG60" s="1326"/>
      <c r="AH60" s="1326"/>
      <c r="AI60" s="1326"/>
      <c r="AJ60" s="1326"/>
      <c r="AK60" s="1327"/>
      <c r="AO60" s="1328"/>
      <c r="AP60" s="1329"/>
      <c r="AQ60" s="1329"/>
      <c r="AR60" s="1329"/>
      <c r="AS60" s="1329"/>
      <c r="AT60" s="1329"/>
      <c r="AU60" s="1329"/>
      <c r="AV60" s="1329"/>
      <c r="AW60" s="1329"/>
      <c r="AX60" s="1329"/>
      <c r="AY60" s="1329"/>
      <c r="AZ60" s="1329"/>
      <c r="BA60" s="1329"/>
      <c r="BB60" s="1329"/>
      <c r="BC60" s="1329"/>
      <c r="BD60" s="1329"/>
      <c r="BE60" s="1329"/>
      <c r="BF60" s="1329"/>
      <c r="BG60" s="1329"/>
      <c r="BH60" s="1329"/>
      <c r="BI60" s="1329"/>
      <c r="BJ60" s="1329"/>
      <c r="BK60" s="1329"/>
      <c r="BL60" s="1329"/>
      <c r="BM60" s="1329"/>
      <c r="BN60" s="1329"/>
      <c r="BO60" s="1329"/>
      <c r="BP60" s="1329"/>
      <c r="BQ60" s="1329"/>
      <c r="BR60" s="1329"/>
      <c r="BS60" s="1329"/>
      <c r="BT60" s="1329"/>
      <c r="BU60" s="1329"/>
      <c r="BV60" s="1329"/>
      <c r="BW60" s="1329"/>
      <c r="BX60" s="1330"/>
    </row>
    <row r="61" spans="2:76">
      <c r="B61" s="1325"/>
      <c r="C61" s="1326"/>
      <c r="D61" s="1326"/>
      <c r="E61" s="1326"/>
      <c r="F61" s="1326"/>
      <c r="G61" s="1326"/>
      <c r="H61" s="1326"/>
      <c r="I61" s="1326"/>
      <c r="J61" s="1326"/>
      <c r="K61" s="1326"/>
      <c r="L61" s="1326"/>
      <c r="M61" s="1326"/>
      <c r="N61" s="1326"/>
      <c r="O61" s="1326"/>
      <c r="P61" s="1326"/>
      <c r="Q61" s="1326"/>
      <c r="R61" s="1326"/>
      <c r="S61" s="1326"/>
      <c r="T61" s="1326"/>
      <c r="U61" s="1326"/>
      <c r="V61" s="1326"/>
      <c r="W61" s="1326"/>
      <c r="X61" s="1326"/>
      <c r="Y61" s="1326"/>
      <c r="Z61" s="1326"/>
      <c r="AA61" s="1326"/>
      <c r="AB61" s="1326"/>
      <c r="AC61" s="1326"/>
      <c r="AD61" s="1326"/>
      <c r="AE61" s="1326"/>
      <c r="AF61" s="1326"/>
      <c r="AG61" s="1326"/>
      <c r="AH61" s="1326"/>
      <c r="AI61" s="1326"/>
      <c r="AJ61" s="1326"/>
      <c r="AK61" s="1327"/>
      <c r="AO61" s="1328"/>
      <c r="AP61" s="1329"/>
      <c r="AQ61" s="1329"/>
      <c r="AR61" s="1329"/>
      <c r="AS61" s="1329"/>
      <c r="AT61" s="1329"/>
      <c r="AU61" s="1329"/>
      <c r="AV61" s="1329"/>
      <c r="AW61" s="1329"/>
      <c r="AX61" s="1329"/>
      <c r="AY61" s="1329"/>
      <c r="AZ61" s="1329"/>
      <c r="BA61" s="1329"/>
      <c r="BB61" s="1329"/>
      <c r="BC61" s="1329"/>
      <c r="BD61" s="1329"/>
      <c r="BE61" s="1329"/>
      <c r="BF61" s="1329"/>
      <c r="BG61" s="1329"/>
      <c r="BH61" s="1329"/>
      <c r="BI61" s="1329"/>
      <c r="BJ61" s="1329"/>
      <c r="BK61" s="1329"/>
      <c r="BL61" s="1329"/>
      <c r="BM61" s="1329"/>
      <c r="BN61" s="1329"/>
      <c r="BO61" s="1329"/>
      <c r="BP61" s="1329"/>
      <c r="BQ61" s="1329"/>
      <c r="BR61" s="1329"/>
      <c r="BS61" s="1329"/>
      <c r="BT61" s="1329"/>
      <c r="BU61" s="1329"/>
      <c r="BV61" s="1329"/>
      <c r="BW61" s="1329"/>
      <c r="BX61" s="1330"/>
    </row>
    <row r="62" spans="2:76">
      <c r="B62" s="1325"/>
      <c r="C62" s="1326"/>
      <c r="D62" s="1326"/>
      <c r="E62" s="1326"/>
      <c r="F62" s="1326"/>
      <c r="G62" s="1326"/>
      <c r="H62" s="1326"/>
      <c r="I62" s="1326"/>
      <c r="J62" s="1326"/>
      <c r="K62" s="1326"/>
      <c r="L62" s="1326"/>
      <c r="M62" s="1326"/>
      <c r="N62" s="1326"/>
      <c r="O62" s="1326"/>
      <c r="P62" s="1326"/>
      <c r="Q62" s="1326"/>
      <c r="R62" s="1326"/>
      <c r="S62" s="1326"/>
      <c r="T62" s="1326"/>
      <c r="U62" s="1326"/>
      <c r="V62" s="1326"/>
      <c r="W62" s="1326"/>
      <c r="X62" s="1326"/>
      <c r="Y62" s="1326"/>
      <c r="Z62" s="1326"/>
      <c r="AA62" s="1326"/>
      <c r="AB62" s="1326"/>
      <c r="AC62" s="1326"/>
      <c r="AD62" s="1326"/>
      <c r="AE62" s="1326"/>
      <c r="AF62" s="1326"/>
      <c r="AG62" s="1326"/>
      <c r="AH62" s="1326"/>
      <c r="AI62" s="1326"/>
      <c r="AJ62" s="1326"/>
      <c r="AK62" s="1327"/>
      <c r="AO62" s="1328"/>
      <c r="AP62" s="1329"/>
      <c r="AQ62" s="1329"/>
      <c r="AR62" s="1329"/>
      <c r="AS62" s="1329"/>
      <c r="AT62" s="1329"/>
      <c r="AU62" s="1329"/>
      <c r="AV62" s="1329"/>
      <c r="AW62" s="1329"/>
      <c r="AX62" s="1329"/>
      <c r="AY62" s="1329"/>
      <c r="AZ62" s="1329"/>
      <c r="BA62" s="1329"/>
      <c r="BB62" s="1329"/>
      <c r="BC62" s="1329"/>
      <c r="BD62" s="1329"/>
      <c r="BE62" s="1329"/>
      <c r="BF62" s="1329"/>
      <c r="BG62" s="1329"/>
      <c r="BH62" s="1329"/>
      <c r="BI62" s="1329"/>
      <c r="BJ62" s="1329"/>
      <c r="BK62" s="1329"/>
      <c r="BL62" s="1329"/>
      <c r="BM62" s="1329"/>
      <c r="BN62" s="1329"/>
      <c r="BO62" s="1329"/>
      <c r="BP62" s="1329"/>
      <c r="BQ62" s="1329"/>
      <c r="BR62" s="1329"/>
      <c r="BS62" s="1329"/>
      <c r="BT62" s="1329"/>
      <c r="BU62" s="1329"/>
      <c r="BV62" s="1329"/>
      <c r="BW62" s="1329"/>
      <c r="BX62" s="1330"/>
    </row>
    <row r="63" spans="2:76">
      <c r="B63" s="1325"/>
      <c r="C63" s="1326"/>
      <c r="D63" s="1326"/>
      <c r="E63" s="1326"/>
      <c r="F63" s="1326"/>
      <c r="G63" s="1326"/>
      <c r="H63" s="1326"/>
      <c r="I63" s="1326"/>
      <c r="J63" s="1326"/>
      <c r="K63" s="1326"/>
      <c r="L63" s="1326"/>
      <c r="M63" s="1326"/>
      <c r="N63" s="1326"/>
      <c r="O63" s="1326"/>
      <c r="P63" s="1326"/>
      <c r="Q63" s="1326"/>
      <c r="R63" s="1326"/>
      <c r="S63" s="1326"/>
      <c r="T63" s="1326"/>
      <c r="U63" s="1326"/>
      <c r="V63" s="1326"/>
      <c r="W63" s="1326"/>
      <c r="X63" s="1326"/>
      <c r="Y63" s="1326"/>
      <c r="Z63" s="1326"/>
      <c r="AA63" s="1326"/>
      <c r="AB63" s="1326"/>
      <c r="AC63" s="1326"/>
      <c r="AD63" s="1326"/>
      <c r="AE63" s="1326"/>
      <c r="AF63" s="1326"/>
      <c r="AG63" s="1326"/>
      <c r="AH63" s="1326"/>
      <c r="AI63" s="1326"/>
      <c r="AJ63" s="1326"/>
      <c r="AK63" s="1327"/>
      <c r="AO63" s="1328"/>
      <c r="AP63" s="1329"/>
      <c r="AQ63" s="1329"/>
      <c r="AR63" s="1329"/>
      <c r="AS63" s="1329"/>
      <c r="AT63" s="1329"/>
      <c r="AU63" s="1329"/>
      <c r="AV63" s="1329"/>
      <c r="AW63" s="1329"/>
      <c r="AX63" s="1329"/>
      <c r="AY63" s="1329"/>
      <c r="AZ63" s="1329"/>
      <c r="BA63" s="1329"/>
      <c r="BB63" s="1329"/>
      <c r="BC63" s="1329"/>
      <c r="BD63" s="1329"/>
      <c r="BE63" s="1329"/>
      <c r="BF63" s="1329"/>
      <c r="BG63" s="1329"/>
      <c r="BH63" s="1329"/>
      <c r="BI63" s="1329"/>
      <c r="BJ63" s="1329"/>
      <c r="BK63" s="1329"/>
      <c r="BL63" s="1329"/>
      <c r="BM63" s="1329"/>
      <c r="BN63" s="1329"/>
      <c r="BO63" s="1329"/>
      <c r="BP63" s="1329"/>
      <c r="BQ63" s="1329"/>
      <c r="BR63" s="1329"/>
      <c r="BS63" s="1329"/>
      <c r="BT63" s="1329"/>
      <c r="BU63" s="1329"/>
      <c r="BV63" s="1329"/>
      <c r="BW63" s="1329"/>
      <c r="BX63" s="1330"/>
    </row>
    <row r="64" spans="2:76">
      <c r="B64" s="1325"/>
      <c r="C64" s="1326"/>
      <c r="D64" s="1326"/>
      <c r="E64" s="1326"/>
      <c r="F64" s="1326"/>
      <c r="G64" s="1326"/>
      <c r="H64" s="1326"/>
      <c r="I64" s="1326"/>
      <c r="J64" s="1326"/>
      <c r="K64" s="1326"/>
      <c r="L64" s="1326"/>
      <c r="M64" s="1326"/>
      <c r="N64" s="1326"/>
      <c r="O64" s="1326"/>
      <c r="P64" s="1326"/>
      <c r="Q64" s="1326"/>
      <c r="R64" s="1326"/>
      <c r="S64" s="1326"/>
      <c r="T64" s="1326"/>
      <c r="U64" s="1326"/>
      <c r="V64" s="1326"/>
      <c r="W64" s="1326"/>
      <c r="X64" s="1326"/>
      <c r="Y64" s="1326"/>
      <c r="Z64" s="1326"/>
      <c r="AA64" s="1326"/>
      <c r="AB64" s="1326"/>
      <c r="AC64" s="1326"/>
      <c r="AD64" s="1326"/>
      <c r="AE64" s="1326"/>
      <c r="AF64" s="1326"/>
      <c r="AG64" s="1326"/>
      <c r="AH64" s="1326"/>
      <c r="AI64" s="1326"/>
      <c r="AJ64" s="1326"/>
      <c r="AK64" s="1327"/>
      <c r="AO64" s="1328"/>
      <c r="AP64" s="1329"/>
      <c r="AQ64" s="1329"/>
      <c r="AR64" s="1329"/>
      <c r="AS64" s="1329"/>
      <c r="AT64" s="1329"/>
      <c r="AU64" s="1329"/>
      <c r="AV64" s="1329"/>
      <c r="AW64" s="1329"/>
      <c r="AX64" s="1329"/>
      <c r="AY64" s="1329"/>
      <c r="AZ64" s="1329"/>
      <c r="BA64" s="1329"/>
      <c r="BB64" s="1329"/>
      <c r="BC64" s="1329"/>
      <c r="BD64" s="1329"/>
      <c r="BE64" s="1329"/>
      <c r="BF64" s="1329"/>
      <c r="BG64" s="1329"/>
      <c r="BH64" s="1329"/>
      <c r="BI64" s="1329"/>
      <c r="BJ64" s="1329"/>
      <c r="BK64" s="1329"/>
      <c r="BL64" s="1329"/>
      <c r="BM64" s="1329"/>
      <c r="BN64" s="1329"/>
      <c r="BO64" s="1329"/>
      <c r="BP64" s="1329"/>
      <c r="BQ64" s="1329"/>
      <c r="BR64" s="1329"/>
      <c r="BS64" s="1329"/>
      <c r="BT64" s="1329"/>
      <c r="BU64" s="1329"/>
      <c r="BV64" s="1329"/>
      <c r="BW64" s="1329"/>
      <c r="BX64" s="1330"/>
    </row>
    <row r="65" spans="2:76">
      <c r="B65" s="1325"/>
      <c r="C65" s="1326"/>
      <c r="D65" s="1326"/>
      <c r="E65" s="1326"/>
      <c r="F65" s="1326"/>
      <c r="G65" s="1326"/>
      <c r="H65" s="1326"/>
      <c r="I65" s="1326"/>
      <c r="J65" s="1326"/>
      <c r="K65" s="1326"/>
      <c r="L65" s="1326"/>
      <c r="M65" s="1326"/>
      <c r="N65" s="1326"/>
      <c r="O65" s="1326"/>
      <c r="P65" s="1326"/>
      <c r="Q65" s="1326"/>
      <c r="R65" s="1326"/>
      <c r="S65" s="1326"/>
      <c r="T65" s="1326"/>
      <c r="U65" s="1326"/>
      <c r="V65" s="1326"/>
      <c r="W65" s="1326"/>
      <c r="X65" s="1326"/>
      <c r="Y65" s="1326"/>
      <c r="Z65" s="1326"/>
      <c r="AA65" s="1326"/>
      <c r="AB65" s="1326"/>
      <c r="AC65" s="1326"/>
      <c r="AD65" s="1326"/>
      <c r="AE65" s="1326"/>
      <c r="AF65" s="1326"/>
      <c r="AG65" s="1326"/>
      <c r="AH65" s="1326"/>
      <c r="AI65" s="1326"/>
      <c r="AJ65" s="1326"/>
      <c r="AK65" s="1327"/>
      <c r="AO65" s="1328"/>
      <c r="AP65" s="1329"/>
      <c r="AQ65" s="1329"/>
      <c r="AR65" s="1329"/>
      <c r="AS65" s="1329"/>
      <c r="AT65" s="1329"/>
      <c r="AU65" s="1329"/>
      <c r="AV65" s="1329"/>
      <c r="AW65" s="1329"/>
      <c r="AX65" s="1329"/>
      <c r="AY65" s="1329"/>
      <c r="AZ65" s="1329"/>
      <c r="BA65" s="1329"/>
      <c r="BB65" s="1329"/>
      <c r="BC65" s="1329"/>
      <c r="BD65" s="1329"/>
      <c r="BE65" s="1329"/>
      <c r="BF65" s="1329"/>
      <c r="BG65" s="1329"/>
      <c r="BH65" s="1329"/>
      <c r="BI65" s="1329"/>
      <c r="BJ65" s="1329"/>
      <c r="BK65" s="1329"/>
      <c r="BL65" s="1329"/>
      <c r="BM65" s="1329"/>
      <c r="BN65" s="1329"/>
      <c r="BO65" s="1329"/>
      <c r="BP65" s="1329"/>
      <c r="BQ65" s="1329"/>
      <c r="BR65" s="1329"/>
      <c r="BS65" s="1329"/>
      <c r="BT65" s="1329"/>
      <c r="BU65" s="1329"/>
      <c r="BV65" s="1329"/>
      <c r="BW65" s="1329"/>
      <c r="BX65" s="1330"/>
    </row>
    <row r="66" spans="2:76">
      <c r="B66" s="1325"/>
      <c r="C66" s="1326"/>
      <c r="D66" s="1326"/>
      <c r="E66" s="1326"/>
      <c r="F66" s="1326"/>
      <c r="G66" s="1326"/>
      <c r="H66" s="1326"/>
      <c r="I66" s="1326"/>
      <c r="J66" s="1326"/>
      <c r="K66" s="1326"/>
      <c r="L66" s="1326"/>
      <c r="M66" s="1326"/>
      <c r="N66" s="1326"/>
      <c r="O66" s="1326"/>
      <c r="P66" s="1326"/>
      <c r="Q66" s="1326"/>
      <c r="R66" s="1326"/>
      <c r="S66" s="1326"/>
      <c r="T66" s="1326"/>
      <c r="U66" s="1326"/>
      <c r="V66" s="1326"/>
      <c r="W66" s="1326"/>
      <c r="X66" s="1326"/>
      <c r="Y66" s="1326"/>
      <c r="Z66" s="1326"/>
      <c r="AA66" s="1326"/>
      <c r="AB66" s="1326"/>
      <c r="AC66" s="1326"/>
      <c r="AD66" s="1326"/>
      <c r="AE66" s="1326"/>
      <c r="AF66" s="1326"/>
      <c r="AG66" s="1326"/>
      <c r="AH66" s="1326"/>
      <c r="AI66" s="1326"/>
      <c r="AJ66" s="1326"/>
      <c r="AK66" s="1327"/>
      <c r="AO66" s="1328"/>
      <c r="AP66" s="1329"/>
      <c r="AQ66" s="1329"/>
      <c r="AR66" s="1329"/>
      <c r="AS66" s="1329"/>
      <c r="AT66" s="1329"/>
      <c r="AU66" s="1329"/>
      <c r="AV66" s="1329"/>
      <c r="AW66" s="1329"/>
      <c r="AX66" s="1329"/>
      <c r="AY66" s="1329"/>
      <c r="AZ66" s="1329"/>
      <c r="BA66" s="1329"/>
      <c r="BB66" s="1329"/>
      <c r="BC66" s="1329"/>
      <c r="BD66" s="1329"/>
      <c r="BE66" s="1329"/>
      <c r="BF66" s="1329"/>
      <c r="BG66" s="1329"/>
      <c r="BH66" s="1329"/>
      <c r="BI66" s="1329"/>
      <c r="BJ66" s="1329"/>
      <c r="BK66" s="1329"/>
      <c r="BL66" s="1329"/>
      <c r="BM66" s="1329"/>
      <c r="BN66" s="1329"/>
      <c r="BO66" s="1329"/>
      <c r="BP66" s="1329"/>
      <c r="BQ66" s="1329"/>
      <c r="BR66" s="1329"/>
      <c r="BS66" s="1329"/>
      <c r="BT66" s="1329"/>
      <c r="BU66" s="1329"/>
      <c r="BV66" s="1329"/>
      <c r="BW66" s="1329"/>
      <c r="BX66" s="1330"/>
    </row>
    <row r="67" spans="2:76" ht="12.75" thickBot="1">
      <c r="B67" s="1332"/>
      <c r="C67" s="1333"/>
      <c r="D67" s="1333"/>
      <c r="E67" s="1333"/>
      <c r="F67" s="1333"/>
      <c r="G67" s="1333"/>
      <c r="H67" s="1333"/>
      <c r="I67" s="1333"/>
      <c r="J67" s="1333"/>
      <c r="K67" s="1333"/>
      <c r="L67" s="1333"/>
      <c r="M67" s="1333"/>
      <c r="N67" s="1333"/>
      <c r="O67" s="1333"/>
      <c r="P67" s="1333"/>
      <c r="Q67" s="1333"/>
      <c r="R67" s="1333"/>
      <c r="S67" s="1333"/>
      <c r="T67" s="1333"/>
      <c r="U67" s="1333"/>
      <c r="V67" s="1333"/>
      <c r="W67" s="1333"/>
      <c r="X67" s="1333"/>
      <c r="Y67" s="1333"/>
      <c r="Z67" s="1333"/>
      <c r="AA67" s="1333"/>
      <c r="AB67" s="1333"/>
      <c r="AC67" s="1333"/>
      <c r="AD67" s="1333"/>
      <c r="AE67" s="1333"/>
      <c r="AF67" s="1333"/>
      <c r="AG67" s="1333"/>
      <c r="AH67" s="1333"/>
      <c r="AI67" s="1333"/>
      <c r="AJ67" s="1333"/>
      <c r="AK67" s="1334"/>
      <c r="AO67" s="1335"/>
      <c r="AP67" s="1336"/>
      <c r="AQ67" s="1336"/>
      <c r="AR67" s="1336"/>
      <c r="AS67" s="1336"/>
      <c r="AT67" s="1336"/>
      <c r="AU67" s="1336"/>
      <c r="AV67" s="1336"/>
      <c r="AW67" s="1336"/>
      <c r="AX67" s="1336"/>
      <c r="AY67" s="1336"/>
      <c r="AZ67" s="1336"/>
      <c r="BA67" s="1336"/>
      <c r="BB67" s="1336"/>
      <c r="BC67" s="1336"/>
      <c r="BD67" s="1336"/>
      <c r="BE67" s="1336"/>
      <c r="BF67" s="1336"/>
      <c r="BG67" s="1336"/>
      <c r="BH67" s="1336"/>
      <c r="BI67" s="1336"/>
      <c r="BJ67" s="1336"/>
      <c r="BK67" s="1336"/>
      <c r="BL67" s="1336"/>
      <c r="BM67" s="1336"/>
      <c r="BN67" s="1336"/>
      <c r="BO67" s="1336"/>
      <c r="BP67" s="1336"/>
      <c r="BQ67" s="1336"/>
      <c r="BR67" s="1336"/>
      <c r="BS67" s="1336"/>
      <c r="BT67" s="1336"/>
      <c r="BU67" s="1336"/>
      <c r="BV67" s="1336"/>
      <c r="BW67" s="1336"/>
      <c r="BX67" s="1337"/>
    </row>
  </sheetData>
  <mergeCells count="9">
    <mergeCell ref="AS7:AV7"/>
    <mergeCell ref="B9:E9"/>
    <mergeCell ref="AO9:AR9"/>
    <mergeCell ref="D14:G15"/>
    <mergeCell ref="B39:E39"/>
    <mergeCell ref="AO39:AR39"/>
    <mergeCell ref="B7:E7"/>
    <mergeCell ref="F7:I7"/>
    <mergeCell ref="AO7:AR7"/>
  </mergeCells>
  <phoneticPr fontId="68"/>
  <conditionalFormatting sqref="B10:AK13 B40:AK67 B16:AK37 B14:D14 B15:C15 H14:AK15">
    <cfRule type="expression" dxfId="47"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37249"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12EE8-5BD9-40D4-8B21-4F63C2A6FBF1}">
  <sheetPr codeName="Sheet25">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7" t="s">
        <v>1762</v>
      </c>
      <c r="C1" s="344"/>
      <c r="D1" s="344"/>
      <c r="E1" s="344"/>
      <c r="F1" s="344"/>
      <c r="G1" s="344"/>
      <c r="H1" s="344"/>
      <c r="I1" s="344"/>
      <c r="J1" s="344"/>
      <c r="K1" s="344"/>
      <c r="L1" s="344"/>
      <c r="M1" s="344"/>
      <c r="N1" s="344"/>
      <c r="AI1" s="344"/>
      <c r="AJ1" s="344"/>
      <c r="AK1" s="344"/>
      <c r="AL1" s="344"/>
      <c r="AM1" s="344"/>
      <c r="AN1" s="344"/>
    </row>
    <row r="2" spans="2:40" ht="30" customHeight="1">
      <c r="B2" s="346" t="s">
        <v>1381</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67" t="s">
        <v>1382</v>
      </c>
      <c r="P3" s="1867"/>
      <c r="Q3" s="1867"/>
      <c r="R3" s="1867"/>
      <c r="S3" s="1868" t="str">
        <f>IF(別添１_要件確認!J22="","",別添１_要件確認!J22)</f>
        <v/>
      </c>
      <c r="T3" s="1868"/>
      <c r="U3" s="1868"/>
      <c r="V3" s="1868"/>
      <c r="W3" s="1868"/>
      <c r="X3" s="1868"/>
      <c r="Y3" s="1868"/>
      <c r="Z3" s="1868"/>
      <c r="AA3" s="1868"/>
      <c r="AB3" s="1868"/>
      <c r="AC3" s="1868"/>
      <c r="AD3" s="1868"/>
      <c r="AE3" s="1868"/>
      <c r="AF3" s="1868"/>
      <c r="AG3" s="1868"/>
      <c r="AH3" s="1868"/>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69" t="s">
        <v>1383</v>
      </c>
      <c r="R5" s="1869"/>
      <c r="S5" s="1869"/>
      <c r="T5" s="1870" t="s">
        <v>1777</v>
      </c>
      <c r="U5" s="1870"/>
      <c r="V5" s="1870"/>
      <c r="W5" s="1869" t="s">
        <v>4053</v>
      </c>
      <c r="X5" s="1869"/>
      <c r="Y5" s="1869"/>
      <c r="Z5" s="1871"/>
      <c r="AA5" s="1871"/>
      <c r="AB5" s="1871"/>
      <c r="AC5" s="1872" t="s">
        <v>4054</v>
      </c>
      <c r="AD5" s="1873"/>
      <c r="AE5" s="1873"/>
      <c r="AF5" s="1871"/>
      <c r="AG5" s="1871"/>
      <c r="AH5" s="1871"/>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76" t="s">
        <v>1384</v>
      </c>
      <c r="C7" s="1877"/>
      <c r="D7" s="1878"/>
      <c r="E7" s="357"/>
      <c r="F7" s="358">
        <v>4</v>
      </c>
      <c r="G7" s="359" t="s">
        <v>1385</v>
      </c>
      <c r="H7" s="360"/>
      <c r="I7" s="358">
        <v>5</v>
      </c>
      <c r="J7" s="359" t="s">
        <v>1385</v>
      </c>
      <c r="K7" s="360"/>
      <c r="L7" s="358">
        <v>6</v>
      </c>
      <c r="M7" s="359" t="s">
        <v>1386</v>
      </c>
      <c r="N7" s="360"/>
      <c r="O7" s="358">
        <v>7</v>
      </c>
      <c r="P7" s="359" t="s">
        <v>1386</v>
      </c>
      <c r="Q7" s="360"/>
      <c r="R7" s="358">
        <v>8</v>
      </c>
      <c r="S7" s="359" t="s">
        <v>1386</v>
      </c>
      <c r="T7" s="360"/>
      <c r="U7" s="358">
        <v>9</v>
      </c>
      <c r="V7" s="359" t="s">
        <v>1386</v>
      </c>
      <c r="W7" s="360"/>
      <c r="X7" s="358">
        <v>10</v>
      </c>
      <c r="Y7" s="359" t="s">
        <v>1386</v>
      </c>
      <c r="Z7" s="360"/>
      <c r="AA7" s="358">
        <v>11</v>
      </c>
      <c r="AB7" s="359" t="s">
        <v>1386</v>
      </c>
      <c r="AC7" s="360"/>
      <c r="AD7" s="358">
        <v>12</v>
      </c>
      <c r="AE7" s="359" t="s">
        <v>1387</v>
      </c>
      <c r="AF7" s="360"/>
      <c r="AG7" s="358">
        <v>1</v>
      </c>
      <c r="AH7" s="359" t="s">
        <v>1386</v>
      </c>
      <c r="AI7" s="360"/>
      <c r="AJ7" s="358">
        <v>2</v>
      </c>
      <c r="AK7" s="361" t="s">
        <v>1386</v>
      </c>
      <c r="AL7" s="359"/>
      <c r="AM7" s="358">
        <v>3</v>
      </c>
      <c r="AN7" s="362" t="s">
        <v>1386</v>
      </c>
    </row>
    <row r="8" spans="2:40" ht="30" customHeight="1" thickBot="1">
      <c r="B8" s="1879"/>
      <c r="C8" s="1880"/>
      <c r="D8" s="1881"/>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1388</v>
      </c>
      <c r="C9" s="1882"/>
      <c r="D9" s="1883"/>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1389</v>
      </c>
      <c r="C10" s="1884"/>
      <c r="D10" s="1885"/>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1390</v>
      </c>
      <c r="C11" s="1884"/>
      <c r="D11" s="1885"/>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1391</v>
      </c>
      <c r="C12" s="1884"/>
      <c r="D12" s="1885"/>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1392</v>
      </c>
      <c r="C13" s="1884"/>
      <c r="D13" s="1885"/>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1393</v>
      </c>
      <c r="C14" s="1874"/>
      <c r="D14" s="1875"/>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1394</v>
      </c>
      <c r="C15" s="1874"/>
      <c r="D15" s="1875"/>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1395</v>
      </c>
      <c r="C16" s="1886"/>
      <c r="D16" s="1887"/>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1389</v>
      </c>
      <c r="C17" s="1874"/>
      <c r="D17" s="1875"/>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1390</v>
      </c>
      <c r="C18" s="1874"/>
      <c r="D18" s="1875"/>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1391</v>
      </c>
      <c r="C19" s="1874"/>
      <c r="D19" s="1875"/>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1392</v>
      </c>
      <c r="C20" s="1874"/>
      <c r="D20" s="1875"/>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1393</v>
      </c>
      <c r="C21" s="1874"/>
      <c r="D21" s="1875"/>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1394</v>
      </c>
      <c r="C22" s="1874"/>
      <c r="D22" s="1875"/>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1396</v>
      </c>
      <c r="C23" s="1886"/>
      <c r="D23" s="1887"/>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1389</v>
      </c>
      <c r="C24" s="1888" t="s">
        <v>1397</v>
      </c>
      <c r="D24" s="1875"/>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1390</v>
      </c>
      <c r="C25" s="1888" t="s">
        <v>1398</v>
      </c>
      <c r="D25" s="1875"/>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1391</v>
      </c>
      <c r="C26" s="1888" t="s">
        <v>4055</v>
      </c>
      <c r="D26" s="1875"/>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1392</v>
      </c>
      <c r="C27" s="1892" t="s">
        <v>1399</v>
      </c>
      <c r="D27" s="1893"/>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1393</v>
      </c>
      <c r="C28" s="1888"/>
      <c r="D28" s="1875"/>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1400</v>
      </c>
      <c r="C29" s="1889"/>
      <c r="D29" s="1890"/>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1401</v>
      </c>
      <c r="T31" s="1891"/>
      <c r="U31" s="1891"/>
      <c r="V31" s="1891"/>
      <c r="W31" s="1891"/>
      <c r="X31" s="1891"/>
      <c r="Y31" s="1891"/>
      <c r="Z31" s="1891"/>
      <c r="AA31" s="1891"/>
      <c r="AB31" s="1891"/>
      <c r="AC31" s="1891"/>
      <c r="AD31" s="1891"/>
      <c r="AE31" s="1891"/>
      <c r="AF31" s="1891"/>
      <c r="AG31" s="1891"/>
      <c r="AH31" s="1891"/>
      <c r="AI31" s="1891"/>
      <c r="AJ31" s="1891"/>
      <c r="AK31" s="1891"/>
      <c r="AL31" s="1891"/>
      <c r="AM31" s="1891"/>
      <c r="AN31" s="1891"/>
      <c r="AO31" s="1891"/>
    </row>
    <row r="32" spans="2:41" s="415" customFormat="1" ht="17.25">
      <c r="B32" s="415" t="s">
        <v>1402</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1403</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26:D26"/>
    <mergeCell ref="C28:D28"/>
    <mergeCell ref="C29:D29"/>
    <mergeCell ref="T31:AO31"/>
    <mergeCell ref="C20:D20"/>
    <mergeCell ref="C21:D21"/>
    <mergeCell ref="C22:D22"/>
    <mergeCell ref="C23:D23"/>
    <mergeCell ref="C24:D24"/>
    <mergeCell ref="C25:D25"/>
    <mergeCell ref="C27:D27"/>
    <mergeCell ref="C19:D19"/>
    <mergeCell ref="B7:D8"/>
    <mergeCell ref="C9:D9"/>
    <mergeCell ref="C10:D10"/>
    <mergeCell ref="C11:D11"/>
    <mergeCell ref="C12:D12"/>
    <mergeCell ref="C13:D13"/>
    <mergeCell ref="C14:D14"/>
    <mergeCell ref="C15:D15"/>
    <mergeCell ref="C16:D16"/>
    <mergeCell ref="C17:D17"/>
    <mergeCell ref="C18:D18"/>
    <mergeCell ref="O3:R3"/>
    <mergeCell ref="S3:AH3"/>
    <mergeCell ref="Q5:S5"/>
    <mergeCell ref="T5:V5"/>
    <mergeCell ref="W5:Y5"/>
    <mergeCell ref="Z5:AB5"/>
    <mergeCell ref="AC5:AE5"/>
    <mergeCell ref="AF5:AH5"/>
  </mergeCells>
  <phoneticPr fontId="68"/>
  <conditionalFormatting sqref="F7">
    <cfRule type="containsBlanks" dxfId="46" priority="7">
      <formula>LEN(TRIM(F7))=0</formula>
    </cfRule>
  </conditionalFormatting>
  <conditionalFormatting sqref="I7 L7 O7 R7 U7 X7 AA7 AD7 AG7">
    <cfRule type="containsBlanks" dxfId="45" priority="6">
      <formula>LEN(TRIM(I7))=0</formula>
    </cfRule>
  </conditionalFormatting>
  <conditionalFormatting sqref="S3:AH3">
    <cfRule type="containsBlanks" dxfId="44" priority="2">
      <formula>LEN(TRIM(S3))=0</formula>
    </cfRule>
  </conditionalFormatting>
  <conditionalFormatting sqref="Z5:AB5 AF5:AH5">
    <cfRule type="containsBlanks" dxfId="43" priority="1">
      <formula>LEN(TRIM(Z5))=0</formula>
    </cfRule>
  </conditionalFormatting>
  <conditionalFormatting sqref="AJ7">
    <cfRule type="containsBlanks" dxfId="42" priority="5">
      <formula>LEN(TRIM(AJ7))=0</formula>
    </cfRule>
  </conditionalFormatting>
  <conditionalFormatting sqref="AM7">
    <cfRule type="containsBlanks" dxfId="41"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1FEC9-2F76-446B-8D7C-C3282AC10395}">
  <sheetPr>
    <tabColor rgb="FFFF0000"/>
  </sheetPr>
  <dimension ref="A1:Y55"/>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181" t="s">
        <v>3952</v>
      </c>
      <c r="C3" s="222"/>
      <c r="D3" s="222"/>
      <c r="E3" s="222"/>
      <c r="F3" s="222"/>
      <c r="G3" s="222"/>
      <c r="H3" s="222"/>
      <c r="I3" s="222"/>
      <c r="J3" s="222"/>
      <c r="K3" s="222"/>
    </row>
    <row r="4" spans="2:23" ht="19.899999999999999" customHeight="1">
      <c r="B4" s="2024" t="s">
        <v>1253</v>
      </c>
      <c r="C4" s="2024"/>
      <c r="D4" s="2024"/>
      <c r="E4" s="2024"/>
      <c r="F4" s="2024"/>
      <c r="G4" s="2024"/>
      <c r="H4" s="2024"/>
      <c r="I4" s="2024"/>
      <c r="J4" s="2024"/>
      <c r="K4" s="2024"/>
      <c r="L4" s="2024"/>
    </row>
    <row r="5" spans="2:23" ht="19.899999999999999" customHeight="1">
      <c r="B5" s="2025" t="s">
        <v>1737</v>
      </c>
      <c r="C5" s="2025"/>
      <c r="D5" s="2026" t="str">
        <f>IF(様式第１１!N11="","",様式第１１!N11)</f>
        <v/>
      </c>
      <c r="E5" s="2026"/>
      <c r="F5" s="2026"/>
      <c r="G5" s="2026"/>
      <c r="H5" s="2026"/>
      <c r="I5" s="2026"/>
      <c r="J5" s="2026"/>
      <c r="K5" s="2026"/>
      <c r="L5" s="2026"/>
    </row>
    <row r="6" spans="2:23" ht="19.899999999999999" customHeight="1">
      <c r="B6" s="2025" t="s">
        <v>1738</v>
      </c>
      <c r="C6" s="2025"/>
      <c r="D6" s="2026" t="str">
        <f>IF('様式第１　別紙1'!C6="","",'様式第１　別紙1'!C6)</f>
        <v/>
      </c>
      <c r="E6" s="2026"/>
      <c r="F6" s="2026"/>
      <c r="G6" s="2026"/>
      <c r="H6" s="2026"/>
      <c r="I6" s="2026"/>
      <c r="J6" s="2026"/>
      <c r="K6" s="2026"/>
      <c r="L6" s="2026"/>
    </row>
    <row r="7" spans="2:23" ht="12" customHeight="1">
      <c r="B7" s="223"/>
      <c r="C7" s="223"/>
      <c r="D7" s="223"/>
      <c r="E7" s="223"/>
      <c r="F7" s="223"/>
      <c r="G7" s="223"/>
      <c r="J7" s="228"/>
      <c r="K7" s="228"/>
      <c r="L7" s="223"/>
    </row>
    <row r="8" spans="2:23" ht="12" customHeight="1" thickBot="1">
      <c r="B8" s="298" t="s">
        <v>1271</v>
      </c>
      <c r="C8" s="223"/>
      <c r="D8" s="223"/>
      <c r="E8" s="223"/>
      <c r="F8" s="223"/>
      <c r="G8" s="223"/>
      <c r="J8" s="228"/>
      <c r="K8" s="228"/>
      <c r="L8" s="223"/>
    </row>
    <row r="9" spans="2:23" ht="18" customHeight="1" thickBot="1">
      <c r="B9" s="2027" t="s">
        <v>1267</v>
      </c>
      <c r="C9" s="2028"/>
      <c r="D9" s="2028"/>
      <c r="E9" s="969" t="str">
        <f>IF(別添３_実施計画書まとめ!$F$39="","",別添３_実施計画書まとめ!$F$39)</f>
        <v/>
      </c>
      <c r="F9" s="311" t="s">
        <v>1292</v>
      </c>
      <c r="G9" s="308"/>
      <c r="I9" s="2034" t="s">
        <v>4059</v>
      </c>
      <c r="J9" s="2035"/>
      <c r="K9" s="2036" t="str">
        <f>IF($C$20="","",IF($E$20="","",IF($C$20&lt;$E$20,"比例",IF($C$20&gt;$E$20,"1/2キャップ"))))</f>
        <v/>
      </c>
      <c r="L9" s="2037"/>
    </row>
    <row r="10" spans="2:23" s="224" customFormat="1" ht="18" customHeight="1">
      <c r="B10" s="2002" t="s">
        <v>1270</v>
      </c>
      <c r="C10" s="2003"/>
      <c r="D10" s="2003"/>
      <c r="E10" s="970" t="str">
        <f>IF(I16="","",I16)</f>
        <v/>
      </c>
      <c r="F10" s="313" t="s">
        <v>1293</v>
      </c>
      <c r="G10" s="310"/>
      <c r="N10" s="2004"/>
      <c r="O10" s="2004"/>
      <c r="P10" s="2004"/>
      <c r="Q10" s="2004"/>
      <c r="R10" s="2004"/>
      <c r="S10" s="2004"/>
      <c r="T10" s="2004"/>
      <c r="U10" s="2004"/>
      <c r="V10" s="2004"/>
      <c r="W10" s="2004"/>
    </row>
    <row r="11" spans="2:23" s="224" customFormat="1" ht="18" customHeight="1" thickBot="1">
      <c r="B11" s="2005" t="s">
        <v>1153</v>
      </c>
      <c r="C11" s="2006"/>
      <c r="D11" s="2006"/>
      <c r="E11" s="971">
        <v>7700</v>
      </c>
      <c r="F11" s="312" t="s">
        <v>1294</v>
      </c>
      <c r="G11" s="309"/>
      <c r="N11" s="2004"/>
      <c r="O11" s="2004"/>
      <c r="P11" s="2004"/>
      <c r="Q11" s="2004"/>
      <c r="R11" s="2004"/>
      <c r="S11" s="2004"/>
      <c r="T11" s="2004"/>
      <c r="U11" s="2004"/>
      <c r="V11" s="2004"/>
      <c r="W11" s="2004"/>
    </row>
    <row r="12" spans="2:23" s="224" customFormat="1" ht="18" customHeight="1" thickBot="1">
      <c r="N12" s="2004"/>
      <c r="O12" s="2004"/>
      <c r="P12" s="2004"/>
      <c r="Q12" s="2004"/>
      <c r="R12" s="2004"/>
      <c r="S12" s="2004"/>
      <c r="T12" s="2004"/>
      <c r="U12" s="2004"/>
      <c r="V12" s="2004"/>
      <c r="W12" s="2004"/>
    </row>
    <row r="13" spans="2:23" s="224" customFormat="1" ht="12" customHeight="1">
      <c r="B13" s="2007" t="s">
        <v>1143</v>
      </c>
      <c r="C13" s="2010" t="s">
        <v>1272</v>
      </c>
      <c r="D13" s="2011"/>
      <c r="E13" s="2011" t="s">
        <v>1274</v>
      </c>
      <c r="F13" s="2011"/>
      <c r="G13" s="2011" t="s">
        <v>1269</v>
      </c>
      <c r="H13" s="2011"/>
      <c r="I13" s="2011" t="s">
        <v>1275</v>
      </c>
      <c r="J13" s="2011"/>
      <c r="K13" s="2011" t="s">
        <v>1276</v>
      </c>
      <c r="L13" s="2012"/>
      <c r="N13" s="2004"/>
      <c r="O13" s="2004"/>
      <c r="P13" s="2004"/>
      <c r="Q13" s="2004"/>
      <c r="R13" s="2004"/>
      <c r="S13" s="2004"/>
      <c r="T13" s="2004"/>
      <c r="U13" s="2004"/>
      <c r="V13" s="2004"/>
      <c r="W13" s="2004"/>
    </row>
    <row r="14" spans="2:23" ht="15" customHeight="1">
      <c r="B14" s="2008"/>
      <c r="C14" s="2013" t="s">
        <v>1273</v>
      </c>
      <c r="D14" s="2014"/>
      <c r="E14" s="2029" t="s">
        <v>1277</v>
      </c>
      <c r="F14" s="2029"/>
      <c r="G14" s="2030" t="s">
        <v>1291</v>
      </c>
      <c r="H14" s="2031"/>
      <c r="I14" s="2032" t="s">
        <v>1278</v>
      </c>
      <c r="J14" s="2029"/>
      <c r="K14" s="2032" t="s">
        <v>1750</v>
      </c>
      <c r="L14" s="2033"/>
      <c r="N14" s="2004"/>
      <c r="O14" s="2004"/>
      <c r="P14" s="2004"/>
      <c r="Q14" s="2004"/>
      <c r="R14" s="2004"/>
      <c r="S14" s="2004"/>
      <c r="T14" s="2004"/>
      <c r="U14" s="2004"/>
      <c r="V14" s="2004"/>
      <c r="W14" s="2004"/>
    </row>
    <row r="15" spans="2:23" ht="12" customHeight="1">
      <c r="B15" s="2008"/>
      <c r="C15" s="898"/>
      <c r="D15" s="899"/>
      <c r="E15" s="900"/>
      <c r="F15" s="901"/>
      <c r="G15" s="1980" t="s">
        <v>1288</v>
      </c>
      <c r="H15" s="2001"/>
      <c r="I15" s="902"/>
      <c r="J15" s="903"/>
      <c r="K15" s="902"/>
      <c r="L15" s="904"/>
      <c r="N15" s="235"/>
      <c r="O15" s="235"/>
      <c r="P15" s="235"/>
      <c r="Q15" s="235"/>
      <c r="R15" s="235"/>
      <c r="S15" s="235"/>
      <c r="T15" s="235"/>
      <c r="U15" s="235"/>
      <c r="V15" s="235"/>
      <c r="W15" s="235"/>
    </row>
    <row r="16" spans="2:23" ht="21.75" customHeight="1">
      <c r="B16" s="2008"/>
      <c r="C16" s="972" t="str">
        <f>IF(別添３_実施計画書まとめ!K27="","",別添３_実施計画書まとめ!K27)</f>
        <v/>
      </c>
      <c r="D16" s="905" t="s">
        <v>1268</v>
      </c>
      <c r="E16" s="906"/>
      <c r="F16" s="905" t="s">
        <v>1268</v>
      </c>
      <c r="G16" s="973" t="str">
        <f>IF(C16="","",$C$16-$E$16)</f>
        <v/>
      </c>
      <c r="H16" s="905" t="s">
        <v>1268</v>
      </c>
      <c r="I16" s="974" t="str">
        <f>IF(G39="","",G39)</f>
        <v/>
      </c>
      <c r="J16" s="905" t="s">
        <v>1268</v>
      </c>
      <c r="K16" s="907">
        <v>50000000</v>
      </c>
      <c r="L16" s="908" t="s">
        <v>1268</v>
      </c>
      <c r="N16" s="1938" t="s">
        <v>1749</v>
      </c>
      <c r="O16" s="1938"/>
      <c r="P16" s="1938"/>
      <c r="Q16" s="1938"/>
      <c r="R16" s="1938"/>
      <c r="S16" s="1938"/>
      <c r="T16" s="1938"/>
      <c r="U16" s="1938"/>
      <c r="V16" s="1938"/>
      <c r="W16" s="1157"/>
    </row>
    <row r="17" spans="1:23" ht="12" customHeight="1">
      <c r="B17" s="2008"/>
      <c r="C17" s="2015" t="s">
        <v>1279</v>
      </c>
      <c r="D17" s="2016"/>
      <c r="E17" s="2016" t="s">
        <v>1280</v>
      </c>
      <c r="F17" s="2016"/>
      <c r="G17" s="2016" t="s">
        <v>1281</v>
      </c>
      <c r="H17" s="2016"/>
      <c r="I17" s="2016" t="s">
        <v>1282</v>
      </c>
      <c r="J17" s="2016"/>
      <c r="K17" s="2016" t="s">
        <v>1283</v>
      </c>
      <c r="L17" s="2017"/>
      <c r="N17" s="1938"/>
      <c r="O17" s="1938"/>
      <c r="P17" s="1938"/>
      <c r="Q17" s="1938"/>
      <c r="R17" s="1938"/>
      <c r="S17" s="1938"/>
      <c r="T17" s="1938"/>
      <c r="U17" s="1938"/>
      <c r="V17" s="1938"/>
      <c r="W17" s="1157"/>
    </row>
    <row r="18" spans="1:23" ht="15" customHeight="1">
      <c r="B18" s="2008"/>
      <c r="C18" s="2013" t="s">
        <v>1284</v>
      </c>
      <c r="D18" s="2014"/>
      <c r="E18" s="2018" t="s">
        <v>1285</v>
      </c>
      <c r="F18" s="2014"/>
      <c r="G18" s="2019" t="s">
        <v>1286</v>
      </c>
      <c r="H18" s="2020"/>
      <c r="I18" s="2019" t="s">
        <v>1287</v>
      </c>
      <c r="J18" s="2020"/>
      <c r="K18" s="2018" t="s">
        <v>1536</v>
      </c>
      <c r="L18" s="2021"/>
      <c r="N18" s="1938"/>
      <c r="O18" s="1938"/>
      <c r="P18" s="1938"/>
      <c r="Q18" s="1938"/>
      <c r="R18" s="1938"/>
      <c r="S18" s="1938"/>
      <c r="T18" s="1938"/>
      <c r="U18" s="1938"/>
      <c r="V18" s="1938"/>
      <c r="W18" s="1157"/>
    </row>
    <row r="19" spans="1:23" ht="12" customHeight="1">
      <c r="B19" s="2008"/>
      <c r="C19" s="2000" t="s">
        <v>1289</v>
      </c>
      <c r="D19" s="2001"/>
      <c r="E19" s="1980" t="s">
        <v>1290</v>
      </c>
      <c r="F19" s="2001"/>
      <c r="G19" s="1980"/>
      <c r="H19" s="2001"/>
      <c r="I19" s="1980"/>
      <c r="J19" s="2001"/>
      <c r="K19" s="1980" t="s">
        <v>1295</v>
      </c>
      <c r="L19" s="1981"/>
      <c r="N19" s="234"/>
      <c r="O19" s="234"/>
      <c r="P19" s="234"/>
      <c r="Q19" s="234"/>
      <c r="R19" s="234"/>
      <c r="S19" s="234"/>
      <c r="T19" s="234"/>
      <c r="U19" s="234"/>
      <c r="V19" s="234"/>
      <c r="W19" s="1157"/>
    </row>
    <row r="20" spans="1:23" ht="21.75" customHeight="1" thickBot="1">
      <c r="B20" s="2008"/>
      <c r="C20" s="976" t="str">
        <f>IF(E9="","",$E$9*$E$11)</f>
        <v/>
      </c>
      <c r="D20" s="909" t="s">
        <v>1268</v>
      </c>
      <c r="E20" s="975" t="str">
        <f>IF(I16="","",($E$10*1/2))</f>
        <v/>
      </c>
      <c r="F20" s="909" t="s">
        <v>1268</v>
      </c>
      <c r="G20" s="975" t="str">
        <f>IF($C$20&lt;$E$20,$C$20,IF($C$20&gt;$E$20,$E$20,$C$20))</f>
        <v/>
      </c>
      <c r="H20" s="909" t="s">
        <v>1268</v>
      </c>
      <c r="I20" s="975" t="str">
        <f>IF($G$16&lt;$G$20,$G$16,IF($G$16&gt;$G$20,$G$20,$G$16))</f>
        <v/>
      </c>
      <c r="J20" s="909" t="s">
        <v>1268</v>
      </c>
      <c r="K20" s="975" t="str">
        <f>IF(C20="","",TRUNC(IF($K$16&lt;$I$20,$K$16,IF($K$16&gt;$I$20,$I$20,$K$16)),-3))</f>
        <v/>
      </c>
      <c r="L20" s="910" t="s">
        <v>1268</v>
      </c>
      <c r="N20" s="1158"/>
      <c r="O20" s="1158"/>
      <c r="P20" s="1158"/>
      <c r="Q20" s="1159"/>
      <c r="R20" s="1159"/>
      <c r="S20" s="1159"/>
      <c r="T20" s="1159"/>
      <c r="U20" s="1159"/>
      <c r="V20" s="1159"/>
      <c r="W20" s="1157"/>
    </row>
    <row r="21" spans="1:23" ht="12" customHeight="1">
      <c r="A21" s="297"/>
      <c r="B21" s="2008"/>
      <c r="C21" s="1982" t="s">
        <v>3948</v>
      </c>
      <c r="D21" s="1983"/>
      <c r="E21" s="1983" t="s">
        <v>4049</v>
      </c>
      <c r="F21" s="1983"/>
      <c r="G21" s="1983" t="s">
        <v>3949</v>
      </c>
      <c r="H21" s="1983"/>
      <c r="I21" s="1984"/>
      <c r="J21" s="1985"/>
      <c r="K21" s="1984"/>
      <c r="L21" s="1990"/>
      <c r="M21" s="297"/>
      <c r="N21" s="1938" t="s">
        <v>4050</v>
      </c>
      <c r="O21" s="1938"/>
      <c r="P21" s="1938"/>
      <c r="Q21" s="1938"/>
      <c r="R21" s="1938"/>
      <c r="S21" s="1938"/>
      <c r="T21" s="1938"/>
      <c r="U21" s="1938"/>
      <c r="V21" s="1938"/>
    </row>
    <row r="22" spans="1:23" ht="15" customHeight="1">
      <c r="A22" s="297"/>
      <c r="B22" s="2008"/>
      <c r="C22" s="2022" t="s">
        <v>1563</v>
      </c>
      <c r="D22" s="2023"/>
      <c r="E22" s="1993" t="s">
        <v>4048</v>
      </c>
      <c r="F22" s="1994"/>
      <c r="G22" s="1995" t="s">
        <v>3950</v>
      </c>
      <c r="H22" s="1996"/>
      <c r="I22" s="1986"/>
      <c r="J22" s="1987"/>
      <c r="K22" s="1986"/>
      <c r="L22" s="1991"/>
      <c r="M22" s="297"/>
      <c r="N22" s="1938"/>
      <c r="O22" s="1938"/>
      <c r="P22" s="1938"/>
      <c r="Q22" s="1938"/>
      <c r="R22" s="1938"/>
      <c r="S22" s="1938"/>
      <c r="T22" s="1938"/>
      <c r="U22" s="1938"/>
      <c r="V22" s="1938"/>
    </row>
    <row r="23" spans="1:23" ht="12" customHeight="1">
      <c r="A23" s="297"/>
      <c r="B23" s="2008"/>
      <c r="C23" s="1997"/>
      <c r="D23" s="1998"/>
      <c r="E23" s="1999"/>
      <c r="F23" s="1998"/>
      <c r="G23" s="1999" t="s">
        <v>3951</v>
      </c>
      <c r="H23" s="1998"/>
      <c r="I23" s="1986"/>
      <c r="J23" s="1987"/>
      <c r="K23" s="1986"/>
      <c r="L23" s="1991"/>
      <c r="M23" s="297"/>
      <c r="N23" s="1938"/>
      <c r="O23" s="1938"/>
      <c r="P23" s="1938"/>
      <c r="Q23" s="1938"/>
      <c r="R23" s="1938"/>
      <c r="S23" s="1938"/>
      <c r="T23" s="1938"/>
      <c r="U23" s="1938"/>
      <c r="V23" s="1938"/>
    </row>
    <row r="24" spans="1:23" ht="21.6" customHeight="1" thickBot="1">
      <c r="A24" s="297"/>
      <c r="B24" s="2009"/>
      <c r="C24" s="1296"/>
      <c r="D24" s="1297" t="s">
        <v>1268</v>
      </c>
      <c r="E24" s="1298" t="str">
        <f>IF($K$20&lt;$C$24,$K$20,IF($K$20&gt;$C$24,$C$24,$K$20))</f>
        <v/>
      </c>
      <c r="F24" s="1297" t="s">
        <v>1268</v>
      </c>
      <c r="G24" s="1298" t="str">
        <f>IF(E24="","",$C$24-$E$24)</f>
        <v/>
      </c>
      <c r="H24" s="1297" t="s">
        <v>1268</v>
      </c>
      <c r="I24" s="1988"/>
      <c r="J24" s="1989"/>
      <c r="K24" s="1988"/>
      <c r="L24" s="1992"/>
      <c r="M24" s="297"/>
      <c r="N24" s="1299"/>
      <c r="O24" s="1299"/>
      <c r="P24" s="1299"/>
      <c r="Q24" s="1300"/>
      <c r="R24" s="1300"/>
      <c r="S24" s="1300"/>
      <c r="T24" s="1300"/>
      <c r="U24" s="1300"/>
      <c r="V24" s="1300"/>
    </row>
    <row r="25" spans="1:23" ht="15" customHeight="1" thickBot="1">
      <c r="B25" s="911"/>
      <c r="C25" s="912"/>
      <c r="D25" s="912"/>
      <c r="E25" s="912"/>
      <c r="F25" s="912"/>
      <c r="G25" s="912"/>
      <c r="H25" s="912"/>
      <c r="I25" s="912"/>
      <c r="J25" s="912"/>
      <c r="K25" s="912"/>
      <c r="L25" s="912"/>
      <c r="N25" s="1160"/>
      <c r="O25" s="1160"/>
      <c r="P25" s="1161"/>
      <c r="Q25" s="1160"/>
      <c r="R25" s="1160"/>
      <c r="S25" s="1162"/>
      <c r="T25" s="1163"/>
      <c r="U25" s="1163"/>
      <c r="V25" s="1164"/>
      <c r="W25" s="1157"/>
    </row>
    <row r="26" spans="1:23" ht="21.75" customHeight="1">
      <c r="B26" s="1964" t="s">
        <v>1526</v>
      </c>
      <c r="C26" s="1965"/>
      <c r="D26" s="1965"/>
      <c r="E26" s="1965"/>
      <c r="F26" s="1965"/>
      <c r="G26" s="1965"/>
      <c r="H26" s="1965"/>
      <c r="I26" s="1965"/>
      <c r="J26" s="1965"/>
      <c r="K26" s="1965"/>
      <c r="L26" s="1966"/>
      <c r="N26" s="1158"/>
      <c r="O26" s="1158"/>
      <c r="P26" s="1158"/>
      <c r="Q26" s="1158"/>
      <c r="R26" s="1158"/>
      <c r="S26" s="1158"/>
      <c r="T26" s="1165"/>
      <c r="U26" s="1165"/>
      <c r="V26" s="1165"/>
      <c r="W26" s="1157"/>
    </row>
    <row r="27" spans="1:23" ht="18" customHeight="1">
      <c r="B27" s="1967" t="s">
        <v>1144</v>
      </c>
      <c r="C27" s="1968"/>
      <c r="D27" s="1968"/>
      <c r="E27" s="1968"/>
      <c r="F27" s="1968"/>
      <c r="G27" s="1969" t="s">
        <v>1145</v>
      </c>
      <c r="H27" s="1970"/>
      <c r="I27" s="1971" t="s">
        <v>1146</v>
      </c>
      <c r="J27" s="1968"/>
      <c r="K27" s="1968"/>
      <c r="L27" s="1972"/>
      <c r="N27" s="1163"/>
      <c r="O27" s="1163"/>
      <c r="P27" s="1166"/>
      <c r="Q27" s="1167"/>
      <c r="R27" s="1167"/>
      <c r="S27" s="1162"/>
      <c r="T27" s="1165"/>
      <c r="U27" s="1165"/>
      <c r="V27" s="1165"/>
      <c r="W27" s="1157"/>
    </row>
    <row r="28" spans="1:23" ht="25.15" customHeight="1">
      <c r="B28" s="1973"/>
      <c r="C28" s="1974"/>
      <c r="D28" s="1974"/>
      <c r="E28" s="1974"/>
      <c r="F28" s="1974"/>
      <c r="G28" s="1975"/>
      <c r="H28" s="1976"/>
      <c r="I28" s="1977"/>
      <c r="J28" s="1978"/>
      <c r="K28" s="1978"/>
      <c r="L28" s="1979"/>
      <c r="N28" s="1938" t="s">
        <v>1744</v>
      </c>
      <c r="O28" s="1938"/>
      <c r="P28" s="1938"/>
      <c r="Q28" s="1938"/>
      <c r="R28" s="1938"/>
      <c r="S28" s="1938"/>
      <c r="T28" s="1938"/>
      <c r="U28" s="1938"/>
      <c r="V28" s="1938"/>
      <c r="W28" s="1938"/>
    </row>
    <row r="29" spans="1:23" ht="25.15" customHeight="1">
      <c r="B29" s="1957"/>
      <c r="C29" s="1958"/>
      <c r="D29" s="1958"/>
      <c r="E29" s="1958"/>
      <c r="F29" s="1958"/>
      <c r="G29" s="1959"/>
      <c r="H29" s="1960"/>
      <c r="I29" s="1961"/>
      <c r="J29" s="1962"/>
      <c r="K29" s="1962"/>
      <c r="L29" s="1963"/>
    </row>
    <row r="30" spans="1:23" ht="25.15" customHeight="1">
      <c r="B30" s="1957"/>
      <c r="C30" s="1958"/>
      <c r="D30" s="1958"/>
      <c r="E30" s="1958"/>
      <c r="F30" s="1958"/>
      <c r="G30" s="1959"/>
      <c r="H30" s="1960"/>
      <c r="I30" s="1961"/>
      <c r="J30" s="1962"/>
      <c r="K30" s="1962"/>
      <c r="L30" s="1963"/>
    </row>
    <row r="31" spans="1:23" ht="25.15" customHeight="1">
      <c r="B31" s="1957"/>
      <c r="C31" s="1958"/>
      <c r="D31" s="1958"/>
      <c r="E31" s="1958"/>
      <c r="F31" s="1958"/>
      <c r="G31" s="1959"/>
      <c r="H31" s="1960"/>
      <c r="I31" s="1961"/>
      <c r="J31" s="1962"/>
      <c r="K31" s="1962"/>
      <c r="L31" s="1963"/>
    </row>
    <row r="32" spans="1:23" ht="25.15" customHeight="1">
      <c r="B32" s="1957"/>
      <c r="C32" s="1958"/>
      <c r="D32" s="1958"/>
      <c r="E32" s="1958"/>
      <c r="F32" s="1958"/>
      <c r="G32" s="1959"/>
      <c r="H32" s="1960"/>
      <c r="I32" s="1961"/>
      <c r="J32" s="1962"/>
      <c r="K32" s="1962"/>
      <c r="L32" s="1963"/>
    </row>
    <row r="33" spans="2:23" ht="25.15" customHeight="1">
      <c r="B33" s="1957"/>
      <c r="C33" s="1958"/>
      <c r="D33" s="1958"/>
      <c r="E33" s="1958"/>
      <c r="F33" s="1958"/>
      <c r="G33" s="1959"/>
      <c r="H33" s="1960"/>
      <c r="I33" s="1961"/>
      <c r="J33" s="1962"/>
      <c r="K33" s="1962"/>
      <c r="L33" s="1963"/>
    </row>
    <row r="34" spans="2:23" ht="25.15" customHeight="1">
      <c r="B34" s="1943"/>
      <c r="C34" s="1944"/>
      <c r="D34" s="1944"/>
      <c r="E34" s="1944"/>
      <c r="F34" s="1944"/>
      <c r="G34" s="1945"/>
      <c r="H34" s="1946"/>
      <c r="I34" s="1947"/>
      <c r="J34" s="1948"/>
      <c r="K34" s="1948"/>
      <c r="L34" s="1949"/>
    </row>
    <row r="35" spans="2:23" ht="25.15" customHeight="1">
      <c r="B35" s="1943"/>
      <c r="C35" s="1944"/>
      <c r="D35" s="1944"/>
      <c r="E35" s="1944"/>
      <c r="F35" s="1944"/>
      <c r="G35" s="1945"/>
      <c r="H35" s="1946"/>
      <c r="I35" s="1947"/>
      <c r="J35" s="1948"/>
      <c r="K35" s="1948"/>
      <c r="L35" s="1949"/>
    </row>
    <row r="36" spans="2:23" ht="25.15" customHeight="1">
      <c r="B36" s="1950"/>
      <c r="C36" s="1951"/>
      <c r="D36" s="1951"/>
      <c r="E36" s="1951"/>
      <c r="F36" s="1951"/>
      <c r="G36" s="1952"/>
      <c r="H36" s="1953"/>
      <c r="I36" s="1954"/>
      <c r="J36" s="1955"/>
      <c r="K36" s="1955"/>
      <c r="L36" s="1956"/>
    </row>
    <row r="37" spans="2:23" ht="18" customHeight="1">
      <c r="B37" s="1929" t="s">
        <v>1147</v>
      </c>
      <c r="C37" s="1930"/>
      <c r="D37" s="1930"/>
      <c r="E37" s="236"/>
      <c r="F37" s="229"/>
      <c r="G37" s="1931" t="str">
        <f>IF(G28="","",SUM(G28:G36))</f>
        <v/>
      </c>
      <c r="H37" s="1932"/>
      <c r="I37" s="299"/>
      <c r="J37" s="300"/>
      <c r="K37" s="300"/>
      <c r="L37" s="301"/>
    </row>
    <row r="38" spans="2:23" ht="18" customHeight="1" thickBot="1">
      <c r="B38" s="1933" t="s">
        <v>1148</v>
      </c>
      <c r="C38" s="1934"/>
      <c r="D38" s="1934"/>
      <c r="E38" s="237"/>
      <c r="F38" s="230"/>
      <c r="G38" s="1935">
        <v>0</v>
      </c>
      <c r="H38" s="1936"/>
      <c r="I38" s="302"/>
      <c r="J38" s="178"/>
      <c r="K38" s="178"/>
      <c r="L38" s="303"/>
      <c r="M38" s="1937" t="s">
        <v>1518</v>
      </c>
      <c r="N38" s="1938"/>
      <c r="O38" s="1938"/>
      <c r="P38" s="1938"/>
      <c r="Q38" s="1938"/>
      <c r="R38" s="1938"/>
      <c r="S38" s="1938"/>
      <c r="T38" s="1938"/>
      <c r="U38" s="1938"/>
      <c r="V38" s="1938"/>
      <c r="W38" s="1938"/>
    </row>
    <row r="39" spans="2:23" ht="19.5" customHeight="1" thickTop="1" thickBot="1">
      <c r="B39" s="1939" t="s">
        <v>14</v>
      </c>
      <c r="C39" s="1940"/>
      <c r="D39" s="1940"/>
      <c r="E39" s="238"/>
      <c r="F39" s="307"/>
      <c r="G39" s="1941" t="str">
        <f>IF(G37="","",G37+G38)</f>
        <v/>
      </c>
      <c r="H39" s="1942"/>
      <c r="I39" s="304"/>
      <c r="J39" s="305"/>
      <c r="K39" s="305"/>
      <c r="L39" s="306"/>
    </row>
    <row r="40" spans="2:23" ht="19.5" customHeight="1" thickBot="1">
      <c r="B40" s="225"/>
      <c r="C40" s="226"/>
      <c r="D40" s="226"/>
      <c r="E40" s="226"/>
      <c r="F40" s="226"/>
      <c r="G40" s="226"/>
      <c r="H40" s="227"/>
      <c r="I40" s="227"/>
      <c r="J40" s="227"/>
      <c r="K40" s="227"/>
      <c r="L40" s="227"/>
    </row>
    <row r="41" spans="2:23" ht="22.5" customHeight="1" thickBot="1">
      <c r="B41" s="1921" t="s">
        <v>1149</v>
      </c>
      <c r="C41" s="1922"/>
      <c r="D41" s="1922"/>
      <c r="E41" s="1922"/>
      <c r="F41" s="1922"/>
      <c r="G41" s="1922"/>
      <c r="H41" s="1922"/>
      <c r="I41" s="1922"/>
      <c r="J41" s="1922"/>
      <c r="K41" s="1922"/>
      <c r="L41" s="1922"/>
    </row>
    <row r="42" spans="2:23" ht="34.9" customHeight="1">
      <c r="B42" s="1923" t="s">
        <v>1150</v>
      </c>
      <c r="C42" s="1924"/>
      <c r="D42" s="1925" t="s">
        <v>1151</v>
      </c>
      <c r="E42" s="1926"/>
      <c r="F42" s="1924"/>
      <c r="G42" s="1925" t="s">
        <v>1152</v>
      </c>
      <c r="H42" s="1924"/>
      <c r="I42" s="1927" t="s">
        <v>1254</v>
      </c>
      <c r="J42" s="1928"/>
      <c r="K42" s="1927" t="s">
        <v>1255</v>
      </c>
      <c r="L42" s="1928"/>
    </row>
    <row r="43" spans="2:23" ht="19.899999999999999" customHeight="1">
      <c r="B43" s="1895"/>
      <c r="C43" s="1896"/>
      <c r="D43" s="1899"/>
      <c r="E43" s="1900"/>
      <c r="F43" s="1896"/>
      <c r="G43" s="1899"/>
      <c r="H43" s="1896"/>
      <c r="I43" s="1903"/>
      <c r="J43" s="1904"/>
      <c r="K43" s="1905"/>
      <c r="L43" s="1906"/>
    </row>
    <row r="44" spans="2:23" ht="19.899999999999999" customHeight="1">
      <c r="B44" s="1911"/>
      <c r="C44" s="1912"/>
      <c r="D44" s="1913"/>
      <c r="E44" s="1914"/>
      <c r="F44" s="1915"/>
      <c r="G44" s="1916"/>
      <c r="H44" s="1912"/>
      <c r="I44" s="1917">
        <f>I43*1.1</f>
        <v>0</v>
      </c>
      <c r="J44" s="1918"/>
      <c r="K44" s="1919">
        <f>K43*1.1</f>
        <v>0</v>
      </c>
      <c r="L44" s="1920"/>
    </row>
    <row r="45" spans="2:23" ht="19.899999999999999" customHeight="1">
      <c r="B45" s="1895"/>
      <c r="C45" s="1896"/>
      <c r="D45" s="1899"/>
      <c r="E45" s="1900"/>
      <c r="F45" s="1896"/>
      <c r="G45" s="1899"/>
      <c r="H45" s="1896"/>
      <c r="I45" s="1903"/>
      <c r="J45" s="1904"/>
      <c r="K45" s="1905"/>
      <c r="L45" s="1906"/>
    </row>
    <row r="46" spans="2:23" ht="19.899999999999999" customHeight="1">
      <c r="B46" s="1911"/>
      <c r="C46" s="1912"/>
      <c r="D46" s="1913"/>
      <c r="E46" s="1914"/>
      <c r="F46" s="1915"/>
      <c r="G46" s="1916"/>
      <c r="H46" s="1912"/>
      <c r="I46" s="1917">
        <f>I45*1.1</f>
        <v>0</v>
      </c>
      <c r="J46" s="1918"/>
      <c r="K46" s="1919">
        <f>K45*1.1</f>
        <v>0</v>
      </c>
      <c r="L46" s="1920"/>
    </row>
    <row r="47" spans="2:23" ht="19.899999999999999" customHeight="1">
      <c r="B47" s="1895"/>
      <c r="C47" s="1896"/>
      <c r="D47" s="1899"/>
      <c r="E47" s="1900"/>
      <c r="F47" s="1896"/>
      <c r="G47" s="1899"/>
      <c r="H47" s="1896"/>
      <c r="I47" s="1903"/>
      <c r="J47" s="1904"/>
      <c r="K47" s="1905"/>
      <c r="L47" s="1906"/>
    </row>
    <row r="48" spans="2:23" ht="19.899999999999999" customHeight="1">
      <c r="B48" s="1911"/>
      <c r="C48" s="1912"/>
      <c r="D48" s="1913"/>
      <c r="E48" s="1914"/>
      <c r="F48" s="1915"/>
      <c r="G48" s="1916"/>
      <c r="H48" s="1912"/>
      <c r="I48" s="1917">
        <f>I47*1.1</f>
        <v>0</v>
      </c>
      <c r="J48" s="1918"/>
      <c r="K48" s="1919">
        <f>K47*1.1</f>
        <v>0</v>
      </c>
      <c r="L48" s="1920"/>
    </row>
    <row r="49" spans="2:25" ht="19.899999999999999" customHeight="1">
      <c r="B49" s="1895"/>
      <c r="C49" s="1896"/>
      <c r="D49" s="1899"/>
      <c r="E49" s="1900"/>
      <c r="F49" s="1896"/>
      <c r="G49" s="1899"/>
      <c r="H49" s="1896"/>
      <c r="I49" s="1903"/>
      <c r="J49" s="1904"/>
      <c r="K49" s="1905"/>
      <c r="L49" s="1906"/>
    </row>
    <row r="50" spans="2:25" ht="19.899999999999999" customHeight="1">
      <c r="B50" s="1911"/>
      <c r="C50" s="1912"/>
      <c r="D50" s="1913"/>
      <c r="E50" s="1914"/>
      <c r="F50" s="1915"/>
      <c r="G50" s="1916"/>
      <c r="H50" s="1912"/>
      <c r="I50" s="1917">
        <f>I49*1.1</f>
        <v>0</v>
      </c>
      <c r="J50" s="1918"/>
      <c r="K50" s="1919">
        <f>K49*1.1</f>
        <v>0</v>
      </c>
      <c r="L50" s="1920"/>
    </row>
    <row r="51" spans="2:25" ht="19.899999999999999" customHeight="1">
      <c r="B51" s="1895"/>
      <c r="C51" s="1896"/>
      <c r="D51" s="1899"/>
      <c r="E51" s="1900"/>
      <c r="F51" s="1896"/>
      <c r="G51" s="1899"/>
      <c r="H51" s="1896"/>
      <c r="I51" s="1903"/>
      <c r="J51" s="1904"/>
      <c r="K51" s="1905"/>
      <c r="L51" s="1906"/>
    </row>
    <row r="52" spans="2:25" ht="19.899999999999999" customHeight="1" thickBot="1">
      <c r="B52" s="1897"/>
      <c r="C52" s="1898"/>
      <c r="D52" s="1901"/>
      <c r="E52" s="1902"/>
      <c r="F52" s="1898"/>
      <c r="G52" s="1901"/>
      <c r="H52" s="1898"/>
      <c r="I52" s="1907">
        <f>I51*1.1</f>
        <v>0</v>
      </c>
      <c r="J52" s="1908"/>
      <c r="K52" s="1909">
        <f>K51*1.1</f>
        <v>0</v>
      </c>
      <c r="L52" s="1910"/>
    </row>
    <row r="53" spans="2:25" ht="12" customHeight="1"/>
    <row r="54" spans="2:25" ht="31.5" customHeight="1">
      <c r="B54" s="1894" t="s">
        <v>4051</v>
      </c>
      <c r="C54" s="1894"/>
      <c r="D54" s="1894"/>
      <c r="E54" s="1894"/>
      <c r="F54" s="1894"/>
      <c r="G54" s="1894"/>
      <c r="H54" s="1894"/>
      <c r="I54" s="1894"/>
      <c r="J54" s="1894"/>
      <c r="K54" s="1894"/>
      <c r="L54" s="1894"/>
      <c r="N54" s="253"/>
      <c r="O54" s="253"/>
      <c r="P54" s="253"/>
      <c r="Q54" s="253"/>
      <c r="R54" s="253"/>
      <c r="S54" s="253"/>
      <c r="T54" s="253"/>
      <c r="U54" s="253"/>
      <c r="V54" s="253"/>
      <c r="W54" s="253"/>
      <c r="X54" s="253"/>
      <c r="Y54" s="253"/>
    </row>
    <row r="55" spans="2:25">
      <c r="B55" s="297"/>
      <c r="C55" s="297"/>
      <c r="D55" s="297"/>
      <c r="E55" s="297"/>
      <c r="F55" s="297"/>
      <c r="G55" s="297"/>
      <c r="H55" s="297"/>
      <c r="I55" s="297"/>
      <c r="J55" s="297"/>
      <c r="K55" s="297"/>
      <c r="L55" s="297"/>
    </row>
  </sheetData>
  <sheetProtection selectLockedCells="1"/>
  <mergeCells count="132">
    <mergeCell ref="B4:L4"/>
    <mergeCell ref="B5:C5"/>
    <mergeCell ref="D5:L5"/>
    <mergeCell ref="B6:C6"/>
    <mergeCell ref="D6:L6"/>
    <mergeCell ref="B9:D9"/>
    <mergeCell ref="E14:F14"/>
    <mergeCell ref="G14:H14"/>
    <mergeCell ref="I14:J14"/>
    <mergeCell ref="K14:L14"/>
    <mergeCell ref="I9:J9"/>
    <mergeCell ref="K9:L9"/>
    <mergeCell ref="G15:H15"/>
    <mergeCell ref="N16:V18"/>
    <mergeCell ref="B10:D10"/>
    <mergeCell ref="N10:W14"/>
    <mergeCell ref="B11:D11"/>
    <mergeCell ref="B13:B24"/>
    <mergeCell ref="C13:D13"/>
    <mergeCell ref="E13:F13"/>
    <mergeCell ref="G13:H13"/>
    <mergeCell ref="I13:J13"/>
    <mergeCell ref="K13:L13"/>
    <mergeCell ref="C14:D14"/>
    <mergeCell ref="C17:D17"/>
    <mergeCell ref="E17:F17"/>
    <mergeCell ref="G17:H17"/>
    <mergeCell ref="I17:J17"/>
    <mergeCell ref="K17:L17"/>
    <mergeCell ref="C18:D18"/>
    <mergeCell ref="E18:F18"/>
    <mergeCell ref="G18:H18"/>
    <mergeCell ref="I18:J18"/>
    <mergeCell ref="K18:L18"/>
    <mergeCell ref="N21:V23"/>
    <mergeCell ref="C22:D22"/>
    <mergeCell ref="K19:L19"/>
    <mergeCell ref="C21:D21"/>
    <mergeCell ref="E21:F21"/>
    <mergeCell ref="G21:H21"/>
    <mergeCell ref="I21:J24"/>
    <mergeCell ref="K21:L24"/>
    <mergeCell ref="N28:W28"/>
    <mergeCell ref="B29:F29"/>
    <mergeCell ref="G29:H29"/>
    <mergeCell ref="I29:L29"/>
    <mergeCell ref="E22:F22"/>
    <mergeCell ref="G22:H22"/>
    <mergeCell ref="C23:D23"/>
    <mergeCell ref="E23:F23"/>
    <mergeCell ref="G23:H23"/>
    <mergeCell ref="C19:D19"/>
    <mergeCell ref="E19:F19"/>
    <mergeCell ref="G19:H19"/>
    <mergeCell ref="I19:J19"/>
    <mergeCell ref="B30:F30"/>
    <mergeCell ref="G30:H30"/>
    <mergeCell ref="I30:L30"/>
    <mergeCell ref="B26:L26"/>
    <mergeCell ref="B27:F27"/>
    <mergeCell ref="G27:H27"/>
    <mergeCell ref="I27:L27"/>
    <mergeCell ref="B28:F28"/>
    <mergeCell ref="G28:H28"/>
    <mergeCell ref="I28:L28"/>
    <mergeCell ref="B33:F33"/>
    <mergeCell ref="G33:H33"/>
    <mergeCell ref="I33:L33"/>
    <mergeCell ref="B34:F34"/>
    <mergeCell ref="G34:H34"/>
    <mergeCell ref="I34:L34"/>
    <mergeCell ref="B31:F31"/>
    <mergeCell ref="G31:H31"/>
    <mergeCell ref="I31:L31"/>
    <mergeCell ref="B32:F32"/>
    <mergeCell ref="G32:H32"/>
    <mergeCell ref="I32:L32"/>
    <mergeCell ref="B37:D37"/>
    <mergeCell ref="G37:H37"/>
    <mergeCell ref="B38:D38"/>
    <mergeCell ref="G38:H38"/>
    <mergeCell ref="M38:W38"/>
    <mergeCell ref="B39:D39"/>
    <mergeCell ref="G39:H39"/>
    <mergeCell ref="B35:F35"/>
    <mergeCell ref="G35:H35"/>
    <mergeCell ref="I35:L35"/>
    <mergeCell ref="B36:F36"/>
    <mergeCell ref="G36:H36"/>
    <mergeCell ref="I36:L36"/>
    <mergeCell ref="B43:C44"/>
    <mergeCell ref="D43:F44"/>
    <mergeCell ref="G43:H44"/>
    <mergeCell ref="I43:J43"/>
    <mergeCell ref="K43:L43"/>
    <mergeCell ref="I44:J44"/>
    <mergeCell ref="K44:L44"/>
    <mergeCell ref="B41:L41"/>
    <mergeCell ref="B42:C42"/>
    <mergeCell ref="D42:F42"/>
    <mergeCell ref="G42:H42"/>
    <mergeCell ref="I42:J42"/>
    <mergeCell ref="K42:L42"/>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54:L54"/>
    <mergeCell ref="B51:C52"/>
    <mergeCell ref="D51:F52"/>
    <mergeCell ref="G51:H52"/>
    <mergeCell ref="I51:J51"/>
    <mergeCell ref="K51:L51"/>
    <mergeCell ref="I52:J52"/>
    <mergeCell ref="K52:L52"/>
    <mergeCell ref="B49:C50"/>
    <mergeCell ref="D49:F50"/>
    <mergeCell ref="G49:H50"/>
    <mergeCell ref="I49:J49"/>
    <mergeCell ref="K49:L49"/>
    <mergeCell ref="I50:J50"/>
    <mergeCell ref="K50:L50"/>
  </mergeCells>
  <phoneticPr fontId="68"/>
  <conditionalFormatting sqref="B28:L36">
    <cfRule type="containsBlanks" dxfId="40" priority="11">
      <formula>LEN(TRIM(B28))=0</formula>
    </cfRule>
  </conditionalFormatting>
  <conditionalFormatting sqref="C24">
    <cfRule type="containsBlanks" dxfId="39" priority="4">
      <formula>LEN(TRIM(C24))=0</formula>
    </cfRule>
    <cfRule type="containsBlanks" priority="5">
      <formula>LEN(TRIM(C24))=0</formula>
    </cfRule>
  </conditionalFormatting>
  <conditionalFormatting sqref="D5:D6">
    <cfRule type="containsBlanks" dxfId="38" priority="3">
      <formula>LEN(TRIM(D5))=0</formula>
    </cfRule>
  </conditionalFormatting>
  <conditionalFormatting sqref="E9 C16 I16">
    <cfRule type="containsBlanks" dxfId="37" priority="7">
      <formula>LEN(TRIM(C9))=0</formula>
    </cfRule>
    <cfRule type="notContainsBlanks" dxfId="36" priority="8">
      <formula>LEN(TRIM(C9))&gt;0</formula>
    </cfRule>
  </conditionalFormatting>
  <conditionalFormatting sqref="E9:E10 C16 I16">
    <cfRule type="containsBlanks" dxfId="35" priority="6">
      <formula>LEN(TRIM(C9))=0</formula>
    </cfRule>
  </conditionalFormatting>
  <conditionalFormatting sqref="E16">
    <cfRule type="containsBlanks" dxfId="34" priority="10">
      <formula>LEN(TRIM(E16))=0</formula>
    </cfRule>
  </conditionalFormatting>
  <conditionalFormatting sqref="G16 C20 E20 G20 I20 K20">
    <cfRule type="containsBlanks" dxfId="33" priority="9">
      <formula>LEN(TRIM(C16))=0</formula>
    </cfRule>
  </conditionalFormatting>
  <conditionalFormatting sqref="K9">
    <cfRule type="notContainsBlanks" dxfId="32" priority="2">
      <formula>LEN(TRIM(K9))&gt;0</formula>
    </cfRule>
  </conditionalFormatting>
  <conditionalFormatting sqref="K9">
    <cfRule type="containsBlanks" dxfId="31" priority="1">
      <formula>LEN(TRIM(K9))=0</formula>
    </cfRule>
  </conditionalFormatting>
  <pageMargins left="0.51181102362204722" right="0.51181102362204722" top="0.55118110236220474" bottom="0.55118110236220474" header="0.31496062992125984" footer="0.31496062992125984"/>
  <pageSetup paperSize="9" scale="82" orientation="portrait" cellComments="asDisplayed"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9662D-9CF0-4298-B439-8B41BBF51E64}">
  <sheetPr>
    <tabColor theme="9"/>
    <pageSetUpPr fitToPage="1"/>
  </sheetPr>
  <dimension ref="A1:Y36"/>
  <sheetViews>
    <sheetView showGridLines="0" view="pageBreakPreview" topLeftCell="B1" zoomScale="70" zoomScaleNormal="70" zoomScaleSheetLayoutView="70" workbookViewId="0">
      <selection activeCell="B1" sqref="B1"/>
    </sheetView>
  </sheetViews>
  <sheetFormatPr defaultColWidth="0" defaultRowHeight="0" customHeight="1" zeroHeight="1"/>
  <cols>
    <col min="1" max="1" width="3.25" style="1338" customWidth="1"/>
    <col min="2" max="2" width="3.125" style="1338" customWidth="1"/>
    <col min="3" max="3" width="16" style="1338" customWidth="1"/>
    <col min="4" max="4" width="15" style="1338" customWidth="1"/>
    <col min="5" max="5" width="7.375" style="1338" customWidth="1"/>
    <col min="6" max="7" width="13.75" style="1338" customWidth="1"/>
    <col min="8" max="8" width="15" style="1339" customWidth="1"/>
    <col min="9" max="9" width="10" style="1340" customWidth="1"/>
    <col min="10" max="10" width="20.875" style="1338" customWidth="1"/>
    <col min="11" max="11" width="2.625" style="1338" customWidth="1"/>
    <col min="12" max="13" width="8" style="1338" customWidth="1"/>
    <col min="14" max="15" width="9.625" style="1338" customWidth="1"/>
    <col min="16" max="22" width="11.125" style="1338" customWidth="1"/>
    <col min="23" max="23" width="8" style="1338" customWidth="1"/>
    <col min="24" max="24" width="8" style="1338" hidden="1" customWidth="1"/>
    <col min="25" max="25" width="0" style="1338" hidden="1" customWidth="1"/>
    <col min="26" max="16384" width="8" style="1338" hidden="1"/>
  </cols>
  <sheetData>
    <row r="1" spans="2:22" ht="13.5"/>
    <row r="2" spans="2:22" ht="14.25">
      <c r="C2" s="2061" t="s">
        <v>3965</v>
      </c>
      <c r="D2" s="2061"/>
      <c r="E2" s="2061"/>
    </row>
    <row r="3" spans="2:22" ht="14.25">
      <c r="C3" s="1341"/>
    </row>
    <row r="4" spans="2:22" ht="14.25">
      <c r="C4" s="2062" t="s">
        <v>3966</v>
      </c>
      <c r="D4" s="2062"/>
      <c r="E4" s="2062"/>
      <c r="F4" s="2062"/>
      <c r="G4" s="2062"/>
      <c r="H4" s="2062"/>
      <c r="I4" s="2062"/>
      <c r="J4" s="2062"/>
      <c r="K4" s="1342"/>
    </row>
    <row r="5" spans="2:22" ht="18.75" customHeight="1">
      <c r="C5" s="2062"/>
      <c r="D5" s="2062"/>
      <c r="E5" s="2062"/>
      <c r="F5" s="2062"/>
      <c r="G5" s="2062"/>
      <c r="H5" s="2062"/>
      <c r="I5" s="2062"/>
      <c r="J5" s="2062"/>
      <c r="K5" s="1342"/>
    </row>
    <row r="6" spans="2:22" ht="18.75" customHeight="1">
      <c r="C6" s="2062"/>
      <c r="D6" s="2062"/>
      <c r="E6" s="2062"/>
      <c r="F6" s="2062"/>
      <c r="G6" s="2062"/>
      <c r="H6" s="2062"/>
      <c r="I6" s="2062"/>
      <c r="J6" s="2062"/>
      <c r="K6" s="1342"/>
    </row>
    <row r="7" spans="2:22" ht="14.25">
      <c r="C7" s="1341"/>
      <c r="K7" s="336"/>
    </row>
    <row r="8" spans="2:22" ht="27.75" customHeight="1">
      <c r="B8" s="2063"/>
      <c r="C8" s="2064" t="s">
        <v>3967</v>
      </c>
      <c r="D8" s="2064" t="s">
        <v>3968</v>
      </c>
      <c r="E8" s="2065" t="s">
        <v>3969</v>
      </c>
      <c r="F8" s="2064" t="s">
        <v>4056</v>
      </c>
      <c r="G8" s="2064" t="s">
        <v>4057</v>
      </c>
      <c r="H8" s="2066" t="s">
        <v>3970</v>
      </c>
      <c r="I8" s="2064" t="s">
        <v>3971</v>
      </c>
      <c r="J8" s="2064" t="s">
        <v>3972</v>
      </c>
      <c r="K8" s="336"/>
      <c r="L8" s="1344"/>
      <c r="M8" s="336"/>
      <c r="N8" s="336"/>
      <c r="O8" s="336"/>
      <c r="P8" s="336"/>
      <c r="Q8" s="336"/>
      <c r="R8" s="336"/>
      <c r="S8" s="336"/>
      <c r="T8" s="336"/>
      <c r="U8" s="336"/>
      <c r="V8" s="336"/>
    </row>
    <row r="9" spans="2:22" ht="27.75" customHeight="1">
      <c r="B9" s="2063"/>
      <c r="C9" s="2064"/>
      <c r="D9" s="2064"/>
      <c r="E9" s="2065"/>
      <c r="F9" s="2064"/>
      <c r="G9" s="2064"/>
      <c r="H9" s="2066"/>
      <c r="I9" s="2064"/>
      <c r="J9" s="2064"/>
      <c r="K9" s="336"/>
      <c r="L9" s="1344"/>
      <c r="M9" s="336"/>
      <c r="N9" s="336"/>
      <c r="O9" s="336"/>
      <c r="P9" s="336"/>
      <c r="Q9" s="336"/>
      <c r="R9" s="336"/>
      <c r="S9" s="336"/>
      <c r="T9" s="336"/>
      <c r="U9" s="336"/>
      <c r="V9" s="336"/>
    </row>
    <row r="10" spans="2:22" ht="24.95" customHeight="1">
      <c r="B10" s="2045">
        <v>1</v>
      </c>
      <c r="C10" s="2046"/>
      <c r="D10" s="2047"/>
      <c r="E10" s="2051"/>
      <c r="F10" s="1345"/>
      <c r="G10" s="1345"/>
      <c r="H10" s="2059"/>
      <c r="I10" s="2043"/>
      <c r="J10" s="2041"/>
      <c r="K10" s="336"/>
      <c r="L10" s="1344"/>
      <c r="M10" s="2042" t="s">
        <v>3973</v>
      </c>
      <c r="N10" s="2042"/>
      <c r="O10" s="2042"/>
      <c r="P10" s="2042"/>
      <c r="Q10" s="2042"/>
      <c r="R10" s="2042"/>
      <c r="S10" s="2042"/>
      <c r="T10" s="2042"/>
      <c r="U10" s="2042"/>
      <c r="V10" s="2042"/>
    </row>
    <row r="11" spans="2:22" ht="24.95" customHeight="1">
      <c r="B11" s="2045"/>
      <c r="C11" s="2046"/>
      <c r="D11" s="2047"/>
      <c r="E11" s="2051"/>
      <c r="F11" s="1346"/>
      <c r="G11" s="1345"/>
      <c r="H11" s="2060"/>
      <c r="I11" s="2044"/>
      <c r="J11" s="2041"/>
      <c r="K11" s="336"/>
      <c r="L11" s="1344"/>
      <c r="M11" s="2042"/>
      <c r="N11" s="2042"/>
      <c r="O11" s="2042"/>
      <c r="P11" s="2042"/>
      <c r="Q11" s="2042"/>
      <c r="R11" s="2042"/>
      <c r="S11" s="2042"/>
      <c r="T11" s="2042"/>
      <c r="U11" s="2042"/>
      <c r="V11" s="2042"/>
    </row>
    <row r="12" spans="2:22" ht="24.95" customHeight="1">
      <c r="B12" s="2045">
        <v>2</v>
      </c>
      <c r="C12" s="2054"/>
      <c r="D12" s="2056"/>
      <c r="E12" s="2048"/>
      <c r="F12" s="1345"/>
      <c r="G12" s="1345"/>
      <c r="H12" s="2052"/>
      <c r="I12" s="2043"/>
      <c r="J12" s="2041"/>
      <c r="K12" s="336"/>
      <c r="L12" s="1344"/>
      <c r="M12" s="2042"/>
      <c r="N12" s="2042"/>
      <c r="O12" s="2042"/>
      <c r="P12" s="2042"/>
      <c r="Q12" s="2042"/>
      <c r="R12" s="2042"/>
      <c r="S12" s="2042"/>
      <c r="T12" s="2042"/>
      <c r="U12" s="2042"/>
      <c r="V12" s="2042"/>
    </row>
    <row r="13" spans="2:22" ht="24.95" customHeight="1">
      <c r="B13" s="2045"/>
      <c r="C13" s="2055"/>
      <c r="D13" s="2057"/>
      <c r="E13" s="2049"/>
      <c r="F13" s="1346"/>
      <c r="G13" s="1345"/>
      <c r="H13" s="2058"/>
      <c r="I13" s="2044"/>
      <c r="J13" s="2041"/>
      <c r="K13" s="336"/>
      <c r="L13" s="1344"/>
      <c r="M13" s="2042"/>
      <c r="N13" s="2042"/>
      <c r="O13" s="2042"/>
      <c r="P13" s="2042"/>
      <c r="Q13" s="2042"/>
      <c r="R13" s="2042"/>
      <c r="S13" s="2042"/>
      <c r="T13" s="2042"/>
      <c r="U13" s="2042"/>
      <c r="V13" s="2042"/>
    </row>
    <row r="14" spans="2:22" ht="24.95" customHeight="1">
      <c r="B14" s="2045">
        <v>3</v>
      </c>
      <c r="C14" s="2046"/>
      <c r="D14" s="2047"/>
      <c r="E14" s="2051"/>
      <c r="F14" s="1345" t="str">
        <f t="shared" ref="F14" si="0">IF(F15="","",ROUNDDOWN(F15*1.1,0))</f>
        <v/>
      </c>
      <c r="G14" s="1345" t="str">
        <f t="shared" ref="G14" si="1">IF(F15="","",ROUNDDOWN(E14*F15*1.1,0))</f>
        <v/>
      </c>
      <c r="H14" s="2052"/>
      <c r="I14" s="2043"/>
      <c r="J14" s="2041"/>
      <c r="K14" s="336"/>
      <c r="L14" s="1344"/>
      <c r="M14" s="336"/>
      <c r="N14" s="336"/>
      <c r="O14" s="336"/>
      <c r="P14" s="336"/>
      <c r="Q14" s="336"/>
      <c r="R14" s="336"/>
      <c r="S14" s="336"/>
      <c r="T14" s="336"/>
      <c r="U14" s="336"/>
      <c r="V14" s="336"/>
    </row>
    <row r="15" spans="2:22" ht="24.95" customHeight="1">
      <c r="B15" s="2045"/>
      <c r="C15" s="2046"/>
      <c r="D15" s="2047"/>
      <c r="E15" s="2051"/>
      <c r="F15" s="1346"/>
      <c r="G15" s="1345" t="str">
        <f t="shared" ref="G15" si="2">IF(F15="","",ROUNDDOWN(E14*F15,0))</f>
        <v/>
      </c>
      <c r="H15" s="2053"/>
      <c r="I15" s="2044"/>
      <c r="J15" s="2041"/>
      <c r="K15" s="336"/>
      <c r="L15" s="1344"/>
      <c r="M15" s="2042" t="s">
        <v>3974</v>
      </c>
      <c r="N15" s="2042"/>
      <c r="O15" s="2042"/>
      <c r="P15" s="2042"/>
      <c r="Q15" s="2042"/>
      <c r="R15" s="2042"/>
      <c r="S15" s="2042"/>
      <c r="T15" s="2042"/>
      <c r="U15" s="2042"/>
      <c r="V15" s="2042"/>
    </row>
    <row r="16" spans="2:22" ht="24.95" customHeight="1">
      <c r="B16" s="2045">
        <v>4</v>
      </c>
      <c r="C16" s="2046"/>
      <c r="D16" s="2047"/>
      <c r="E16" s="2048"/>
      <c r="F16" s="1345" t="str">
        <f t="shared" ref="F16" si="3">IF(F17="","",ROUNDDOWN(F17*1.1,0))</f>
        <v/>
      </c>
      <c r="G16" s="1345" t="str">
        <f t="shared" ref="G16" si="4">IF(F17="","",ROUNDDOWN(E16*F17*1.1,0))</f>
        <v/>
      </c>
      <c r="H16" s="2052"/>
      <c r="I16" s="2043"/>
      <c r="J16" s="2041"/>
      <c r="K16" s="336"/>
      <c r="L16" s="1344"/>
      <c r="M16" s="2042"/>
      <c r="N16" s="2042"/>
      <c r="O16" s="2042"/>
      <c r="P16" s="2042"/>
      <c r="Q16" s="2042"/>
      <c r="R16" s="2042"/>
      <c r="S16" s="2042"/>
      <c r="T16" s="2042"/>
      <c r="U16" s="2042"/>
      <c r="V16" s="2042"/>
    </row>
    <row r="17" spans="2:23" ht="24.95" customHeight="1">
      <c r="B17" s="2045"/>
      <c r="C17" s="2046"/>
      <c r="D17" s="2047"/>
      <c r="E17" s="2049"/>
      <c r="F17" s="1346"/>
      <c r="G17" s="1345" t="str">
        <f t="shared" ref="G17" si="5">IF(F17="","",ROUNDDOWN(E16*F17,0))</f>
        <v/>
      </c>
      <c r="H17" s="2053"/>
      <c r="I17" s="2044"/>
      <c r="J17" s="2041"/>
      <c r="K17" s="336"/>
      <c r="L17" s="1344"/>
      <c r="M17" s="2042"/>
      <c r="N17" s="2042"/>
      <c r="O17" s="2042"/>
      <c r="P17" s="2042"/>
      <c r="Q17" s="2042"/>
      <c r="R17" s="2042"/>
      <c r="S17" s="2042"/>
      <c r="T17" s="2042"/>
      <c r="U17" s="2042"/>
      <c r="V17" s="2042"/>
      <c r="W17" s="1347"/>
    </row>
    <row r="18" spans="2:23" ht="24.95" customHeight="1">
      <c r="B18" s="2045">
        <v>5</v>
      </c>
      <c r="C18" s="2046"/>
      <c r="D18" s="2047"/>
      <c r="E18" s="2051"/>
      <c r="F18" s="1345" t="str">
        <f t="shared" ref="F18" si="6">IF(F19="","",ROUNDDOWN(F19*1.1,0))</f>
        <v/>
      </c>
      <c r="G18" s="1345" t="str">
        <f t="shared" ref="G18" si="7">IF(F19="","",ROUNDDOWN(E18*F19*1.1,0))</f>
        <v/>
      </c>
      <c r="H18" s="2050"/>
      <c r="I18" s="2043"/>
      <c r="J18" s="2041"/>
      <c r="K18" s="336"/>
      <c r="L18" s="1344"/>
      <c r="M18" s="2042"/>
      <c r="N18" s="2042"/>
      <c r="O18" s="2042"/>
      <c r="P18" s="2042"/>
      <c r="Q18" s="2042"/>
      <c r="R18" s="2042"/>
      <c r="S18" s="2042"/>
      <c r="T18" s="2042"/>
      <c r="U18" s="2042"/>
      <c r="V18" s="2042"/>
      <c r="W18" s="1347"/>
    </row>
    <row r="19" spans="2:23" ht="24.95" customHeight="1">
      <c r="B19" s="2045"/>
      <c r="C19" s="2046"/>
      <c r="D19" s="2047"/>
      <c r="E19" s="2051"/>
      <c r="F19" s="1346"/>
      <c r="G19" s="1345" t="str">
        <f t="shared" ref="G19" si="8">IF(F19="","",ROUNDDOWN(E18*F19,0))</f>
        <v/>
      </c>
      <c r="H19" s="2050"/>
      <c r="I19" s="2044"/>
      <c r="J19" s="2041"/>
      <c r="K19" s="1348"/>
      <c r="L19" s="1344"/>
      <c r="M19" s="1347"/>
      <c r="N19" s="1347"/>
      <c r="O19" s="1347"/>
      <c r="P19" s="1347"/>
      <c r="Q19" s="1347"/>
      <c r="R19" s="1347"/>
      <c r="S19" s="1347"/>
      <c r="T19" s="1347"/>
      <c r="U19" s="1347"/>
      <c r="V19" s="1347"/>
      <c r="W19" s="1347"/>
    </row>
    <row r="20" spans="2:23" ht="24.95" customHeight="1">
      <c r="B20" s="2045">
        <v>6</v>
      </c>
      <c r="C20" s="2046"/>
      <c r="D20" s="2047"/>
      <c r="E20" s="2048"/>
      <c r="F20" s="1345" t="str">
        <f t="shared" ref="F20" si="9">IF(F21="","",ROUNDDOWN(F21*1.1,0))</f>
        <v/>
      </c>
      <c r="G20" s="1345" t="str">
        <f t="shared" ref="G20" si="10">IF(F21="","",ROUNDDOWN(E20*F21*1.1,0))</f>
        <v/>
      </c>
      <c r="H20" s="2050"/>
      <c r="I20" s="2043"/>
      <c r="J20" s="2041"/>
      <c r="K20" s="1348"/>
      <c r="L20" s="1344"/>
      <c r="M20" s="2042" t="s">
        <v>3975</v>
      </c>
      <c r="N20" s="2042"/>
      <c r="O20" s="2042"/>
      <c r="P20" s="2042"/>
      <c r="Q20" s="2042"/>
      <c r="R20" s="2042"/>
      <c r="S20" s="2042"/>
      <c r="T20" s="2042"/>
      <c r="U20" s="2042"/>
      <c r="V20" s="2042"/>
      <c r="W20" s="1347"/>
    </row>
    <row r="21" spans="2:23" ht="24.95" customHeight="1">
      <c r="B21" s="2045"/>
      <c r="C21" s="2046"/>
      <c r="D21" s="2047"/>
      <c r="E21" s="2049"/>
      <c r="F21" s="1346"/>
      <c r="G21" s="1345" t="str">
        <f t="shared" ref="G21" si="11">IF(F21="","",ROUNDDOWN(E20*F21,0))</f>
        <v/>
      </c>
      <c r="H21" s="2050"/>
      <c r="I21" s="2044"/>
      <c r="J21" s="2041"/>
      <c r="K21" s="1348"/>
      <c r="L21" s="1344"/>
      <c r="M21" s="2042"/>
      <c r="N21" s="2042"/>
      <c r="O21" s="2042"/>
      <c r="P21" s="2042"/>
      <c r="Q21" s="2042"/>
      <c r="R21" s="2042"/>
      <c r="S21" s="2042"/>
      <c r="T21" s="2042"/>
      <c r="U21" s="2042"/>
      <c r="V21" s="2042"/>
      <c r="W21" s="1347"/>
    </row>
    <row r="22" spans="2:23" ht="24.95" customHeight="1">
      <c r="B22" s="2045">
        <v>7</v>
      </c>
      <c r="C22" s="2046"/>
      <c r="D22" s="2047"/>
      <c r="E22" s="2051"/>
      <c r="F22" s="1345" t="str">
        <f t="shared" ref="F22" si="12">IF(F23="","",ROUNDDOWN(F23*1.1,0))</f>
        <v/>
      </c>
      <c r="G22" s="1345" t="str">
        <f t="shared" ref="G22" si="13">IF(F23="","",ROUNDDOWN(E22*F23*1.1,0))</f>
        <v/>
      </c>
      <c r="H22" s="2050"/>
      <c r="I22" s="2043"/>
      <c r="J22" s="2041"/>
      <c r="K22" s="1348"/>
      <c r="L22" s="1344"/>
      <c r="M22" s="2042"/>
      <c r="N22" s="2042"/>
      <c r="O22" s="2042"/>
      <c r="P22" s="2042"/>
      <c r="Q22" s="2042"/>
      <c r="R22" s="2042"/>
      <c r="S22" s="2042"/>
      <c r="T22" s="2042"/>
      <c r="U22" s="2042"/>
      <c r="V22" s="2042"/>
      <c r="W22" s="1347"/>
    </row>
    <row r="23" spans="2:23" ht="24.95" customHeight="1">
      <c r="B23" s="2045"/>
      <c r="C23" s="2046"/>
      <c r="D23" s="2047"/>
      <c r="E23" s="2051"/>
      <c r="F23" s="1346"/>
      <c r="G23" s="1345" t="str">
        <f t="shared" ref="G23" si="14">IF(F23="","",ROUNDDOWN(E22*F23,0))</f>
        <v/>
      </c>
      <c r="H23" s="2050"/>
      <c r="I23" s="2044"/>
      <c r="J23" s="2041"/>
      <c r="K23" s="1348"/>
      <c r="L23" s="1344"/>
      <c r="M23" s="2042"/>
      <c r="N23" s="2042"/>
      <c r="O23" s="2042"/>
      <c r="P23" s="2042"/>
      <c r="Q23" s="2042"/>
      <c r="R23" s="2042"/>
      <c r="S23" s="2042"/>
      <c r="T23" s="2042"/>
      <c r="U23" s="2042"/>
      <c r="V23" s="2042"/>
    </row>
    <row r="24" spans="2:23" ht="24.95" customHeight="1">
      <c r="B24" s="2045">
        <v>8</v>
      </c>
      <c r="C24" s="2046"/>
      <c r="D24" s="2047"/>
      <c r="E24" s="2048"/>
      <c r="F24" s="1345" t="str">
        <f t="shared" ref="F24" si="15">IF(F25="","",ROUNDDOWN(F25*1.1,0))</f>
        <v/>
      </c>
      <c r="G24" s="1345" t="str">
        <f t="shared" ref="G24" si="16">IF(F25="","",ROUNDDOWN(E24*F25*1.1,0))</f>
        <v/>
      </c>
      <c r="H24" s="2050"/>
      <c r="I24" s="2043"/>
      <c r="J24" s="2041"/>
      <c r="K24" s="1348"/>
      <c r="L24" s="1344"/>
      <c r="M24" s="2042"/>
      <c r="N24" s="2042"/>
      <c r="O24" s="2042"/>
      <c r="P24" s="2042"/>
      <c r="Q24" s="2042"/>
      <c r="R24" s="2042"/>
      <c r="S24" s="2042"/>
      <c r="T24" s="2042"/>
      <c r="U24" s="2042"/>
      <c r="V24" s="2042"/>
    </row>
    <row r="25" spans="2:23" ht="24.95" customHeight="1">
      <c r="B25" s="2045"/>
      <c r="C25" s="2046"/>
      <c r="D25" s="2047"/>
      <c r="E25" s="2049"/>
      <c r="F25" s="1346"/>
      <c r="G25" s="1345" t="str">
        <f t="shared" ref="G25" si="17">IF(F25="","",ROUNDDOWN(E24*F25,0))</f>
        <v/>
      </c>
      <c r="H25" s="2050"/>
      <c r="I25" s="2044"/>
      <c r="J25" s="2041"/>
      <c r="K25" s="1348"/>
      <c r="L25" s="1344"/>
      <c r="N25" s="1347"/>
      <c r="O25" s="1347"/>
      <c r="P25" s="1347"/>
      <c r="Q25" s="1347"/>
      <c r="R25" s="1347"/>
      <c r="S25" s="1347"/>
      <c r="T25" s="1347"/>
      <c r="U25" s="1347"/>
      <c r="V25" s="1347"/>
    </row>
    <row r="26" spans="2:23" ht="24.95" customHeight="1">
      <c r="B26" s="2045">
        <v>9</v>
      </c>
      <c r="C26" s="2046"/>
      <c r="D26" s="2047"/>
      <c r="E26" s="2051"/>
      <c r="F26" s="1345" t="str">
        <f t="shared" ref="F26" si="18">IF(F27="","",ROUNDDOWN(F27*1.1,0))</f>
        <v/>
      </c>
      <c r="G26" s="1345" t="str">
        <f t="shared" ref="G26" si="19">IF(F27="","",ROUNDDOWN(E26*F27*1.1,0))</f>
        <v/>
      </c>
      <c r="H26" s="2050"/>
      <c r="I26" s="2043"/>
      <c r="J26" s="2041"/>
      <c r="K26" s="1348"/>
      <c r="L26" s="1344"/>
      <c r="M26" s="2042" t="s">
        <v>3976</v>
      </c>
      <c r="N26" s="2042"/>
      <c r="O26" s="2042"/>
      <c r="P26" s="2042"/>
      <c r="Q26" s="2042"/>
      <c r="R26" s="2042"/>
      <c r="S26" s="2042"/>
      <c r="T26" s="2042"/>
      <c r="U26" s="2042"/>
      <c r="V26" s="2042"/>
    </row>
    <row r="27" spans="2:23" ht="24.95" customHeight="1">
      <c r="B27" s="2045"/>
      <c r="C27" s="2046"/>
      <c r="D27" s="2047"/>
      <c r="E27" s="2051"/>
      <c r="F27" s="1346"/>
      <c r="G27" s="1345" t="str">
        <f t="shared" ref="G27" si="20">IF(F27="","",ROUNDDOWN(E26*F27,0))</f>
        <v/>
      </c>
      <c r="H27" s="2050"/>
      <c r="I27" s="2044"/>
      <c r="J27" s="2041"/>
      <c r="K27" s="1348"/>
      <c r="L27" s="1344"/>
      <c r="M27" s="2042"/>
      <c r="N27" s="2042"/>
      <c r="O27" s="2042"/>
      <c r="P27" s="2042"/>
      <c r="Q27" s="2042"/>
      <c r="R27" s="2042"/>
      <c r="S27" s="2042"/>
      <c r="T27" s="2042"/>
      <c r="U27" s="2042"/>
      <c r="V27" s="2042"/>
    </row>
    <row r="28" spans="2:23" ht="24.95" customHeight="1">
      <c r="B28" s="2045">
        <v>10</v>
      </c>
      <c r="C28" s="2046"/>
      <c r="D28" s="2047"/>
      <c r="E28" s="2048"/>
      <c r="F28" s="1345" t="str">
        <f t="shared" ref="F28" si="21">IF(F29="","",ROUNDDOWN(F29*1.1,0))</f>
        <v/>
      </c>
      <c r="G28" s="1345" t="str">
        <f t="shared" ref="G28" si="22">IF(F29="","",ROUNDDOWN(E28*F29*1.1,0))</f>
        <v/>
      </c>
      <c r="H28" s="2050"/>
      <c r="I28" s="2043"/>
      <c r="J28" s="2041"/>
      <c r="K28" s="1348"/>
      <c r="L28" s="1344"/>
    </row>
    <row r="29" spans="2:23" ht="24.95" customHeight="1">
      <c r="B29" s="2045"/>
      <c r="C29" s="2046"/>
      <c r="D29" s="2047"/>
      <c r="E29" s="2049"/>
      <c r="F29" s="1346"/>
      <c r="G29" s="1345" t="str">
        <f t="shared" ref="G29" si="23">IF(F29="","",ROUNDDOWN(E28*F29,0))</f>
        <v/>
      </c>
      <c r="H29" s="2050"/>
      <c r="I29" s="2044"/>
      <c r="J29" s="2041"/>
      <c r="K29" s="1348"/>
      <c r="L29" s="1344"/>
    </row>
    <row r="30" spans="2:23" ht="24.95" customHeight="1">
      <c r="C30" s="1349"/>
      <c r="D30" s="1350"/>
      <c r="E30" s="1351"/>
      <c r="F30" s="1352"/>
      <c r="G30" s="1352"/>
      <c r="H30" s="1353"/>
      <c r="I30" s="1343"/>
      <c r="J30" s="1344"/>
      <c r="K30" s="1344"/>
    </row>
    <row r="31" spans="2:23" ht="48.75" customHeight="1">
      <c r="C31" s="2038" t="s">
        <v>3977</v>
      </c>
      <c r="D31" s="2039"/>
      <c r="E31" s="2039"/>
      <c r="F31" s="2039"/>
      <c r="G31" s="2039"/>
      <c r="H31" s="2039"/>
      <c r="I31" s="2039"/>
      <c r="J31" s="2039"/>
      <c r="K31" s="1354"/>
    </row>
    <row r="32" spans="2:23" ht="34.5" customHeight="1">
      <c r="C32" s="2040" t="s">
        <v>3978</v>
      </c>
      <c r="D32" s="2040"/>
      <c r="E32" s="2040"/>
      <c r="F32" s="2040"/>
      <c r="G32" s="2040"/>
      <c r="H32" s="2040"/>
      <c r="I32" s="2040"/>
      <c r="J32" s="2040"/>
      <c r="K32" s="1355"/>
    </row>
    <row r="33" spans="3:11" ht="23.25" customHeight="1">
      <c r="C33" s="2040" t="s">
        <v>3979</v>
      </c>
      <c r="D33" s="2040"/>
      <c r="E33" s="2040"/>
      <c r="F33" s="2040"/>
      <c r="G33" s="2040"/>
      <c r="H33" s="2040"/>
      <c r="I33" s="2040"/>
      <c r="J33" s="2040"/>
      <c r="K33" s="1355"/>
    </row>
    <row r="34" spans="3:11" ht="13.5"/>
    <row r="35" spans="3:11" ht="13.5">
      <c r="J35" s="1356"/>
      <c r="K35" s="1356"/>
    </row>
    <row r="36" spans="3:11" ht="13.5"/>
  </sheetData>
  <sheetProtection selectLockedCells="1"/>
  <mergeCells count="88">
    <mergeCell ref="C2:E2"/>
    <mergeCell ref="C4:J6"/>
    <mergeCell ref="B8:B9"/>
    <mergeCell ref="C8:C9"/>
    <mergeCell ref="D8:D9"/>
    <mergeCell ref="E8:E9"/>
    <mergeCell ref="F8:F9"/>
    <mergeCell ref="G8:G9"/>
    <mergeCell ref="H8:H9"/>
    <mergeCell ref="I8:I9"/>
    <mergeCell ref="J8:J9"/>
    <mergeCell ref="I10:I11"/>
    <mergeCell ref="J10:J11"/>
    <mergeCell ref="I14:I15"/>
    <mergeCell ref="M10:V13"/>
    <mergeCell ref="B12:B13"/>
    <mergeCell ref="C12:C13"/>
    <mergeCell ref="D12:D13"/>
    <mergeCell ref="E12:E13"/>
    <mergeCell ref="H12:H13"/>
    <mergeCell ref="I12:I13"/>
    <mergeCell ref="J12:J13"/>
    <mergeCell ref="B10:B11"/>
    <mergeCell ref="C10:C11"/>
    <mergeCell ref="D10:D11"/>
    <mergeCell ref="E10:E11"/>
    <mergeCell ref="H10:H11"/>
    <mergeCell ref="J18:J19"/>
    <mergeCell ref="J14:J15"/>
    <mergeCell ref="M15:V18"/>
    <mergeCell ref="B16:B17"/>
    <mergeCell ref="C16:C17"/>
    <mergeCell ref="D16:D17"/>
    <mergeCell ref="E16:E17"/>
    <mergeCell ref="H16:H17"/>
    <mergeCell ref="I16:I17"/>
    <mergeCell ref="J16:J17"/>
    <mergeCell ref="B18:B19"/>
    <mergeCell ref="B14:B15"/>
    <mergeCell ref="C14:C15"/>
    <mergeCell ref="D14:D15"/>
    <mergeCell ref="E14:E15"/>
    <mergeCell ref="H14:H15"/>
    <mergeCell ref="I20:I21"/>
    <mergeCell ref="C18:C19"/>
    <mergeCell ref="D18:D19"/>
    <mergeCell ref="E18:E19"/>
    <mergeCell ref="H18:H19"/>
    <mergeCell ref="I18:I19"/>
    <mergeCell ref="J24:J25"/>
    <mergeCell ref="J20:J21"/>
    <mergeCell ref="M20:V24"/>
    <mergeCell ref="B22:B23"/>
    <mergeCell ref="C22:C23"/>
    <mergeCell ref="D22:D23"/>
    <mergeCell ref="E22:E23"/>
    <mergeCell ref="H22:H23"/>
    <mergeCell ref="I22:I23"/>
    <mergeCell ref="J22:J23"/>
    <mergeCell ref="B24:B25"/>
    <mergeCell ref="B20:B21"/>
    <mergeCell ref="C20:C21"/>
    <mergeCell ref="D20:D21"/>
    <mergeCell ref="E20:E21"/>
    <mergeCell ref="H20:H21"/>
    <mergeCell ref="C24:C25"/>
    <mergeCell ref="D24:D25"/>
    <mergeCell ref="E24:E25"/>
    <mergeCell ref="H24:H25"/>
    <mergeCell ref="I24:I25"/>
    <mergeCell ref="B26:B27"/>
    <mergeCell ref="C26:C27"/>
    <mergeCell ref="D26:D27"/>
    <mergeCell ref="E26:E27"/>
    <mergeCell ref="H26:H27"/>
    <mergeCell ref="B28:B29"/>
    <mergeCell ref="C28:C29"/>
    <mergeCell ref="D28:D29"/>
    <mergeCell ref="E28:E29"/>
    <mergeCell ref="H28:H29"/>
    <mergeCell ref="C31:J31"/>
    <mergeCell ref="C32:J32"/>
    <mergeCell ref="C33:J33"/>
    <mergeCell ref="J26:J27"/>
    <mergeCell ref="M26:V27"/>
    <mergeCell ref="I28:I29"/>
    <mergeCell ref="J28:J29"/>
    <mergeCell ref="I26:I27"/>
  </mergeCells>
  <phoneticPr fontId="68"/>
  <dataValidations count="1">
    <dataValidation type="whole" allowBlank="1" showInputMessage="1" showErrorMessage="1" sqref="I10:I29" xr:uid="{138FF110-02C6-48FB-B462-39DB901709CF}">
      <formula1>1</formula1>
      <formula2>20</formula2>
    </dataValidation>
  </dataValidations>
  <printOptions horizontalCentered="1"/>
  <pageMargins left="0.39370078740157483" right="0.31496062992125984" top="0.35433070866141736" bottom="0.15748031496062992" header="0.31496062992125984" footer="0.31496062992125984"/>
  <pageSetup paperSize="9" scale="83" orientation="portrait" r:id="rId1"/>
  <colBreaks count="2" manualBreakCount="2">
    <brk id="11" max="47" man="1"/>
    <brk id="23" max="47"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D8EC6-AD98-424A-B59A-6CADC7E00ACA}">
  <sheetPr codeName="Sheet29">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91" t="s">
        <v>1763</v>
      </c>
      <c r="C1" s="2091"/>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1731</v>
      </c>
      <c r="G2" s="421"/>
      <c r="I2" s="422"/>
      <c r="J2" s="422"/>
      <c r="K2" s="428"/>
      <c r="L2" s="429"/>
      <c r="M2" s="429"/>
      <c r="N2" s="429"/>
      <c r="O2" s="430"/>
      <c r="P2" s="431" t="s">
        <v>1382</v>
      </c>
      <c r="Q2" s="2092" t="str">
        <f>IF(別添１_要件確認!J22="","",別添１_要件確認!J22)</f>
        <v/>
      </c>
      <c r="R2" s="2092"/>
      <c r="S2" s="2092"/>
      <c r="T2" s="2092"/>
      <c r="U2" s="2092"/>
      <c r="V2" s="2092"/>
      <c r="W2" s="2092"/>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81" t="s">
        <v>1404</v>
      </c>
      <c r="C4" s="2082"/>
      <c r="D4" s="2082"/>
      <c r="E4" s="2082"/>
      <c r="F4" s="2082"/>
      <c r="G4" s="2082"/>
      <c r="H4" s="2083"/>
      <c r="I4" s="2084" t="s">
        <v>1405</v>
      </c>
      <c r="J4" s="2085"/>
      <c r="K4" s="2085"/>
      <c r="L4" s="2085"/>
      <c r="M4" s="2085"/>
      <c r="N4" s="2085"/>
      <c r="O4" s="2085"/>
      <c r="P4" s="2085"/>
      <c r="Q4" s="2085"/>
      <c r="R4" s="2085"/>
      <c r="S4" s="2085"/>
      <c r="T4" s="2085"/>
      <c r="U4" s="2086"/>
      <c r="V4" s="2093" t="s">
        <v>1406</v>
      </c>
      <c r="W4" s="2096" t="s">
        <v>1407</v>
      </c>
      <c r="X4" s="2076" t="s">
        <v>1408</v>
      </c>
      <c r="Z4" s="2071"/>
      <c r="AA4" s="2071"/>
      <c r="AB4" s="2071"/>
      <c r="AC4" s="2071"/>
      <c r="AD4" s="2071"/>
      <c r="AE4" s="2071"/>
      <c r="AF4" s="2071"/>
      <c r="AG4" s="2071"/>
      <c r="AH4" s="2071"/>
      <c r="AI4" s="2071"/>
      <c r="AJ4" s="2071"/>
      <c r="AK4" s="2071"/>
      <c r="AL4" s="2071"/>
      <c r="AM4" s="2071"/>
      <c r="AN4" s="426"/>
    </row>
    <row r="5" spans="1:40" s="434" customFormat="1" ht="26.25" customHeight="1">
      <c r="B5" s="2078" t="s">
        <v>1409</v>
      </c>
      <c r="C5" s="2078" t="s">
        <v>1410</v>
      </c>
      <c r="D5" s="2081" t="s">
        <v>1384</v>
      </c>
      <c r="E5" s="2082"/>
      <c r="F5" s="2082"/>
      <c r="G5" s="2082"/>
      <c r="H5" s="2083"/>
      <c r="I5" s="2084" t="s">
        <v>1411</v>
      </c>
      <c r="J5" s="2085"/>
      <c r="K5" s="2085"/>
      <c r="L5" s="2085"/>
      <c r="M5" s="2085"/>
      <c r="N5" s="2085"/>
      <c r="O5" s="2085"/>
      <c r="P5" s="2085"/>
      <c r="Q5" s="2086"/>
      <c r="R5" s="435" t="s">
        <v>1412</v>
      </c>
      <c r="S5" s="435" t="s">
        <v>1413</v>
      </c>
      <c r="T5" s="435" t="s">
        <v>1414</v>
      </c>
      <c r="U5" s="2072" t="s">
        <v>1415</v>
      </c>
      <c r="V5" s="2094"/>
      <c r="W5" s="2097"/>
      <c r="X5" s="2077"/>
      <c r="Z5" s="2071"/>
      <c r="AA5" s="2071"/>
      <c r="AB5" s="2071"/>
      <c r="AC5" s="2071"/>
      <c r="AD5" s="2071"/>
      <c r="AE5" s="2071"/>
      <c r="AF5" s="2071"/>
      <c r="AG5" s="2071"/>
      <c r="AH5" s="2071"/>
      <c r="AI5" s="2071"/>
      <c r="AJ5" s="2071"/>
      <c r="AK5" s="2071"/>
      <c r="AL5" s="2071"/>
      <c r="AM5" s="2071"/>
      <c r="AN5" s="426"/>
    </row>
    <row r="6" spans="1:40" s="436" customFormat="1" ht="55.5" customHeight="1">
      <c r="B6" s="2079"/>
      <c r="C6" s="2079"/>
      <c r="D6" s="2088" t="s">
        <v>1416</v>
      </c>
      <c r="E6" s="2088" t="s">
        <v>1417</v>
      </c>
      <c r="F6" s="2088" t="s">
        <v>1418</v>
      </c>
      <c r="G6" s="2099" t="s">
        <v>1419</v>
      </c>
      <c r="H6" s="2101" t="s">
        <v>1420</v>
      </c>
      <c r="I6" s="2084" t="s">
        <v>1421</v>
      </c>
      <c r="J6" s="2085"/>
      <c r="K6" s="2085"/>
      <c r="L6" s="2085"/>
      <c r="M6" s="2085"/>
      <c r="N6" s="2086"/>
      <c r="O6" s="2072" t="s">
        <v>1422</v>
      </c>
      <c r="P6" s="2072" t="s">
        <v>1423</v>
      </c>
      <c r="Q6" s="2072" t="s">
        <v>1424</v>
      </c>
      <c r="R6" s="2074" t="s">
        <v>1412</v>
      </c>
      <c r="S6" s="2074" t="s">
        <v>1413</v>
      </c>
      <c r="T6" s="2074" t="s">
        <v>1414</v>
      </c>
      <c r="U6" s="2087"/>
      <c r="V6" s="2094"/>
      <c r="W6" s="2097"/>
      <c r="X6" s="2077"/>
      <c r="Z6" s="2067" t="s">
        <v>1425</v>
      </c>
      <c r="AA6" s="2067"/>
      <c r="AB6" s="2067"/>
      <c r="AC6" s="2067"/>
      <c r="AD6" s="2067"/>
      <c r="AE6" s="2067"/>
      <c r="AF6" s="2067"/>
      <c r="AG6" s="2067"/>
      <c r="AH6" s="2067"/>
      <c r="AI6" s="2067"/>
      <c r="AJ6" s="2067"/>
      <c r="AK6" s="2067"/>
      <c r="AL6" s="2067"/>
      <c r="AM6" s="437"/>
      <c r="AN6" s="426"/>
    </row>
    <row r="7" spans="1:40" s="436" customFormat="1" ht="27">
      <c r="B7" s="2080"/>
      <c r="C7" s="2080"/>
      <c r="D7" s="2089"/>
      <c r="E7" s="2090"/>
      <c r="F7" s="2089"/>
      <c r="G7" s="2100"/>
      <c r="H7" s="2102"/>
      <c r="I7" s="435" t="s">
        <v>1426</v>
      </c>
      <c r="J7" s="435" t="s">
        <v>1427</v>
      </c>
      <c r="K7" s="438" t="s">
        <v>1428</v>
      </c>
      <c r="L7" s="438" t="s">
        <v>1429</v>
      </c>
      <c r="M7" s="438" t="s">
        <v>1430</v>
      </c>
      <c r="N7" s="438" t="s">
        <v>1431</v>
      </c>
      <c r="O7" s="2073"/>
      <c r="P7" s="2073"/>
      <c r="Q7" s="2073"/>
      <c r="R7" s="2075"/>
      <c r="S7" s="2075"/>
      <c r="T7" s="2075"/>
      <c r="U7" s="2073"/>
      <c r="V7" s="2095"/>
      <c r="W7" s="2098"/>
      <c r="X7" s="2077"/>
      <c r="Z7" s="2067"/>
      <c r="AA7" s="2067"/>
      <c r="AB7" s="2067"/>
      <c r="AC7" s="2067"/>
      <c r="AD7" s="2067"/>
      <c r="AE7" s="2067"/>
      <c r="AF7" s="2067"/>
      <c r="AG7" s="2067"/>
      <c r="AH7" s="2067"/>
      <c r="AI7" s="2067"/>
      <c r="AJ7" s="2067"/>
      <c r="AK7" s="2067"/>
      <c r="AL7" s="2067"/>
      <c r="AM7" s="437"/>
      <c r="AN7" s="426"/>
    </row>
    <row r="8" spans="1:40" s="2067" customFormat="1" ht="18.75" customHeight="1">
      <c r="A8" s="419"/>
      <c r="B8" s="439">
        <f>ROW()-7</f>
        <v>1</v>
      </c>
      <c r="C8" s="960"/>
      <c r="D8" s="701"/>
      <c r="E8" s="702"/>
      <c r="F8" s="703"/>
      <c r="G8" s="915">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67" t="s">
        <v>1432</v>
      </c>
    </row>
    <row r="9" spans="1:40" s="2067" customFormat="1" ht="18.75" customHeight="1">
      <c r="A9" s="419"/>
      <c r="B9" s="439">
        <f t="shared" ref="B9:B37" si="2">ROW()-7</f>
        <v>2</v>
      </c>
      <c r="C9" s="960"/>
      <c r="D9" s="701"/>
      <c r="E9" s="913"/>
      <c r="F9" s="914"/>
      <c r="G9" s="915">
        <f t="shared" si="0"/>
        <v>0</v>
      </c>
      <c r="H9" s="916"/>
      <c r="I9" s="917"/>
      <c r="J9" s="917"/>
      <c r="K9" s="917"/>
      <c r="L9" s="918"/>
      <c r="M9" s="918"/>
      <c r="N9" s="918"/>
      <c r="O9" s="917"/>
      <c r="P9" s="917"/>
      <c r="Q9" s="917"/>
      <c r="R9" s="917"/>
      <c r="S9" s="917"/>
      <c r="T9" s="917"/>
      <c r="U9" s="919">
        <f t="shared" ref="U9:U36" si="3">SUM(I9:T9)</f>
        <v>0</v>
      </c>
      <c r="V9" s="920"/>
      <c r="W9" s="445">
        <f t="shared" ref="W9:W36" si="4">SUM(U9,V9)</f>
        <v>0</v>
      </c>
      <c r="X9" s="447" t="str">
        <f t="shared" si="1"/>
        <v>○</v>
      </c>
      <c r="Y9" s="419"/>
    </row>
    <row r="10" spans="1:40" s="2067" customFormat="1" ht="18.75" customHeight="1">
      <c r="A10" s="419"/>
      <c r="B10" s="439">
        <f t="shared" si="2"/>
        <v>3</v>
      </c>
      <c r="C10" s="960"/>
      <c r="D10" s="701"/>
      <c r="E10" s="913"/>
      <c r="F10" s="914"/>
      <c r="G10" s="915">
        <f t="shared" si="0"/>
        <v>0</v>
      </c>
      <c r="H10" s="916"/>
      <c r="I10" s="917"/>
      <c r="J10" s="917"/>
      <c r="K10" s="917"/>
      <c r="L10" s="918"/>
      <c r="M10" s="918"/>
      <c r="N10" s="918"/>
      <c r="O10" s="917"/>
      <c r="P10" s="917"/>
      <c r="Q10" s="917"/>
      <c r="R10" s="917"/>
      <c r="S10" s="917"/>
      <c r="T10" s="917"/>
      <c r="U10" s="919">
        <f t="shared" si="3"/>
        <v>0</v>
      </c>
      <c r="V10" s="920"/>
      <c r="W10" s="445">
        <f t="shared" si="4"/>
        <v>0</v>
      </c>
      <c r="X10" s="447" t="str">
        <f t="shared" si="1"/>
        <v>○</v>
      </c>
      <c r="Y10" s="419"/>
    </row>
    <row r="11" spans="1:40" s="2067" customFormat="1" ht="18.75" customHeight="1">
      <c r="A11" s="419"/>
      <c r="B11" s="439">
        <f t="shared" si="2"/>
        <v>4</v>
      </c>
      <c r="C11" s="960"/>
      <c r="D11" s="701"/>
      <c r="E11" s="913"/>
      <c r="F11" s="914"/>
      <c r="G11" s="915">
        <f t="shared" si="0"/>
        <v>0</v>
      </c>
      <c r="H11" s="916"/>
      <c r="I11" s="917"/>
      <c r="J11" s="917"/>
      <c r="K11" s="917"/>
      <c r="L11" s="918"/>
      <c r="M11" s="918"/>
      <c r="N11" s="918"/>
      <c r="O11" s="917"/>
      <c r="P11" s="917"/>
      <c r="Q11" s="917"/>
      <c r="R11" s="917"/>
      <c r="S11" s="917"/>
      <c r="T11" s="917"/>
      <c r="U11" s="919">
        <f t="shared" si="3"/>
        <v>0</v>
      </c>
      <c r="V11" s="920"/>
      <c r="W11" s="445">
        <f t="shared" si="4"/>
        <v>0</v>
      </c>
      <c r="X11" s="447" t="str">
        <f t="shared" si="1"/>
        <v>○</v>
      </c>
      <c r="Y11" s="419"/>
    </row>
    <row r="12" spans="1:40" s="2067" customFormat="1" ht="18.75" customHeight="1">
      <c r="A12" s="419"/>
      <c r="B12" s="439">
        <f t="shared" si="2"/>
        <v>5</v>
      </c>
      <c r="C12" s="960"/>
      <c r="D12" s="701"/>
      <c r="E12" s="913"/>
      <c r="F12" s="914"/>
      <c r="G12" s="915">
        <f t="shared" si="0"/>
        <v>0</v>
      </c>
      <c r="H12" s="916"/>
      <c r="I12" s="917"/>
      <c r="J12" s="917"/>
      <c r="K12" s="917"/>
      <c r="L12" s="918"/>
      <c r="M12" s="918"/>
      <c r="N12" s="918"/>
      <c r="O12" s="917"/>
      <c r="P12" s="917"/>
      <c r="Q12" s="917"/>
      <c r="R12" s="917"/>
      <c r="S12" s="917"/>
      <c r="T12" s="917"/>
      <c r="U12" s="919">
        <f t="shared" si="3"/>
        <v>0</v>
      </c>
      <c r="V12" s="920"/>
      <c r="W12" s="445">
        <f t="shared" si="4"/>
        <v>0</v>
      </c>
      <c r="X12" s="447" t="str">
        <f t="shared" si="1"/>
        <v>○</v>
      </c>
      <c r="Y12" s="419"/>
    </row>
    <row r="13" spans="1:40" s="2067" customFormat="1" ht="18.75" customHeight="1">
      <c r="A13" s="419"/>
      <c r="B13" s="439">
        <f t="shared" si="2"/>
        <v>6</v>
      </c>
      <c r="C13" s="960"/>
      <c r="D13" s="701"/>
      <c r="E13" s="913"/>
      <c r="F13" s="914"/>
      <c r="G13" s="915">
        <f t="shared" si="0"/>
        <v>0</v>
      </c>
      <c r="H13" s="916"/>
      <c r="I13" s="917"/>
      <c r="J13" s="917"/>
      <c r="K13" s="917"/>
      <c r="L13" s="918"/>
      <c r="M13" s="918"/>
      <c r="N13" s="918"/>
      <c r="O13" s="917"/>
      <c r="P13" s="917"/>
      <c r="Q13" s="917"/>
      <c r="R13" s="917"/>
      <c r="S13" s="917"/>
      <c r="T13" s="917"/>
      <c r="U13" s="919">
        <f t="shared" si="3"/>
        <v>0</v>
      </c>
      <c r="V13" s="920"/>
      <c r="W13" s="445">
        <f t="shared" si="4"/>
        <v>0</v>
      </c>
      <c r="X13" s="447" t="str">
        <f t="shared" si="1"/>
        <v>○</v>
      </c>
      <c r="Y13" s="419"/>
    </row>
    <row r="14" spans="1:40" s="2067" customFormat="1" ht="18.75" customHeight="1">
      <c r="A14" s="419"/>
      <c r="B14" s="439">
        <f t="shared" si="2"/>
        <v>7</v>
      </c>
      <c r="C14" s="960"/>
      <c r="D14" s="701"/>
      <c r="E14" s="913"/>
      <c r="F14" s="914"/>
      <c r="G14" s="915">
        <f t="shared" si="0"/>
        <v>0</v>
      </c>
      <c r="H14" s="916"/>
      <c r="I14" s="917"/>
      <c r="J14" s="917"/>
      <c r="K14" s="917"/>
      <c r="L14" s="918"/>
      <c r="M14" s="918"/>
      <c r="N14" s="918"/>
      <c r="O14" s="917"/>
      <c r="P14" s="917"/>
      <c r="Q14" s="917"/>
      <c r="R14" s="917"/>
      <c r="S14" s="917"/>
      <c r="T14" s="917"/>
      <c r="U14" s="919">
        <f t="shared" si="3"/>
        <v>0</v>
      </c>
      <c r="V14" s="920"/>
      <c r="W14" s="445">
        <f t="shared" si="4"/>
        <v>0</v>
      </c>
      <c r="X14" s="447" t="str">
        <f t="shared" si="1"/>
        <v>○</v>
      </c>
      <c r="Y14" s="419"/>
    </row>
    <row r="15" spans="1:40" s="2067" customFormat="1" ht="18.75" customHeight="1">
      <c r="A15" s="419"/>
      <c r="B15" s="439">
        <f t="shared" si="2"/>
        <v>8</v>
      </c>
      <c r="C15" s="960"/>
      <c r="D15" s="701"/>
      <c r="E15" s="913"/>
      <c r="F15" s="914"/>
      <c r="G15" s="915">
        <f t="shared" si="0"/>
        <v>0</v>
      </c>
      <c r="H15" s="916"/>
      <c r="I15" s="917"/>
      <c r="J15" s="917"/>
      <c r="K15" s="917"/>
      <c r="L15" s="918"/>
      <c r="M15" s="918"/>
      <c r="N15" s="918"/>
      <c r="O15" s="917"/>
      <c r="P15" s="917"/>
      <c r="Q15" s="917"/>
      <c r="R15" s="917"/>
      <c r="S15" s="917"/>
      <c r="T15" s="917"/>
      <c r="U15" s="919">
        <f>SUM(I15:T15)</f>
        <v>0</v>
      </c>
      <c r="V15" s="920"/>
      <c r="W15" s="445">
        <f>SUM(U15,V15)</f>
        <v>0</v>
      </c>
      <c r="X15" s="447" t="str">
        <f t="shared" si="1"/>
        <v>○</v>
      </c>
      <c r="Y15" s="419"/>
    </row>
    <row r="16" spans="1:40" s="2067" customFormat="1" ht="18.75" customHeight="1">
      <c r="A16" s="419"/>
      <c r="B16" s="439">
        <f t="shared" si="2"/>
        <v>9</v>
      </c>
      <c r="C16" s="960"/>
      <c r="D16" s="701"/>
      <c r="E16" s="913"/>
      <c r="F16" s="914"/>
      <c r="G16" s="915">
        <f t="shared" si="0"/>
        <v>0</v>
      </c>
      <c r="H16" s="916"/>
      <c r="I16" s="917"/>
      <c r="J16" s="917"/>
      <c r="K16" s="917"/>
      <c r="L16" s="918"/>
      <c r="M16" s="918"/>
      <c r="N16" s="918"/>
      <c r="O16" s="917"/>
      <c r="P16" s="917"/>
      <c r="Q16" s="917"/>
      <c r="R16" s="917"/>
      <c r="S16" s="917"/>
      <c r="T16" s="917"/>
      <c r="U16" s="919">
        <f t="shared" si="3"/>
        <v>0</v>
      </c>
      <c r="V16" s="920"/>
      <c r="W16" s="445">
        <f t="shared" si="4"/>
        <v>0</v>
      </c>
      <c r="X16" s="447" t="str">
        <f t="shared" si="1"/>
        <v>○</v>
      </c>
      <c r="Y16" s="419"/>
    </row>
    <row r="17" spans="1:25" s="2067" customFormat="1" ht="18.75" customHeight="1">
      <c r="A17" s="419"/>
      <c r="B17" s="439">
        <f t="shared" si="2"/>
        <v>10</v>
      </c>
      <c r="C17" s="960"/>
      <c r="D17" s="701"/>
      <c r="E17" s="913"/>
      <c r="F17" s="914"/>
      <c r="G17" s="915">
        <f t="shared" si="0"/>
        <v>0</v>
      </c>
      <c r="H17" s="916"/>
      <c r="I17" s="917"/>
      <c r="J17" s="917"/>
      <c r="K17" s="917"/>
      <c r="L17" s="918"/>
      <c r="M17" s="918"/>
      <c r="N17" s="918"/>
      <c r="O17" s="917"/>
      <c r="P17" s="917"/>
      <c r="Q17" s="917"/>
      <c r="R17" s="917"/>
      <c r="S17" s="917"/>
      <c r="T17" s="917"/>
      <c r="U17" s="919">
        <f t="shared" si="3"/>
        <v>0</v>
      </c>
      <c r="V17" s="920"/>
      <c r="W17" s="445">
        <f t="shared" si="4"/>
        <v>0</v>
      </c>
      <c r="X17" s="447" t="str">
        <f t="shared" si="1"/>
        <v>○</v>
      </c>
      <c r="Y17" s="419"/>
    </row>
    <row r="18" spans="1:25" s="2067" customFormat="1" ht="18.75" customHeight="1">
      <c r="A18" s="419"/>
      <c r="B18" s="439">
        <f t="shared" si="2"/>
        <v>11</v>
      </c>
      <c r="C18" s="961"/>
      <c r="D18" s="441"/>
      <c r="E18" s="913"/>
      <c r="F18" s="914"/>
      <c r="G18" s="915">
        <f t="shared" si="0"/>
        <v>0</v>
      </c>
      <c r="H18" s="916"/>
      <c r="I18" s="917"/>
      <c r="J18" s="917"/>
      <c r="K18" s="917"/>
      <c r="L18" s="918"/>
      <c r="M18" s="918"/>
      <c r="N18" s="918"/>
      <c r="O18" s="917"/>
      <c r="P18" s="917"/>
      <c r="Q18" s="917"/>
      <c r="R18" s="917"/>
      <c r="S18" s="917"/>
      <c r="T18" s="917"/>
      <c r="U18" s="919">
        <f t="shared" si="3"/>
        <v>0</v>
      </c>
      <c r="V18" s="920"/>
      <c r="W18" s="445">
        <f>SUM(U18,V18)</f>
        <v>0</v>
      </c>
      <c r="X18" s="447" t="str">
        <f t="shared" si="1"/>
        <v>○</v>
      </c>
      <c r="Y18" s="419"/>
    </row>
    <row r="19" spans="1:25" s="2067" customFormat="1" ht="18.75" customHeight="1">
      <c r="A19" s="419"/>
      <c r="B19" s="439">
        <f t="shared" si="2"/>
        <v>12</v>
      </c>
      <c r="C19" s="961"/>
      <c r="D19" s="441"/>
      <c r="E19" s="913"/>
      <c r="F19" s="914"/>
      <c r="G19" s="915">
        <f>ROUNDDOWN(E19*F19,0)</f>
        <v>0</v>
      </c>
      <c r="H19" s="916"/>
      <c r="I19" s="917"/>
      <c r="J19" s="917"/>
      <c r="K19" s="917"/>
      <c r="L19" s="918"/>
      <c r="M19" s="918"/>
      <c r="N19" s="918"/>
      <c r="O19" s="917"/>
      <c r="P19" s="917"/>
      <c r="Q19" s="917"/>
      <c r="R19" s="917"/>
      <c r="S19" s="917"/>
      <c r="T19" s="917"/>
      <c r="U19" s="919">
        <f t="shared" si="3"/>
        <v>0</v>
      </c>
      <c r="V19" s="920"/>
      <c r="W19" s="445">
        <f t="shared" si="4"/>
        <v>0</v>
      </c>
      <c r="X19" s="447" t="str">
        <f t="shared" si="1"/>
        <v>○</v>
      </c>
      <c r="Y19" s="419"/>
    </row>
    <row r="20" spans="1:25" s="2067" customFormat="1" ht="18.75" customHeight="1">
      <c r="A20" s="419"/>
      <c r="B20" s="439">
        <f t="shared" si="2"/>
        <v>13</v>
      </c>
      <c r="C20" s="961"/>
      <c r="D20" s="441"/>
      <c r="E20" s="913"/>
      <c r="F20" s="914"/>
      <c r="G20" s="915">
        <f>ROUNDDOWN(E20*F20,0)</f>
        <v>0</v>
      </c>
      <c r="H20" s="916"/>
      <c r="I20" s="917"/>
      <c r="J20" s="917"/>
      <c r="K20" s="917"/>
      <c r="L20" s="918"/>
      <c r="M20" s="918"/>
      <c r="N20" s="918"/>
      <c r="O20" s="917"/>
      <c r="P20" s="917"/>
      <c r="Q20" s="917"/>
      <c r="R20" s="917"/>
      <c r="S20" s="917"/>
      <c r="T20" s="917"/>
      <c r="U20" s="919">
        <f t="shared" si="3"/>
        <v>0</v>
      </c>
      <c r="V20" s="920"/>
      <c r="W20" s="445">
        <f t="shared" si="4"/>
        <v>0</v>
      </c>
      <c r="X20" s="447" t="str">
        <f t="shared" si="1"/>
        <v>○</v>
      </c>
      <c r="Y20" s="419"/>
    </row>
    <row r="21" spans="1:25" s="2067" customFormat="1" ht="18.75" customHeight="1">
      <c r="A21" s="419"/>
      <c r="B21" s="439">
        <f t="shared" si="2"/>
        <v>14</v>
      </c>
      <c r="C21" s="961"/>
      <c r="D21" s="441"/>
      <c r="E21" s="913"/>
      <c r="F21" s="914"/>
      <c r="G21" s="915">
        <f t="shared" si="0"/>
        <v>0</v>
      </c>
      <c r="H21" s="916"/>
      <c r="I21" s="917"/>
      <c r="J21" s="917"/>
      <c r="K21" s="917"/>
      <c r="L21" s="918"/>
      <c r="M21" s="918"/>
      <c r="N21" s="918"/>
      <c r="O21" s="917"/>
      <c r="P21" s="917"/>
      <c r="Q21" s="917"/>
      <c r="R21" s="917"/>
      <c r="S21" s="917"/>
      <c r="T21" s="917"/>
      <c r="U21" s="919">
        <f t="shared" si="3"/>
        <v>0</v>
      </c>
      <c r="V21" s="920"/>
      <c r="W21" s="445">
        <f t="shared" si="4"/>
        <v>0</v>
      </c>
      <c r="X21" s="447" t="str">
        <f t="shared" si="1"/>
        <v>○</v>
      </c>
      <c r="Y21" s="419"/>
    </row>
    <row r="22" spans="1:25" s="2067" customFormat="1" ht="18.75" customHeight="1">
      <c r="A22" s="419"/>
      <c r="B22" s="439">
        <f t="shared" si="2"/>
        <v>15</v>
      </c>
      <c r="C22" s="961"/>
      <c r="D22" s="441"/>
      <c r="E22" s="913"/>
      <c r="F22" s="914"/>
      <c r="G22" s="915">
        <f t="shared" si="0"/>
        <v>0</v>
      </c>
      <c r="H22" s="916"/>
      <c r="I22" s="917"/>
      <c r="J22" s="917"/>
      <c r="K22" s="917"/>
      <c r="L22" s="918"/>
      <c r="M22" s="918"/>
      <c r="N22" s="918"/>
      <c r="O22" s="917"/>
      <c r="P22" s="917"/>
      <c r="Q22" s="917"/>
      <c r="R22" s="917"/>
      <c r="S22" s="917"/>
      <c r="T22" s="917"/>
      <c r="U22" s="919">
        <f t="shared" si="3"/>
        <v>0</v>
      </c>
      <c r="V22" s="920"/>
      <c r="W22" s="445">
        <f t="shared" si="4"/>
        <v>0</v>
      </c>
      <c r="X22" s="447" t="str">
        <f t="shared" si="1"/>
        <v>○</v>
      </c>
      <c r="Y22" s="419"/>
    </row>
    <row r="23" spans="1:25" s="2067" customFormat="1" ht="18.75" customHeight="1">
      <c r="A23" s="419"/>
      <c r="B23" s="439">
        <f t="shared" si="2"/>
        <v>16</v>
      </c>
      <c r="C23" s="961"/>
      <c r="D23" s="441"/>
      <c r="E23" s="913"/>
      <c r="F23" s="914"/>
      <c r="G23" s="915">
        <f t="shared" si="0"/>
        <v>0</v>
      </c>
      <c r="H23" s="916"/>
      <c r="I23" s="917"/>
      <c r="J23" s="917"/>
      <c r="K23" s="917"/>
      <c r="L23" s="918"/>
      <c r="M23" s="918"/>
      <c r="N23" s="918"/>
      <c r="O23" s="917"/>
      <c r="P23" s="917"/>
      <c r="Q23" s="917"/>
      <c r="R23" s="917"/>
      <c r="S23" s="917"/>
      <c r="T23" s="917"/>
      <c r="U23" s="919">
        <f t="shared" si="3"/>
        <v>0</v>
      </c>
      <c r="V23" s="920"/>
      <c r="W23" s="445">
        <f t="shared" si="4"/>
        <v>0</v>
      </c>
      <c r="X23" s="447" t="str">
        <f t="shared" si="1"/>
        <v>○</v>
      </c>
      <c r="Y23" s="419"/>
    </row>
    <row r="24" spans="1:25" s="2067" customFormat="1" ht="18.75" customHeight="1">
      <c r="A24" s="419"/>
      <c r="B24" s="439">
        <f t="shared" si="2"/>
        <v>17</v>
      </c>
      <c r="C24" s="961"/>
      <c r="D24" s="441"/>
      <c r="E24" s="913"/>
      <c r="F24" s="914"/>
      <c r="G24" s="915">
        <f t="shared" si="0"/>
        <v>0</v>
      </c>
      <c r="H24" s="916"/>
      <c r="I24" s="917"/>
      <c r="J24" s="917"/>
      <c r="K24" s="917"/>
      <c r="L24" s="918"/>
      <c r="M24" s="918"/>
      <c r="N24" s="918"/>
      <c r="O24" s="917"/>
      <c r="P24" s="917"/>
      <c r="Q24" s="917"/>
      <c r="R24" s="917"/>
      <c r="S24" s="917"/>
      <c r="T24" s="917"/>
      <c r="U24" s="919">
        <f t="shared" si="3"/>
        <v>0</v>
      </c>
      <c r="V24" s="920"/>
      <c r="W24" s="445">
        <f t="shared" si="4"/>
        <v>0</v>
      </c>
      <c r="X24" s="447" t="str">
        <f t="shared" si="1"/>
        <v>○</v>
      </c>
      <c r="Y24" s="419"/>
    </row>
    <row r="25" spans="1:25" s="2067" customFormat="1" ht="18.75" customHeight="1">
      <c r="A25" s="419"/>
      <c r="B25" s="439">
        <f t="shared" si="2"/>
        <v>18</v>
      </c>
      <c r="C25" s="961"/>
      <c r="D25" s="441"/>
      <c r="E25" s="913"/>
      <c r="F25" s="914"/>
      <c r="G25" s="915">
        <f t="shared" si="0"/>
        <v>0</v>
      </c>
      <c r="H25" s="916"/>
      <c r="I25" s="917"/>
      <c r="J25" s="917"/>
      <c r="K25" s="917"/>
      <c r="L25" s="918"/>
      <c r="M25" s="918"/>
      <c r="N25" s="918"/>
      <c r="O25" s="917"/>
      <c r="P25" s="917"/>
      <c r="Q25" s="917"/>
      <c r="R25" s="917"/>
      <c r="S25" s="917"/>
      <c r="T25" s="917"/>
      <c r="U25" s="919">
        <f t="shared" si="3"/>
        <v>0</v>
      </c>
      <c r="V25" s="920"/>
      <c r="W25" s="445">
        <f t="shared" si="4"/>
        <v>0</v>
      </c>
      <c r="X25" s="447" t="str">
        <f t="shared" si="1"/>
        <v>○</v>
      </c>
      <c r="Y25" s="419"/>
    </row>
    <row r="26" spans="1:25" s="2067" customFormat="1" ht="18.75" customHeight="1">
      <c r="A26" s="419"/>
      <c r="B26" s="439">
        <f t="shared" si="2"/>
        <v>19</v>
      </c>
      <c r="C26" s="961"/>
      <c r="D26" s="441"/>
      <c r="E26" s="913"/>
      <c r="F26" s="914"/>
      <c r="G26" s="915">
        <f t="shared" si="0"/>
        <v>0</v>
      </c>
      <c r="H26" s="916"/>
      <c r="I26" s="917"/>
      <c r="J26" s="917"/>
      <c r="K26" s="917"/>
      <c r="L26" s="918"/>
      <c r="M26" s="918"/>
      <c r="N26" s="918"/>
      <c r="O26" s="917"/>
      <c r="P26" s="917"/>
      <c r="Q26" s="917"/>
      <c r="R26" s="917"/>
      <c r="S26" s="917"/>
      <c r="T26" s="917"/>
      <c r="U26" s="919">
        <f t="shared" si="3"/>
        <v>0</v>
      </c>
      <c r="V26" s="920"/>
      <c r="W26" s="445">
        <f t="shared" si="4"/>
        <v>0</v>
      </c>
      <c r="X26" s="447" t="str">
        <f>IF(G26=W26,"○","×")</f>
        <v>○</v>
      </c>
      <c r="Y26" s="419"/>
    </row>
    <row r="27" spans="1:25" s="2067" customFormat="1" ht="18.75" customHeight="1">
      <c r="A27" s="419"/>
      <c r="B27" s="439">
        <f t="shared" si="2"/>
        <v>20</v>
      </c>
      <c r="C27" s="961"/>
      <c r="D27" s="441"/>
      <c r="E27" s="913"/>
      <c r="F27" s="914"/>
      <c r="G27" s="915">
        <f t="shared" si="0"/>
        <v>0</v>
      </c>
      <c r="H27" s="916"/>
      <c r="I27" s="917"/>
      <c r="J27" s="917"/>
      <c r="K27" s="917"/>
      <c r="L27" s="918"/>
      <c r="M27" s="918"/>
      <c r="N27" s="918"/>
      <c r="O27" s="917"/>
      <c r="P27" s="917"/>
      <c r="Q27" s="917"/>
      <c r="R27" s="917"/>
      <c r="S27" s="917"/>
      <c r="T27" s="917"/>
      <c r="U27" s="919">
        <f t="shared" si="3"/>
        <v>0</v>
      </c>
      <c r="V27" s="920"/>
      <c r="W27" s="445">
        <f t="shared" si="4"/>
        <v>0</v>
      </c>
      <c r="X27" s="447" t="str">
        <f t="shared" si="1"/>
        <v>○</v>
      </c>
      <c r="Y27" s="419"/>
    </row>
    <row r="28" spans="1:25" s="2067" customFormat="1" ht="18.75" customHeight="1">
      <c r="A28" s="419"/>
      <c r="B28" s="439">
        <f t="shared" si="2"/>
        <v>21</v>
      </c>
      <c r="C28" s="961"/>
      <c r="D28" s="441"/>
      <c r="E28" s="913"/>
      <c r="F28" s="914"/>
      <c r="G28" s="915">
        <f t="shared" si="0"/>
        <v>0</v>
      </c>
      <c r="H28" s="916"/>
      <c r="I28" s="917"/>
      <c r="J28" s="917"/>
      <c r="K28" s="917"/>
      <c r="L28" s="918"/>
      <c r="M28" s="918"/>
      <c r="N28" s="918"/>
      <c r="O28" s="917"/>
      <c r="P28" s="917"/>
      <c r="Q28" s="917"/>
      <c r="R28" s="917"/>
      <c r="S28" s="917"/>
      <c r="T28" s="917"/>
      <c r="U28" s="919">
        <f t="shared" si="3"/>
        <v>0</v>
      </c>
      <c r="V28" s="920"/>
      <c r="W28" s="445">
        <f t="shared" si="4"/>
        <v>0</v>
      </c>
      <c r="X28" s="447" t="str">
        <f t="shared" si="1"/>
        <v>○</v>
      </c>
      <c r="Y28" s="419"/>
    </row>
    <row r="29" spans="1:25" s="2067" customFormat="1" ht="18.75" customHeight="1">
      <c r="A29" s="419"/>
      <c r="B29" s="439">
        <f t="shared" si="2"/>
        <v>22</v>
      </c>
      <c r="C29" s="440"/>
      <c r="D29" s="441"/>
      <c r="E29" s="913"/>
      <c r="F29" s="914"/>
      <c r="G29" s="915">
        <f t="shared" si="0"/>
        <v>0</v>
      </c>
      <c r="H29" s="916"/>
      <c r="I29" s="917"/>
      <c r="J29" s="917"/>
      <c r="K29" s="917"/>
      <c r="L29" s="918"/>
      <c r="M29" s="918"/>
      <c r="N29" s="918"/>
      <c r="O29" s="917"/>
      <c r="P29" s="917"/>
      <c r="Q29" s="917"/>
      <c r="R29" s="917"/>
      <c r="S29" s="917"/>
      <c r="T29" s="917"/>
      <c r="U29" s="919">
        <f t="shared" si="3"/>
        <v>0</v>
      </c>
      <c r="V29" s="920"/>
      <c r="W29" s="445">
        <f t="shared" si="4"/>
        <v>0</v>
      </c>
      <c r="X29" s="447" t="str">
        <f t="shared" si="1"/>
        <v>○</v>
      </c>
      <c r="Y29" s="419"/>
    </row>
    <row r="30" spans="1:25" s="2067" customFormat="1" ht="18.75" customHeight="1">
      <c r="A30" s="419"/>
      <c r="B30" s="439">
        <f t="shared" si="2"/>
        <v>23</v>
      </c>
      <c r="C30" s="440"/>
      <c r="D30" s="441"/>
      <c r="E30" s="913"/>
      <c r="F30" s="914"/>
      <c r="G30" s="915">
        <f t="shared" si="0"/>
        <v>0</v>
      </c>
      <c r="H30" s="916"/>
      <c r="I30" s="917"/>
      <c r="J30" s="917"/>
      <c r="K30" s="917"/>
      <c r="L30" s="918"/>
      <c r="M30" s="918"/>
      <c r="N30" s="918"/>
      <c r="O30" s="917"/>
      <c r="P30" s="917"/>
      <c r="Q30" s="917"/>
      <c r="R30" s="917"/>
      <c r="S30" s="917"/>
      <c r="T30" s="917"/>
      <c r="U30" s="919">
        <f t="shared" si="3"/>
        <v>0</v>
      </c>
      <c r="V30" s="920"/>
      <c r="W30" s="445">
        <f t="shared" si="4"/>
        <v>0</v>
      </c>
      <c r="X30" s="447" t="str">
        <f t="shared" si="1"/>
        <v>○</v>
      </c>
      <c r="Y30" s="419"/>
    </row>
    <row r="31" spans="1:25" s="2067" customFormat="1" ht="18.75" customHeight="1">
      <c r="A31" s="419"/>
      <c r="B31" s="439">
        <f t="shared" si="2"/>
        <v>24</v>
      </c>
      <c r="C31" s="440"/>
      <c r="D31" s="441"/>
      <c r="E31" s="913"/>
      <c r="F31" s="914"/>
      <c r="G31" s="915">
        <f t="shared" si="0"/>
        <v>0</v>
      </c>
      <c r="H31" s="916"/>
      <c r="I31" s="917"/>
      <c r="J31" s="917"/>
      <c r="K31" s="917"/>
      <c r="L31" s="918"/>
      <c r="M31" s="918"/>
      <c r="N31" s="918"/>
      <c r="O31" s="917"/>
      <c r="P31" s="917"/>
      <c r="Q31" s="917"/>
      <c r="R31" s="917"/>
      <c r="S31" s="917"/>
      <c r="T31" s="917"/>
      <c r="U31" s="919">
        <f t="shared" si="3"/>
        <v>0</v>
      </c>
      <c r="V31" s="920"/>
      <c r="W31" s="445">
        <f t="shared" si="4"/>
        <v>0</v>
      </c>
      <c r="X31" s="447" t="str">
        <f t="shared" si="1"/>
        <v>○</v>
      </c>
      <c r="Y31" s="419"/>
    </row>
    <row r="32" spans="1:25" s="2067" customFormat="1" ht="18.75" customHeight="1">
      <c r="A32" s="419"/>
      <c r="B32" s="439">
        <f t="shared" si="2"/>
        <v>25</v>
      </c>
      <c r="C32" s="440"/>
      <c r="D32" s="441"/>
      <c r="E32" s="913"/>
      <c r="F32" s="914"/>
      <c r="G32" s="915">
        <f t="shared" si="0"/>
        <v>0</v>
      </c>
      <c r="H32" s="916"/>
      <c r="I32" s="917"/>
      <c r="J32" s="917"/>
      <c r="K32" s="917"/>
      <c r="L32" s="918"/>
      <c r="M32" s="918"/>
      <c r="N32" s="918"/>
      <c r="O32" s="917"/>
      <c r="P32" s="917"/>
      <c r="Q32" s="917"/>
      <c r="R32" s="917"/>
      <c r="S32" s="917"/>
      <c r="T32" s="917"/>
      <c r="U32" s="919">
        <f t="shared" si="3"/>
        <v>0</v>
      </c>
      <c r="V32" s="920"/>
      <c r="W32" s="445">
        <f t="shared" si="4"/>
        <v>0</v>
      </c>
      <c r="X32" s="447" t="str">
        <f t="shared" si="1"/>
        <v>○</v>
      </c>
      <c r="Y32" s="419"/>
    </row>
    <row r="33" spans="1:39" s="2067" customFormat="1" ht="18.75" customHeight="1">
      <c r="A33" s="419"/>
      <c r="B33" s="439">
        <f t="shared" si="2"/>
        <v>26</v>
      </c>
      <c r="C33" s="440"/>
      <c r="D33" s="441"/>
      <c r="E33" s="913"/>
      <c r="F33" s="914"/>
      <c r="G33" s="915">
        <f t="shared" si="0"/>
        <v>0</v>
      </c>
      <c r="H33" s="916"/>
      <c r="I33" s="917"/>
      <c r="J33" s="917"/>
      <c r="K33" s="917"/>
      <c r="L33" s="918"/>
      <c r="M33" s="918"/>
      <c r="N33" s="918"/>
      <c r="O33" s="917"/>
      <c r="P33" s="917"/>
      <c r="Q33" s="917"/>
      <c r="R33" s="917"/>
      <c r="S33" s="917"/>
      <c r="T33" s="917"/>
      <c r="U33" s="919">
        <f t="shared" si="3"/>
        <v>0</v>
      </c>
      <c r="V33" s="920"/>
      <c r="W33" s="445">
        <f t="shared" si="4"/>
        <v>0</v>
      </c>
      <c r="X33" s="447" t="str">
        <f t="shared" si="1"/>
        <v>○</v>
      </c>
      <c r="Y33" s="419"/>
    </row>
    <row r="34" spans="1:39" s="2067" customFormat="1" ht="18.75" customHeight="1">
      <c r="A34" s="419"/>
      <c r="B34" s="439">
        <f t="shared" si="2"/>
        <v>27</v>
      </c>
      <c r="C34" s="440"/>
      <c r="D34" s="441"/>
      <c r="E34" s="913"/>
      <c r="F34" s="914"/>
      <c r="G34" s="915">
        <f t="shared" si="0"/>
        <v>0</v>
      </c>
      <c r="H34" s="916"/>
      <c r="I34" s="917"/>
      <c r="J34" s="917"/>
      <c r="K34" s="917"/>
      <c r="L34" s="918"/>
      <c r="M34" s="918"/>
      <c r="N34" s="918"/>
      <c r="O34" s="917"/>
      <c r="P34" s="917"/>
      <c r="Q34" s="917"/>
      <c r="R34" s="917"/>
      <c r="S34" s="917"/>
      <c r="T34" s="917"/>
      <c r="U34" s="919">
        <f t="shared" si="3"/>
        <v>0</v>
      </c>
      <c r="V34" s="920"/>
      <c r="W34" s="445">
        <f t="shared" si="4"/>
        <v>0</v>
      </c>
      <c r="X34" s="447" t="str">
        <f t="shared" si="1"/>
        <v>○</v>
      </c>
      <c r="Y34" s="419"/>
    </row>
    <row r="35" spans="1:39" s="2067" customFormat="1" ht="18.75" customHeight="1">
      <c r="A35" s="419"/>
      <c r="B35" s="439">
        <f t="shared" si="2"/>
        <v>28</v>
      </c>
      <c r="C35" s="440"/>
      <c r="D35" s="441"/>
      <c r="E35" s="913"/>
      <c r="F35" s="914"/>
      <c r="G35" s="915">
        <f t="shared" si="0"/>
        <v>0</v>
      </c>
      <c r="H35" s="916"/>
      <c r="I35" s="917"/>
      <c r="J35" s="917"/>
      <c r="K35" s="917"/>
      <c r="L35" s="918"/>
      <c r="M35" s="918"/>
      <c r="N35" s="918"/>
      <c r="O35" s="917"/>
      <c r="P35" s="917"/>
      <c r="Q35" s="917"/>
      <c r="R35" s="917"/>
      <c r="S35" s="917"/>
      <c r="T35" s="917"/>
      <c r="U35" s="919">
        <f t="shared" si="3"/>
        <v>0</v>
      </c>
      <c r="V35" s="920"/>
      <c r="W35" s="445">
        <f t="shared" si="4"/>
        <v>0</v>
      </c>
      <c r="X35" s="447" t="str">
        <f t="shared" si="1"/>
        <v>○</v>
      </c>
      <c r="Y35" s="419"/>
    </row>
    <row r="36" spans="1:39" s="2067" customFormat="1" ht="18.75" customHeight="1">
      <c r="A36" s="419"/>
      <c r="B36" s="439">
        <f t="shared" si="2"/>
        <v>29</v>
      </c>
      <c r="C36" s="440"/>
      <c r="D36" s="441"/>
      <c r="E36" s="913"/>
      <c r="F36" s="914"/>
      <c r="G36" s="915">
        <f t="shared" si="0"/>
        <v>0</v>
      </c>
      <c r="H36" s="916"/>
      <c r="I36" s="917"/>
      <c r="J36" s="917"/>
      <c r="K36" s="917"/>
      <c r="L36" s="918"/>
      <c r="M36" s="918"/>
      <c r="N36" s="918"/>
      <c r="O36" s="917"/>
      <c r="P36" s="917"/>
      <c r="Q36" s="917"/>
      <c r="R36" s="917"/>
      <c r="S36" s="917"/>
      <c r="T36" s="917"/>
      <c r="U36" s="919">
        <f t="shared" si="3"/>
        <v>0</v>
      </c>
      <c r="V36" s="920"/>
      <c r="W36" s="445">
        <f t="shared" si="4"/>
        <v>0</v>
      </c>
      <c r="X36" s="447" t="str">
        <f t="shared" si="1"/>
        <v>○</v>
      </c>
      <c r="Y36" s="419"/>
    </row>
    <row r="37" spans="1:39" s="2067" customFormat="1" ht="18.75" customHeight="1">
      <c r="A37" s="419"/>
      <c r="B37" s="439">
        <f t="shared" si="2"/>
        <v>30</v>
      </c>
      <c r="C37" s="440"/>
      <c r="D37" s="441"/>
      <c r="E37" s="913"/>
      <c r="F37" s="914"/>
      <c r="G37" s="915">
        <f t="shared" si="0"/>
        <v>0</v>
      </c>
      <c r="H37" s="916"/>
      <c r="I37" s="917"/>
      <c r="J37" s="917"/>
      <c r="K37" s="917"/>
      <c r="L37" s="918"/>
      <c r="M37" s="918"/>
      <c r="N37" s="918"/>
      <c r="O37" s="917"/>
      <c r="P37" s="917"/>
      <c r="Q37" s="917"/>
      <c r="R37" s="917"/>
      <c r="S37" s="917"/>
      <c r="T37" s="917"/>
      <c r="U37" s="919">
        <f>SUM(I37:T37)</f>
        <v>0</v>
      </c>
      <c r="V37" s="920"/>
      <c r="W37" s="445">
        <f>SUM(U37,V37)</f>
        <v>0</v>
      </c>
      <c r="X37" s="447" t="str">
        <f>IF(G37=W37,"○","×")</f>
        <v>○</v>
      </c>
      <c r="Y37" s="419"/>
    </row>
    <row r="38" spans="1:39" hidden="1">
      <c r="B38" s="439">
        <v>31</v>
      </c>
      <c r="C38" s="440"/>
      <c r="D38" s="441"/>
      <c r="E38" s="913"/>
      <c r="F38" s="914"/>
      <c r="G38" s="915">
        <f t="shared" si="0"/>
        <v>0</v>
      </c>
      <c r="H38" s="916"/>
      <c r="I38" s="917"/>
      <c r="J38" s="917"/>
      <c r="K38" s="917"/>
      <c r="L38" s="918"/>
      <c r="M38" s="918"/>
      <c r="N38" s="918"/>
      <c r="O38" s="917"/>
      <c r="P38" s="917"/>
      <c r="Q38" s="917"/>
      <c r="R38" s="917"/>
      <c r="S38" s="917"/>
      <c r="T38" s="917"/>
      <c r="U38" s="919">
        <f t="shared" ref="U38:U47" si="5">SUM(I38:T38)</f>
        <v>0</v>
      </c>
      <c r="V38" s="920"/>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3"/>
      <c r="F39" s="914"/>
      <c r="G39" s="915">
        <f t="shared" si="0"/>
        <v>0</v>
      </c>
      <c r="H39" s="916"/>
      <c r="I39" s="917"/>
      <c r="J39" s="917"/>
      <c r="K39" s="917"/>
      <c r="L39" s="918"/>
      <c r="M39" s="918"/>
      <c r="N39" s="918"/>
      <c r="O39" s="917"/>
      <c r="P39" s="917"/>
      <c r="Q39" s="917"/>
      <c r="R39" s="917"/>
      <c r="S39" s="917"/>
      <c r="T39" s="917"/>
      <c r="U39" s="919">
        <f t="shared" si="5"/>
        <v>0</v>
      </c>
      <c r="V39" s="920"/>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3"/>
      <c r="F40" s="914"/>
      <c r="G40" s="915">
        <f t="shared" si="0"/>
        <v>0</v>
      </c>
      <c r="H40" s="916"/>
      <c r="I40" s="917"/>
      <c r="J40" s="917"/>
      <c r="K40" s="917"/>
      <c r="L40" s="918"/>
      <c r="M40" s="918"/>
      <c r="N40" s="918"/>
      <c r="O40" s="917"/>
      <c r="P40" s="917"/>
      <c r="Q40" s="917"/>
      <c r="R40" s="917"/>
      <c r="S40" s="917"/>
      <c r="T40" s="917"/>
      <c r="U40" s="919">
        <f t="shared" si="5"/>
        <v>0</v>
      </c>
      <c r="V40" s="920"/>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3"/>
      <c r="F41" s="914"/>
      <c r="G41" s="915">
        <f t="shared" si="0"/>
        <v>0</v>
      </c>
      <c r="H41" s="916"/>
      <c r="I41" s="917"/>
      <c r="J41" s="917"/>
      <c r="K41" s="917"/>
      <c r="L41" s="918"/>
      <c r="M41" s="918"/>
      <c r="N41" s="918"/>
      <c r="O41" s="917"/>
      <c r="P41" s="917"/>
      <c r="Q41" s="917"/>
      <c r="R41" s="917"/>
      <c r="S41" s="917"/>
      <c r="T41" s="917"/>
      <c r="U41" s="919">
        <f t="shared" si="5"/>
        <v>0</v>
      </c>
      <c r="V41" s="920"/>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3"/>
      <c r="F42" s="914"/>
      <c r="G42" s="915">
        <f t="shared" si="0"/>
        <v>0</v>
      </c>
      <c r="H42" s="916"/>
      <c r="I42" s="917"/>
      <c r="J42" s="917"/>
      <c r="K42" s="917"/>
      <c r="L42" s="918"/>
      <c r="M42" s="918"/>
      <c r="N42" s="918"/>
      <c r="O42" s="917"/>
      <c r="P42" s="917"/>
      <c r="Q42" s="917"/>
      <c r="R42" s="917"/>
      <c r="S42" s="917"/>
      <c r="T42" s="917"/>
      <c r="U42" s="919">
        <f t="shared" si="5"/>
        <v>0</v>
      </c>
      <c r="V42" s="920"/>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3"/>
      <c r="F43" s="914"/>
      <c r="G43" s="915">
        <f t="shared" si="0"/>
        <v>0</v>
      </c>
      <c r="H43" s="916"/>
      <c r="I43" s="917"/>
      <c r="J43" s="917"/>
      <c r="K43" s="917"/>
      <c r="L43" s="918"/>
      <c r="M43" s="918"/>
      <c r="N43" s="918"/>
      <c r="O43" s="917"/>
      <c r="P43" s="917"/>
      <c r="Q43" s="917"/>
      <c r="R43" s="917"/>
      <c r="S43" s="917"/>
      <c r="T43" s="917"/>
      <c r="U43" s="919">
        <f t="shared" si="5"/>
        <v>0</v>
      </c>
      <c r="V43" s="920"/>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3"/>
      <c r="F44" s="914"/>
      <c r="G44" s="915">
        <f t="shared" si="0"/>
        <v>0</v>
      </c>
      <c r="H44" s="916"/>
      <c r="I44" s="917"/>
      <c r="J44" s="917"/>
      <c r="K44" s="917"/>
      <c r="L44" s="918"/>
      <c r="M44" s="918"/>
      <c r="N44" s="918"/>
      <c r="O44" s="917"/>
      <c r="P44" s="917"/>
      <c r="Q44" s="917"/>
      <c r="R44" s="917"/>
      <c r="S44" s="917"/>
      <c r="T44" s="917"/>
      <c r="U44" s="919">
        <f t="shared" si="5"/>
        <v>0</v>
      </c>
      <c r="V44" s="920"/>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3"/>
      <c r="F45" s="914"/>
      <c r="G45" s="915">
        <f t="shared" si="0"/>
        <v>0</v>
      </c>
      <c r="H45" s="916"/>
      <c r="I45" s="917"/>
      <c r="J45" s="917"/>
      <c r="K45" s="917"/>
      <c r="L45" s="918"/>
      <c r="M45" s="918"/>
      <c r="N45" s="918"/>
      <c r="O45" s="917"/>
      <c r="P45" s="917"/>
      <c r="Q45" s="917"/>
      <c r="R45" s="917"/>
      <c r="S45" s="917"/>
      <c r="T45" s="917"/>
      <c r="U45" s="919">
        <f t="shared" si="5"/>
        <v>0</v>
      </c>
      <c r="V45" s="920"/>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3"/>
      <c r="F46" s="914"/>
      <c r="G46" s="915">
        <f t="shared" si="0"/>
        <v>0</v>
      </c>
      <c r="H46" s="916"/>
      <c r="I46" s="917"/>
      <c r="J46" s="917"/>
      <c r="K46" s="917"/>
      <c r="L46" s="918"/>
      <c r="M46" s="918"/>
      <c r="N46" s="918"/>
      <c r="O46" s="917"/>
      <c r="P46" s="917"/>
      <c r="Q46" s="917"/>
      <c r="R46" s="917"/>
      <c r="S46" s="917"/>
      <c r="T46" s="917"/>
      <c r="U46" s="919">
        <f t="shared" si="5"/>
        <v>0</v>
      </c>
      <c r="V46" s="920"/>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3"/>
      <c r="F47" s="914"/>
      <c r="G47" s="915">
        <f t="shared" si="0"/>
        <v>0</v>
      </c>
      <c r="H47" s="916"/>
      <c r="I47" s="917"/>
      <c r="J47" s="917"/>
      <c r="K47" s="917"/>
      <c r="L47" s="918"/>
      <c r="M47" s="918"/>
      <c r="N47" s="918"/>
      <c r="O47" s="917"/>
      <c r="P47" s="917"/>
      <c r="Q47" s="917"/>
      <c r="R47" s="917"/>
      <c r="S47" s="917"/>
      <c r="T47" s="917"/>
      <c r="U47" s="919">
        <f t="shared" si="5"/>
        <v>0</v>
      </c>
      <c r="V47" s="920"/>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1"/>
      <c r="F48" s="922"/>
      <c r="G48" s="915">
        <f>ROUNDDOWN(E48*F48,0)</f>
        <v>0</v>
      </c>
      <c r="H48" s="916"/>
      <c r="I48" s="917"/>
      <c r="J48" s="917"/>
      <c r="K48" s="917"/>
      <c r="L48" s="918"/>
      <c r="M48" s="918"/>
      <c r="N48" s="918"/>
      <c r="O48" s="917"/>
      <c r="P48" s="917"/>
      <c r="Q48" s="917"/>
      <c r="R48" s="917"/>
      <c r="S48" s="917"/>
      <c r="T48" s="917"/>
      <c r="U48" s="919">
        <f>SUM(I48:T48)</f>
        <v>0</v>
      </c>
      <c r="V48" s="920"/>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3"/>
      <c r="F49" s="914"/>
      <c r="G49" s="915">
        <f t="shared" ref="G49:G58" si="8">ROUNDDOWN(E49*F49,0)</f>
        <v>0</v>
      </c>
      <c r="H49" s="916"/>
      <c r="I49" s="917"/>
      <c r="J49" s="917"/>
      <c r="K49" s="917"/>
      <c r="L49" s="918"/>
      <c r="M49" s="918"/>
      <c r="N49" s="918"/>
      <c r="O49" s="917"/>
      <c r="P49" s="917"/>
      <c r="Q49" s="917"/>
      <c r="R49" s="917"/>
      <c r="S49" s="917"/>
      <c r="T49" s="917"/>
      <c r="U49" s="919">
        <f t="shared" ref="U49:U54" si="9">SUM(I49:T49)</f>
        <v>0</v>
      </c>
      <c r="V49" s="920"/>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3"/>
      <c r="F50" s="914"/>
      <c r="G50" s="915">
        <f t="shared" si="8"/>
        <v>0</v>
      </c>
      <c r="H50" s="916"/>
      <c r="I50" s="917"/>
      <c r="J50" s="917"/>
      <c r="K50" s="917"/>
      <c r="L50" s="918"/>
      <c r="M50" s="918"/>
      <c r="N50" s="918"/>
      <c r="O50" s="917"/>
      <c r="P50" s="917"/>
      <c r="Q50" s="917"/>
      <c r="R50" s="917"/>
      <c r="S50" s="917"/>
      <c r="T50" s="917"/>
      <c r="U50" s="919">
        <f t="shared" si="9"/>
        <v>0</v>
      </c>
      <c r="V50" s="920"/>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3"/>
      <c r="F51" s="914"/>
      <c r="G51" s="915">
        <f t="shared" si="8"/>
        <v>0</v>
      </c>
      <c r="H51" s="916"/>
      <c r="I51" s="917"/>
      <c r="J51" s="917"/>
      <c r="K51" s="917"/>
      <c r="L51" s="918"/>
      <c r="M51" s="918"/>
      <c r="N51" s="918"/>
      <c r="O51" s="917"/>
      <c r="P51" s="917"/>
      <c r="Q51" s="917"/>
      <c r="R51" s="917"/>
      <c r="S51" s="917"/>
      <c r="T51" s="917"/>
      <c r="U51" s="919">
        <f t="shared" si="9"/>
        <v>0</v>
      </c>
      <c r="V51" s="920"/>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3"/>
      <c r="F52" s="914"/>
      <c r="G52" s="915">
        <f t="shared" si="8"/>
        <v>0</v>
      </c>
      <c r="H52" s="916"/>
      <c r="I52" s="917"/>
      <c r="J52" s="917"/>
      <c r="K52" s="917"/>
      <c r="L52" s="918"/>
      <c r="M52" s="918"/>
      <c r="N52" s="918"/>
      <c r="O52" s="917"/>
      <c r="P52" s="917"/>
      <c r="Q52" s="917"/>
      <c r="R52" s="917"/>
      <c r="S52" s="917"/>
      <c r="T52" s="917"/>
      <c r="U52" s="919">
        <f t="shared" si="9"/>
        <v>0</v>
      </c>
      <c r="V52" s="920"/>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3"/>
      <c r="F53" s="914"/>
      <c r="G53" s="915">
        <f t="shared" si="8"/>
        <v>0</v>
      </c>
      <c r="H53" s="916"/>
      <c r="I53" s="917"/>
      <c r="J53" s="917"/>
      <c r="K53" s="917"/>
      <c r="L53" s="918"/>
      <c r="M53" s="918"/>
      <c r="N53" s="918"/>
      <c r="O53" s="917"/>
      <c r="P53" s="917"/>
      <c r="Q53" s="917"/>
      <c r="R53" s="917"/>
      <c r="S53" s="917"/>
      <c r="T53" s="917"/>
      <c r="U53" s="919">
        <f t="shared" si="9"/>
        <v>0</v>
      </c>
      <c r="V53" s="920"/>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3"/>
      <c r="F54" s="914"/>
      <c r="G54" s="915">
        <f t="shared" si="8"/>
        <v>0</v>
      </c>
      <c r="H54" s="916"/>
      <c r="I54" s="917"/>
      <c r="J54" s="917"/>
      <c r="K54" s="917"/>
      <c r="L54" s="918"/>
      <c r="M54" s="918"/>
      <c r="N54" s="918"/>
      <c r="O54" s="917"/>
      <c r="P54" s="917"/>
      <c r="Q54" s="917"/>
      <c r="R54" s="917"/>
      <c r="S54" s="917"/>
      <c r="T54" s="917"/>
      <c r="U54" s="919">
        <f t="shared" si="9"/>
        <v>0</v>
      </c>
      <c r="V54" s="920"/>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3"/>
      <c r="F55" s="914"/>
      <c r="G55" s="915">
        <f t="shared" si="8"/>
        <v>0</v>
      </c>
      <c r="H55" s="916"/>
      <c r="I55" s="917"/>
      <c r="J55" s="917"/>
      <c r="K55" s="917"/>
      <c r="L55" s="918"/>
      <c r="M55" s="918"/>
      <c r="N55" s="918"/>
      <c r="O55" s="917"/>
      <c r="P55" s="917"/>
      <c r="Q55" s="917"/>
      <c r="R55" s="917"/>
      <c r="S55" s="917"/>
      <c r="T55" s="917"/>
      <c r="U55" s="919">
        <f>SUM(I55:T55)</f>
        <v>0</v>
      </c>
      <c r="V55" s="920"/>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3"/>
      <c r="F56" s="914"/>
      <c r="G56" s="915">
        <f t="shared" si="8"/>
        <v>0</v>
      </c>
      <c r="H56" s="916"/>
      <c r="I56" s="917"/>
      <c r="J56" s="917"/>
      <c r="K56" s="917"/>
      <c r="L56" s="918"/>
      <c r="M56" s="918"/>
      <c r="N56" s="918"/>
      <c r="O56" s="917"/>
      <c r="P56" s="917"/>
      <c r="Q56" s="917"/>
      <c r="R56" s="917"/>
      <c r="S56" s="917"/>
      <c r="T56" s="917"/>
      <c r="U56" s="919">
        <f t="shared" ref="U56:U67" si="11">SUM(I56:T56)</f>
        <v>0</v>
      </c>
      <c r="V56" s="920"/>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3"/>
      <c r="F57" s="914"/>
      <c r="G57" s="915">
        <f t="shared" si="8"/>
        <v>0</v>
      </c>
      <c r="H57" s="916"/>
      <c r="I57" s="917"/>
      <c r="J57" s="917"/>
      <c r="K57" s="917"/>
      <c r="L57" s="918"/>
      <c r="M57" s="918"/>
      <c r="N57" s="918"/>
      <c r="O57" s="917"/>
      <c r="P57" s="917"/>
      <c r="Q57" s="917"/>
      <c r="R57" s="917"/>
      <c r="S57" s="917"/>
      <c r="T57" s="917"/>
      <c r="U57" s="919">
        <f t="shared" si="11"/>
        <v>0</v>
      </c>
      <c r="V57" s="920"/>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3"/>
      <c r="F58" s="914"/>
      <c r="G58" s="915">
        <f t="shared" si="8"/>
        <v>0</v>
      </c>
      <c r="H58" s="916"/>
      <c r="I58" s="917"/>
      <c r="J58" s="917"/>
      <c r="K58" s="917"/>
      <c r="L58" s="918"/>
      <c r="M58" s="918"/>
      <c r="N58" s="918"/>
      <c r="O58" s="917"/>
      <c r="P58" s="917"/>
      <c r="Q58" s="917"/>
      <c r="R58" s="917"/>
      <c r="S58" s="917"/>
      <c r="T58" s="917"/>
      <c r="U58" s="919">
        <f t="shared" si="11"/>
        <v>0</v>
      </c>
      <c r="V58" s="920"/>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3"/>
      <c r="F59" s="914"/>
      <c r="G59" s="915">
        <f>ROUNDDOWN(E59*F59,0)</f>
        <v>0</v>
      </c>
      <c r="H59" s="916"/>
      <c r="I59" s="917"/>
      <c r="J59" s="917"/>
      <c r="K59" s="917"/>
      <c r="L59" s="918"/>
      <c r="M59" s="918"/>
      <c r="N59" s="918"/>
      <c r="O59" s="917"/>
      <c r="P59" s="917"/>
      <c r="Q59" s="917"/>
      <c r="R59" s="917"/>
      <c r="S59" s="917"/>
      <c r="T59" s="917"/>
      <c r="U59" s="919">
        <f t="shared" si="11"/>
        <v>0</v>
      </c>
      <c r="V59" s="920"/>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3"/>
      <c r="F60" s="914"/>
      <c r="G60" s="915">
        <f>ROUNDDOWN(E60*F60,0)</f>
        <v>0</v>
      </c>
      <c r="H60" s="916"/>
      <c r="I60" s="917"/>
      <c r="J60" s="917"/>
      <c r="K60" s="917"/>
      <c r="L60" s="918"/>
      <c r="M60" s="918"/>
      <c r="N60" s="918"/>
      <c r="O60" s="917"/>
      <c r="P60" s="917"/>
      <c r="Q60" s="917"/>
      <c r="R60" s="917"/>
      <c r="S60" s="917"/>
      <c r="T60" s="917"/>
      <c r="U60" s="919">
        <f t="shared" si="11"/>
        <v>0</v>
      </c>
      <c r="V60" s="920"/>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3"/>
      <c r="F61" s="914"/>
      <c r="G61" s="915">
        <f t="shared" ref="G61:G107" si="14">ROUNDDOWN(E61*F61,0)</f>
        <v>0</v>
      </c>
      <c r="H61" s="916"/>
      <c r="I61" s="917"/>
      <c r="J61" s="917"/>
      <c r="K61" s="917"/>
      <c r="L61" s="918"/>
      <c r="M61" s="918"/>
      <c r="N61" s="918"/>
      <c r="O61" s="917"/>
      <c r="P61" s="917"/>
      <c r="Q61" s="917"/>
      <c r="R61" s="917"/>
      <c r="S61" s="917"/>
      <c r="T61" s="917"/>
      <c r="U61" s="919">
        <f t="shared" si="11"/>
        <v>0</v>
      </c>
      <c r="V61" s="920"/>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3"/>
      <c r="F62" s="914"/>
      <c r="G62" s="915">
        <f t="shared" si="14"/>
        <v>0</v>
      </c>
      <c r="H62" s="916"/>
      <c r="I62" s="917"/>
      <c r="J62" s="917"/>
      <c r="K62" s="917"/>
      <c r="L62" s="918"/>
      <c r="M62" s="918"/>
      <c r="N62" s="918"/>
      <c r="O62" s="917"/>
      <c r="P62" s="917"/>
      <c r="Q62" s="917"/>
      <c r="R62" s="917"/>
      <c r="S62" s="917"/>
      <c r="T62" s="917"/>
      <c r="U62" s="919">
        <f t="shared" si="11"/>
        <v>0</v>
      </c>
      <c r="V62" s="920"/>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3"/>
      <c r="F63" s="914"/>
      <c r="G63" s="915">
        <f t="shared" si="14"/>
        <v>0</v>
      </c>
      <c r="H63" s="916"/>
      <c r="I63" s="917"/>
      <c r="J63" s="917"/>
      <c r="K63" s="917"/>
      <c r="L63" s="918"/>
      <c r="M63" s="918"/>
      <c r="N63" s="918"/>
      <c r="O63" s="917"/>
      <c r="P63" s="917"/>
      <c r="Q63" s="917"/>
      <c r="R63" s="917"/>
      <c r="S63" s="917"/>
      <c r="T63" s="917"/>
      <c r="U63" s="919">
        <f t="shared" si="11"/>
        <v>0</v>
      </c>
      <c r="V63" s="920"/>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3"/>
      <c r="F64" s="914"/>
      <c r="G64" s="915">
        <f t="shared" si="14"/>
        <v>0</v>
      </c>
      <c r="H64" s="916"/>
      <c r="I64" s="917"/>
      <c r="J64" s="917"/>
      <c r="K64" s="917"/>
      <c r="L64" s="918"/>
      <c r="M64" s="918"/>
      <c r="N64" s="918"/>
      <c r="O64" s="917"/>
      <c r="P64" s="917"/>
      <c r="Q64" s="917"/>
      <c r="R64" s="917"/>
      <c r="S64" s="917"/>
      <c r="T64" s="917"/>
      <c r="U64" s="919">
        <f t="shared" si="11"/>
        <v>0</v>
      </c>
      <c r="V64" s="920"/>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3"/>
      <c r="F65" s="914"/>
      <c r="G65" s="915">
        <f t="shared" si="14"/>
        <v>0</v>
      </c>
      <c r="H65" s="916"/>
      <c r="I65" s="917"/>
      <c r="J65" s="917"/>
      <c r="K65" s="917"/>
      <c r="L65" s="918"/>
      <c r="M65" s="918"/>
      <c r="N65" s="918"/>
      <c r="O65" s="917"/>
      <c r="P65" s="917"/>
      <c r="Q65" s="917"/>
      <c r="R65" s="917"/>
      <c r="S65" s="917"/>
      <c r="T65" s="917"/>
      <c r="U65" s="919">
        <f t="shared" si="11"/>
        <v>0</v>
      </c>
      <c r="V65" s="920"/>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3"/>
      <c r="F66" s="914"/>
      <c r="G66" s="915">
        <f t="shared" si="14"/>
        <v>0</v>
      </c>
      <c r="H66" s="916"/>
      <c r="I66" s="917"/>
      <c r="J66" s="917"/>
      <c r="K66" s="917"/>
      <c r="L66" s="918"/>
      <c r="M66" s="918"/>
      <c r="N66" s="918"/>
      <c r="O66" s="917"/>
      <c r="P66" s="917"/>
      <c r="Q66" s="917"/>
      <c r="R66" s="917"/>
      <c r="S66" s="917"/>
      <c r="T66" s="917"/>
      <c r="U66" s="919">
        <f t="shared" si="11"/>
        <v>0</v>
      </c>
      <c r="V66" s="920"/>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3"/>
      <c r="F67" s="914"/>
      <c r="G67" s="915">
        <f t="shared" si="14"/>
        <v>0</v>
      </c>
      <c r="H67" s="916"/>
      <c r="I67" s="917"/>
      <c r="J67" s="917"/>
      <c r="K67" s="917"/>
      <c r="L67" s="918"/>
      <c r="M67" s="918"/>
      <c r="N67" s="918"/>
      <c r="O67" s="917"/>
      <c r="P67" s="917"/>
      <c r="Q67" s="917"/>
      <c r="R67" s="917"/>
      <c r="S67" s="917"/>
      <c r="T67" s="917"/>
      <c r="U67" s="919">
        <f t="shared" si="11"/>
        <v>0</v>
      </c>
      <c r="V67" s="920"/>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3"/>
      <c r="F68" s="914"/>
      <c r="G68" s="915">
        <f t="shared" si="14"/>
        <v>0</v>
      </c>
      <c r="H68" s="916"/>
      <c r="I68" s="917"/>
      <c r="J68" s="917"/>
      <c r="K68" s="917"/>
      <c r="L68" s="918"/>
      <c r="M68" s="918"/>
      <c r="N68" s="918"/>
      <c r="O68" s="917"/>
      <c r="P68" s="917"/>
      <c r="Q68" s="917"/>
      <c r="R68" s="917"/>
      <c r="S68" s="917"/>
      <c r="T68" s="917"/>
      <c r="U68" s="919">
        <f t="shared" ref="U68:U76" si="16">SUM(I68:T68)</f>
        <v>0</v>
      </c>
      <c r="V68" s="920"/>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3"/>
      <c r="F69" s="914"/>
      <c r="G69" s="915">
        <f t="shared" si="14"/>
        <v>0</v>
      </c>
      <c r="H69" s="916"/>
      <c r="I69" s="917"/>
      <c r="J69" s="917"/>
      <c r="K69" s="917"/>
      <c r="L69" s="918"/>
      <c r="M69" s="918"/>
      <c r="N69" s="918"/>
      <c r="O69" s="917"/>
      <c r="P69" s="917"/>
      <c r="Q69" s="917"/>
      <c r="R69" s="917"/>
      <c r="S69" s="917"/>
      <c r="T69" s="917"/>
      <c r="U69" s="919">
        <f t="shared" si="16"/>
        <v>0</v>
      </c>
      <c r="V69" s="920"/>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3"/>
      <c r="F70" s="914"/>
      <c r="G70" s="915">
        <f t="shared" si="14"/>
        <v>0</v>
      </c>
      <c r="H70" s="916"/>
      <c r="I70" s="917"/>
      <c r="J70" s="917"/>
      <c r="K70" s="917"/>
      <c r="L70" s="918"/>
      <c r="M70" s="918"/>
      <c r="N70" s="918"/>
      <c r="O70" s="917"/>
      <c r="P70" s="917"/>
      <c r="Q70" s="917"/>
      <c r="R70" s="917"/>
      <c r="S70" s="917"/>
      <c r="T70" s="917"/>
      <c r="U70" s="919">
        <f t="shared" si="16"/>
        <v>0</v>
      </c>
      <c r="V70" s="920"/>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3"/>
      <c r="F71" s="914"/>
      <c r="G71" s="915">
        <f t="shared" si="14"/>
        <v>0</v>
      </c>
      <c r="H71" s="916"/>
      <c r="I71" s="917"/>
      <c r="J71" s="917"/>
      <c r="K71" s="917"/>
      <c r="L71" s="918"/>
      <c r="M71" s="918"/>
      <c r="N71" s="918"/>
      <c r="O71" s="917"/>
      <c r="P71" s="917"/>
      <c r="Q71" s="917"/>
      <c r="R71" s="917"/>
      <c r="S71" s="917"/>
      <c r="T71" s="917"/>
      <c r="U71" s="919">
        <f t="shared" si="16"/>
        <v>0</v>
      </c>
      <c r="V71" s="920"/>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3"/>
      <c r="F72" s="914"/>
      <c r="G72" s="915">
        <f t="shared" si="14"/>
        <v>0</v>
      </c>
      <c r="H72" s="916"/>
      <c r="I72" s="917"/>
      <c r="J72" s="917"/>
      <c r="K72" s="917"/>
      <c r="L72" s="918"/>
      <c r="M72" s="918"/>
      <c r="N72" s="918"/>
      <c r="O72" s="917"/>
      <c r="P72" s="917"/>
      <c r="Q72" s="917"/>
      <c r="R72" s="917"/>
      <c r="S72" s="917"/>
      <c r="T72" s="917"/>
      <c r="U72" s="919">
        <f t="shared" si="16"/>
        <v>0</v>
      </c>
      <c r="V72" s="920"/>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3"/>
      <c r="F73" s="914"/>
      <c r="G73" s="915">
        <f t="shared" si="14"/>
        <v>0</v>
      </c>
      <c r="H73" s="916"/>
      <c r="I73" s="917"/>
      <c r="J73" s="917"/>
      <c r="K73" s="917"/>
      <c r="L73" s="918"/>
      <c r="M73" s="918"/>
      <c r="N73" s="918"/>
      <c r="O73" s="917"/>
      <c r="P73" s="917"/>
      <c r="Q73" s="917"/>
      <c r="R73" s="917"/>
      <c r="S73" s="917"/>
      <c r="T73" s="917"/>
      <c r="U73" s="919">
        <f t="shared" si="16"/>
        <v>0</v>
      </c>
      <c r="V73" s="920"/>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3"/>
      <c r="F74" s="914"/>
      <c r="G74" s="915">
        <f t="shared" si="14"/>
        <v>0</v>
      </c>
      <c r="H74" s="916"/>
      <c r="I74" s="917"/>
      <c r="J74" s="917"/>
      <c r="K74" s="917"/>
      <c r="L74" s="918"/>
      <c r="M74" s="918"/>
      <c r="N74" s="918"/>
      <c r="O74" s="917"/>
      <c r="P74" s="917"/>
      <c r="Q74" s="917"/>
      <c r="R74" s="917"/>
      <c r="S74" s="917"/>
      <c r="T74" s="917"/>
      <c r="U74" s="919">
        <f t="shared" si="16"/>
        <v>0</v>
      </c>
      <c r="V74" s="920"/>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3"/>
      <c r="F75" s="914"/>
      <c r="G75" s="915">
        <f t="shared" si="14"/>
        <v>0</v>
      </c>
      <c r="H75" s="916"/>
      <c r="I75" s="917"/>
      <c r="J75" s="917"/>
      <c r="K75" s="917"/>
      <c r="L75" s="918"/>
      <c r="M75" s="918"/>
      <c r="N75" s="918"/>
      <c r="O75" s="917"/>
      <c r="P75" s="917"/>
      <c r="Q75" s="917"/>
      <c r="R75" s="917"/>
      <c r="S75" s="917"/>
      <c r="T75" s="917"/>
      <c r="U75" s="919">
        <f t="shared" si="16"/>
        <v>0</v>
      </c>
      <c r="V75" s="920"/>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3"/>
      <c r="F76" s="914"/>
      <c r="G76" s="915">
        <f t="shared" si="14"/>
        <v>0</v>
      </c>
      <c r="H76" s="916"/>
      <c r="I76" s="917"/>
      <c r="J76" s="917"/>
      <c r="K76" s="917"/>
      <c r="L76" s="918"/>
      <c r="M76" s="918"/>
      <c r="N76" s="918"/>
      <c r="O76" s="917"/>
      <c r="P76" s="917"/>
      <c r="Q76" s="917"/>
      <c r="R76" s="917"/>
      <c r="S76" s="917"/>
      <c r="T76" s="917"/>
      <c r="U76" s="919">
        <f t="shared" si="16"/>
        <v>0</v>
      </c>
      <c r="V76" s="920"/>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3"/>
      <c r="F77" s="914"/>
      <c r="G77" s="915">
        <f t="shared" si="14"/>
        <v>0</v>
      </c>
      <c r="H77" s="916"/>
      <c r="I77" s="917"/>
      <c r="J77" s="917"/>
      <c r="K77" s="917"/>
      <c r="L77" s="918"/>
      <c r="M77" s="918"/>
      <c r="N77" s="918"/>
      <c r="O77" s="917"/>
      <c r="P77" s="917"/>
      <c r="Q77" s="917"/>
      <c r="R77" s="917"/>
      <c r="S77" s="917"/>
      <c r="T77" s="917"/>
      <c r="U77" s="919">
        <f>SUM(I77:T77)</f>
        <v>0</v>
      </c>
      <c r="V77" s="920"/>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3"/>
      <c r="F78" s="914"/>
      <c r="G78" s="915">
        <f t="shared" si="14"/>
        <v>0</v>
      </c>
      <c r="H78" s="916"/>
      <c r="I78" s="917"/>
      <c r="J78" s="917"/>
      <c r="K78" s="917"/>
      <c r="L78" s="918"/>
      <c r="M78" s="918"/>
      <c r="N78" s="918"/>
      <c r="O78" s="917"/>
      <c r="P78" s="917"/>
      <c r="Q78" s="917"/>
      <c r="R78" s="917"/>
      <c r="S78" s="917"/>
      <c r="T78" s="917"/>
      <c r="U78" s="919">
        <f t="shared" ref="U78:U107" si="17">SUM(I78:T78)</f>
        <v>0</v>
      </c>
      <c r="V78" s="920"/>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3"/>
      <c r="F79" s="914"/>
      <c r="G79" s="915">
        <f t="shared" si="14"/>
        <v>0</v>
      </c>
      <c r="H79" s="916"/>
      <c r="I79" s="917"/>
      <c r="J79" s="917"/>
      <c r="K79" s="917"/>
      <c r="L79" s="918"/>
      <c r="M79" s="918"/>
      <c r="N79" s="918"/>
      <c r="O79" s="917"/>
      <c r="P79" s="917"/>
      <c r="Q79" s="917"/>
      <c r="R79" s="917"/>
      <c r="S79" s="917"/>
      <c r="T79" s="917"/>
      <c r="U79" s="919">
        <f t="shared" si="17"/>
        <v>0</v>
      </c>
      <c r="V79" s="920"/>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3"/>
      <c r="F80" s="914"/>
      <c r="G80" s="915">
        <f t="shared" si="14"/>
        <v>0</v>
      </c>
      <c r="H80" s="916"/>
      <c r="I80" s="917"/>
      <c r="J80" s="917"/>
      <c r="K80" s="917"/>
      <c r="L80" s="918"/>
      <c r="M80" s="918"/>
      <c r="N80" s="918"/>
      <c r="O80" s="917"/>
      <c r="P80" s="917"/>
      <c r="Q80" s="917"/>
      <c r="R80" s="917"/>
      <c r="S80" s="917"/>
      <c r="T80" s="917"/>
      <c r="U80" s="919">
        <f t="shared" si="17"/>
        <v>0</v>
      </c>
      <c r="V80" s="920"/>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3"/>
      <c r="F81" s="914"/>
      <c r="G81" s="915">
        <f t="shared" si="14"/>
        <v>0</v>
      </c>
      <c r="H81" s="916"/>
      <c r="I81" s="917"/>
      <c r="J81" s="917"/>
      <c r="K81" s="917"/>
      <c r="L81" s="918"/>
      <c r="M81" s="918"/>
      <c r="N81" s="918"/>
      <c r="O81" s="917"/>
      <c r="P81" s="917"/>
      <c r="Q81" s="917"/>
      <c r="R81" s="917"/>
      <c r="S81" s="917"/>
      <c r="T81" s="917"/>
      <c r="U81" s="919">
        <f t="shared" si="17"/>
        <v>0</v>
      </c>
      <c r="V81" s="920"/>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3"/>
      <c r="F82" s="914"/>
      <c r="G82" s="915">
        <f t="shared" si="14"/>
        <v>0</v>
      </c>
      <c r="H82" s="916"/>
      <c r="I82" s="917"/>
      <c r="J82" s="917"/>
      <c r="K82" s="917"/>
      <c r="L82" s="918"/>
      <c r="M82" s="918"/>
      <c r="N82" s="918"/>
      <c r="O82" s="917"/>
      <c r="P82" s="917"/>
      <c r="Q82" s="917"/>
      <c r="R82" s="917"/>
      <c r="S82" s="917"/>
      <c r="T82" s="917"/>
      <c r="U82" s="919">
        <f t="shared" si="17"/>
        <v>0</v>
      </c>
      <c r="V82" s="920"/>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3"/>
      <c r="F83" s="914"/>
      <c r="G83" s="915">
        <f t="shared" si="14"/>
        <v>0</v>
      </c>
      <c r="H83" s="916"/>
      <c r="I83" s="917"/>
      <c r="J83" s="917"/>
      <c r="K83" s="917"/>
      <c r="L83" s="918"/>
      <c r="M83" s="918"/>
      <c r="N83" s="918"/>
      <c r="O83" s="917"/>
      <c r="P83" s="917"/>
      <c r="Q83" s="917"/>
      <c r="R83" s="917"/>
      <c r="S83" s="917"/>
      <c r="T83" s="917"/>
      <c r="U83" s="919">
        <f t="shared" si="17"/>
        <v>0</v>
      </c>
      <c r="V83" s="920"/>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3"/>
      <c r="F84" s="914"/>
      <c r="G84" s="915">
        <f t="shared" si="14"/>
        <v>0</v>
      </c>
      <c r="H84" s="916"/>
      <c r="I84" s="917"/>
      <c r="J84" s="917"/>
      <c r="K84" s="917"/>
      <c r="L84" s="918"/>
      <c r="M84" s="918"/>
      <c r="N84" s="918"/>
      <c r="O84" s="917"/>
      <c r="P84" s="917"/>
      <c r="Q84" s="917"/>
      <c r="R84" s="917"/>
      <c r="S84" s="917"/>
      <c r="T84" s="917"/>
      <c r="U84" s="919">
        <f t="shared" si="17"/>
        <v>0</v>
      </c>
      <c r="V84" s="920"/>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3"/>
      <c r="F85" s="914"/>
      <c r="G85" s="915">
        <f t="shared" si="14"/>
        <v>0</v>
      </c>
      <c r="H85" s="916"/>
      <c r="I85" s="917"/>
      <c r="J85" s="917"/>
      <c r="K85" s="917"/>
      <c r="L85" s="918"/>
      <c r="M85" s="918"/>
      <c r="N85" s="918"/>
      <c r="O85" s="917"/>
      <c r="P85" s="917"/>
      <c r="Q85" s="917"/>
      <c r="R85" s="917"/>
      <c r="S85" s="917"/>
      <c r="T85" s="917"/>
      <c r="U85" s="919">
        <f t="shared" si="17"/>
        <v>0</v>
      </c>
      <c r="V85" s="920"/>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3"/>
      <c r="F86" s="914"/>
      <c r="G86" s="915">
        <f t="shared" si="14"/>
        <v>0</v>
      </c>
      <c r="H86" s="916"/>
      <c r="I86" s="917"/>
      <c r="J86" s="917"/>
      <c r="K86" s="917"/>
      <c r="L86" s="918"/>
      <c r="M86" s="918"/>
      <c r="N86" s="918"/>
      <c r="O86" s="917"/>
      <c r="P86" s="917"/>
      <c r="Q86" s="917"/>
      <c r="R86" s="917"/>
      <c r="S86" s="917"/>
      <c r="T86" s="917"/>
      <c r="U86" s="919">
        <f t="shared" si="17"/>
        <v>0</v>
      </c>
      <c r="V86" s="920"/>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1"/>
      <c r="F87" s="922"/>
      <c r="G87" s="915">
        <f>ROUNDDOWN(E87*F87,0)</f>
        <v>0</v>
      </c>
      <c r="H87" s="916"/>
      <c r="I87" s="917"/>
      <c r="J87" s="917"/>
      <c r="K87" s="917"/>
      <c r="L87" s="918"/>
      <c r="M87" s="918"/>
      <c r="N87" s="918"/>
      <c r="O87" s="917"/>
      <c r="P87" s="917"/>
      <c r="Q87" s="917"/>
      <c r="R87" s="917"/>
      <c r="S87" s="917"/>
      <c r="T87" s="917"/>
      <c r="U87" s="919">
        <f>SUM(I87:T87)</f>
        <v>0</v>
      </c>
      <c r="V87" s="920"/>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3"/>
      <c r="F88" s="914"/>
      <c r="G88" s="915">
        <f t="shared" ref="G88:G97" si="20">ROUNDDOWN(E88*F88,0)</f>
        <v>0</v>
      </c>
      <c r="H88" s="916"/>
      <c r="I88" s="917"/>
      <c r="J88" s="917"/>
      <c r="K88" s="917"/>
      <c r="L88" s="918"/>
      <c r="M88" s="918"/>
      <c r="N88" s="918"/>
      <c r="O88" s="917"/>
      <c r="P88" s="917"/>
      <c r="Q88" s="917"/>
      <c r="R88" s="917"/>
      <c r="S88" s="917"/>
      <c r="T88" s="917"/>
      <c r="U88" s="919">
        <f t="shared" ref="U88:U93" si="21">SUM(I88:T88)</f>
        <v>0</v>
      </c>
      <c r="V88" s="920"/>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3"/>
      <c r="F89" s="914"/>
      <c r="G89" s="915">
        <f t="shared" si="20"/>
        <v>0</v>
      </c>
      <c r="H89" s="916"/>
      <c r="I89" s="917"/>
      <c r="J89" s="917"/>
      <c r="K89" s="917"/>
      <c r="L89" s="918"/>
      <c r="M89" s="918"/>
      <c r="N89" s="918"/>
      <c r="O89" s="917"/>
      <c r="P89" s="917"/>
      <c r="Q89" s="917"/>
      <c r="R89" s="917"/>
      <c r="S89" s="917"/>
      <c r="T89" s="917"/>
      <c r="U89" s="919">
        <f t="shared" si="21"/>
        <v>0</v>
      </c>
      <c r="V89" s="920"/>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3"/>
      <c r="F90" s="914"/>
      <c r="G90" s="915">
        <f t="shared" si="20"/>
        <v>0</v>
      </c>
      <c r="H90" s="916"/>
      <c r="I90" s="917"/>
      <c r="J90" s="917"/>
      <c r="K90" s="917"/>
      <c r="L90" s="918"/>
      <c r="M90" s="918"/>
      <c r="N90" s="918"/>
      <c r="O90" s="917"/>
      <c r="P90" s="917"/>
      <c r="Q90" s="917"/>
      <c r="R90" s="917"/>
      <c r="S90" s="917"/>
      <c r="T90" s="917"/>
      <c r="U90" s="919">
        <f t="shared" si="21"/>
        <v>0</v>
      </c>
      <c r="V90" s="920"/>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3"/>
      <c r="F91" s="914"/>
      <c r="G91" s="915">
        <f t="shared" si="20"/>
        <v>0</v>
      </c>
      <c r="H91" s="916"/>
      <c r="I91" s="917"/>
      <c r="J91" s="917"/>
      <c r="K91" s="917"/>
      <c r="L91" s="918"/>
      <c r="M91" s="918"/>
      <c r="N91" s="918"/>
      <c r="O91" s="917"/>
      <c r="P91" s="917"/>
      <c r="Q91" s="917"/>
      <c r="R91" s="917"/>
      <c r="S91" s="917"/>
      <c r="T91" s="917"/>
      <c r="U91" s="919">
        <f t="shared" si="21"/>
        <v>0</v>
      </c>
      <c r="V91" s="920"/>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3"/>
      <c r="F92" s="914"/>
      <c r="G92" s="915">
        <f t="shared" si="20"/>
        <v>0</v>
      </c>
      <c r="H92" s="916"/>
      <c r="I92" s="917"/>
      <c r="J92" s="917"/>
      <c r="K92" s="917"/>
      <c r="L92" s="918"/>
      <c r="M92" s="918"/>
      <c r="N92" s="918"/>
      <c r="O92" s="917"/>
      <c r="P92" s="917"/>
      <c r="Q92" s="917"/>
      <c r="R92" s="917"/>
      <c r="S92" s="917"/>
      <c r="T92" s="917"/>
      <c r="U92" s="919">
        <f t="shared" si="21"/>
        <v>0</v>
      </c>
      <c r="V92" s="920"/>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3"/>
      <c r="F93" s="914"/>
      <c r="G93" s="915">
        <f t="shared" si="20"/>
        <v>0</v>
      </c>
      <c r="H93" s="916"/>
      <c r="I93" s="917"/>
      <c r="J93" s="917"/>
      <c r="K93" s="917"/>
      <c r="L93" s="918"/>
      <c r="M93" s="918"/>
      <c r="N93" s="918"/>
      <c r="O93" s="917"/>
      <c r="P93" s="917"/>
      <c r="Q93" s="917"/>
      <c r="R93" s="917"/>
      <c r="S93" s="917"/>
      <c r="T93" s="917"/>
      <c r="U93" s="919">
        <f t="shared" si="21"/>
        <v>0</v>
      </c>
      <c r="V93" s="920"/>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3"/>
      <c r="F94" s="914"/>
      <c r="G94" s="915">
        <f t="shared" si="20"/>
        <v>0</v>
      </c>
      <c r="H94" s="916"/>
      <c r="I94" s="917"/>
      <c r="J94" s="917"/>
      <c r="K94" s="917"/>
      <c r="L94" s="918"/>
      <c r="M94" s="918"/>
      <c r="N94" s="918"/>
      <c r="O94" s="917"/>
      <c r="P94" s="917"/>
      <c r="Q94" s="917"/>
      <c r="R94" s="917"/>
      <c r="S94" s="917"/>
      <c r="T94" s="917"/>
      <c r="U94" s="919">
        <f>SUM(I94:T94)</f>
        <v>0</v>
      </c>
      <c r="V94" s="920"/>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3"/>
      <c r="F95" s="914"/>
      <c r="G95" s="915">
        <f t="shared" si="20"/>
        <v>0</v>
      </c>
      <c r="H95" s="916"/>
      <c r="I95" s="917"/>
      <c r="J95" s="917"/>
      <c r="K95" s="917"/>
      <c r="L95" s="918"/>
      <c r="M95" s="918"/>
      <c r="N95" s="918"/>
      <c r="O95" s="917"/>
      <c r="P95" s="917"/>
      <c r="Q95" s="917"/>
      <c r="R95" s="917"/>
      <c r="S95" s="917"/>
      <c r="T95" s="917"/>
      <c r="U95" s="919">
        <f t="shared" ref="U95:U106" si="23">SUM(I95:T95)</f>
        <v>0</v>
      </c>
      <c r="V95" s="920"/>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3"/>
      <c r="F96" s="914"/>
      <c r="G96" s="915">
        <f t="shared" si="20"/>
        <v>0</v>
      </c>
      <c r="H96" s="916"/>
      <c r="I96" s="917"/>
      <c r="J96" s="917"/>
      <c r="K96" s="917"/>
      <c r="L96" s="918"/>
      <c r="M96" s="918"/>
      <c r="N96" s="918"/>
      <c r="O96" s="917"/>
      <c r="P96" s="917"/>
      <c r="Q96" s="917"/>
      <c r="R96" s="917"/>
      <c r="S96" s="917"/>
      <c r="T96" s="917"/>
      <c r="U96" s="919">
        <f t="shared" si="23"/>
        <v>0</v>
      </c>
      <c r="V96" s="920"/>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3"/>
      <c r="F97" s="914"/>
      <c r="G97" s="915">
        <f t="shared" si="20"/>
        <v>0</v>
      </c>
      <c r="H97" s="916"/>
      <c r="I97" s="917"/>
      <c r="J97" s="917"/>
      <c r="K97" s="917"/>
      <c r="L97" s="918"/>
      <c r="M97" s="918"/>
      <c r="N97" s="918"/>
      <c r="O97" s="917"/>
      <c r="P97" s="917"/>
      <c r="Q97" s="917"/>
      <c r="R97" s="917"/>
      <c r="S97" s="917"/>
      <c r="T97" s="917"/>
      <c r="U97" s="919">
        <f t="shared" si="23"/>
        <v>0</v>
      </c>
      <c r="V97" s="920"/>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3"/>
      <c r="F98" s="914"/>
      <c r="G98" s="915">
        <f>ROUNDDOWN(E98*F98,0)</f>
        <v>0</v>
      </c>
      <c r="H98" s="916"/>
      <c r="I98" s="917"/>
      <c r="J98" s="917"/>
      <c r="K98" s="917"/>
      <c r="L98" s="918"/>
      <c r="M98" s="918"/>
      <c r="N98" s="918"/>
      <c r="O98" s="917"/>
      <c r="P98" s="917"/>
      <c r="Q98" s="917"/>
      <c r="R98" s="917"/>
      <c r="S98" s="917"/>
      <c r="T98" s="917"/>
      <c r="U98" s="919">
        <f t="shared" si="23"/>
        <v>0</v>
      </c>
      <c r="V98" s="920"/>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3"/>
      <c r="F99" s="914"/>
      <c r="G99" s="915">
        <f>ROUNDDOWN(E99*F99,0)</f>
        <v>0</v>
      </c>
      <c r="H99" s="916"/>
      <c r="I99" s="917"/>
      <c r="J99" s="917"/>
      <c r="K99" s="917"/>
      <c r="L99" s="918"/>
      <c r="M99" s="918"/>
      <c r="N99" s="918"/>
      <c r="O99" s="917"/>
      <c r="P99" s="917"/>
      <c r="Q99" s="917"/>
      <c r="R99" s="917"/>
      <c r="S99" s="917"/>
      <c r="T99" s="917"/>
      <c r="U99" s="919">
        <f t="shared" si="23"/>
        <v>0</v>
      </c>
      <c r="V99" s="920"/>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3"/>
      <c r="F100" s="914"/>
      <c r="G100" s="915">
        <f t="shared" ref="G100:G106" si="26">ROUNDDOWN(E100*F100,0)</f>
        <v>0</v>
      </c>
      <c r="H100" s="916"/>
      <c r="I100" s="917"/>
      <c r="J100" s="917"/>
      <c r="K100" s="917"/>
      <c r="L100" s="918"/>
      <c r="M100" s="918"/>
      <c r="N100" s="918"/>
      <c r="O100" s="917"/>
      <c r="P100" s="917"/>
      <c r="Q100" s="917"/>
      <c r="R100" s="917"/>
      <c r="S100" s="917"/>
      <c r="T100" s="917"/>
      <c r="U100" s="919">
        <f t="shared" si="23"/>
        <v>0</v>
      </c>
      <c r="V100" s="920"/>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3"/>
      <c r="F101" s="914"/>
      <c r="G101" s="915">
        <f t="shared" si="26"/>
        <v>0</v>
      </c>
      <c r="H101" s="916"/>
      <c r="I101" s="917"/>
      <c r="J101" s="917"/>
      <c r="K101" s="917"/>
      <c r="L101" s="918"/>
      <c r="M101" s="918"/>
      <c r="N101" s="918"/>
      <c r="O101" s="917"/>
      <c r="P101" s="917"/>
      <c r="Q101" s="917"/>
      <c r="R101" s="917"/>
      <c r="S101" s="917"/>
      <c r="T101" s="917"/>
      <c r="U101" s="919">
        <f t="shared" si="23"/>
        <v>0</v>
      </c>
      <c r="V101" s="920"/>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3"/>
      <c r="F102" s="914"/>
      <c r="G102" s="915">
        <f t="shared" si="26"/>
        <v>0</v>
      </c>
      <c r="H102" s="916"/>
      <c r="I102" s="917"/>
      <c r="J102" s="917"/>
      <c r="K102" s="917"/>
      <c r="L102" s="918"/>
      <c r="M102" s="918"/>
      <c r="N102" s="918"/>
      <c r="O102" s="917"/>
      <c r="P102" s="917"/>
      <c r="Q102" s="917"/>
      <c r="R102" s="917"/>
      <c r="S102" s="917"/>
      <c r="T102" s="917"/>
      <c r="U102" s="919">
        <f t="shared" si="23"/>
        <v>0</v>
      </c>
      <c r="V102" s="920"/>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3"/>
      <c r="F103" s="914"/>
      <c r="G103" s="915">
        <f t="shared" si="26"/>
        <v>0</v>
      </c>
      <c r="H103" s="916"/>
      <c r="I103" s="917"/>
      <c r="J103" s="917"/>
      <c r="K103" s="917"/>
      <c r="L103" s="918"/>
      <c r="M103" s="918"/>
      <c r="N103" s="918"/>
      <c r="O103" s="917"/>
      <c r="P103" s="917"/>
      <c r="Q103" s="917"/>
      <c r="R103" s="917"/>
      <c r="S103" s="917"/>
      <c r="T103" s="917"/>
      <c r="U103" s="919">
        <f t="shared" si="23"/>
        <v>0</v>
      </c>
      <c r="V103" s="920"/>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3"/>
      <c r="F104" s="914"/>
      <c r="G104" s="915">
        <f t="shared" si="26"/>
        <v>0</v>
      </c>
      <c r="H104" s="916"/>
      <c r="I104" s="917"/>
      <c r="J104" s="917"/>
      <c r="K104" s="917"/>
      <c r="L104" s="918"/>
      <c r="M104" s="918"/>
      <c r="N104" s="918"/>
      <c r="O104" s="917"/>
      <c r="P104" s="917"/>
      <c r="Q104" s="917"/>
      <c r="R104" s="917"/>
      <c r="S104" s="917"/>
      <c r="T104" s="917"/>
      <c r="U104" s="919">
        <f t="shared" si="23"/>
        <v>0</v>
      </c>
      <c r="V104" s="920"/>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3"/>
      <c r="F105" s="914"/>
      <c r="G105" s="915">
        <f t="shared" si="26"/>
        <v>0</v>
      </c>
      <c r="H105" s="916"/>
      <c r="I105" s="917"/>
      <c r="J105" s="917"/>
      <c r="K105" s="917"/>
      <c r="L105" s="918"/>
      <c r="M105" s="918"/>
      <c r="N105" s="918"/>
      <c r="O105" s="917"/>
      <c r="P105" s="917"/>
      <c r="Q105" s="917"/>
      <c r="R105" s="917"/>
      <c r="S105" s="917"/>
      <c r="T105" s="917"/>
      <c r="U105" s="919">
        <f t="shared" si="23"/>
        <v>0</v>
      </c>
      <c r="V105" s="920"/>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3"/>
      <c r="F106" s="914"/>
      <c r="G106" s="915">
        <f t="shared" si="26"/>
        <v>0</v>
      </c>
      <c r="H106" s="916"/>
      <c r="I106" s="917"/>
      <c r="J106" s="917"/>
      <c r="K106" s="917"/>
      <c r="L106" s="918"/>
      <c r="M106" s="918"/>
      <c r="N106" s="918"/>
      <c r="O106" s="917"/>
      <c r="P106" s="917"/>
      <c r="Q106" s="917"/>
      <c r="R106" s="917"/>
      <c r="S106" s="917"/>
      <c r="T106" s="917"/>
      <c r="U106" s="919">
        <f t="shared" si="23"/>
        <v>0</v>
      </c>
      <c r="V106" s="920"/>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3"/>
      <c r="F107" s="914"/>
      <c r="G107" s="915">
        <f t="shared" si="14"/>
        <v>0</v>
      </c>
      <c r="H107" s="916"/>
      <c r="I107" s="917"/>
      <c r="J107" s="917"/>
      <c r="K107" s="917"/>
      <c r="L107" s="918"/>
      <c r="M107" s="918"/>
      <c r="N107" s="918"/>
      <c r="O107" s="917"/>
      <c r="P107" s="917"/>
      <c r="Q107" s="917"/>
      <c r="R107" s="917"/>
      <c r="S107" s="917"/>
      <c r="T107" s="917"/>
      <c r="U107" s="919">
        <f t="shared" si="17"/>
        <v>0</v>
      </c>
      <c r="V107" s="920"/>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3"/>
      <c r="F108" s="924"/>
      <c r="G108" s="925"/>
      <c r="H108" s="926"/>
      <c r="I108" s="927"/>
      <c r="J108" s="927"/>
      <c r="K108" s="927"/>
      <c r="L108" s="928"/>
      <c r="M108" s="928"/>
      <c r="N108" s="928"/>
      <c r="O108" s="927"/>
      <c r="P108" s="927"/>
      <c r="Q108" s="927"/>
      <c r="R108" s="927"/>
      <c r="S108" s="927"/>
      <c r="T108" s="927"/>
      <c r="U108" s="929"/>
      <c r="V108" s="930"/>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3"/>
      <c r="F109" s="924"/>
      <c r="G109" s="925"/>
      <c r="H109" s="926"/>
      <c r="I109" s="927"/>
      <c r="J109" s="927"/>
      <c r="K109" s="927"/>
      <c r="L109" s="928"/>
      <c r="M109" s="928"/>
      <c r="N109" s="928"/>
      <c r="O109" s="927"/>
      <c r="P109" s="927"/>
      <c r="Q109" s="927"/>
      <c r="R109" s="927"/>
      <c r="S109" s="927"/>
      <c r="T109" s="927"/>
      <c r="U109" s="929"/>
      <c r="V109" s="930"/>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1433</v>
      </c>
      <c r="C110" s="457"/>
      <c r="D110" s="457"/>
      <c r="E110" s="931"/>
      <c r="F110" s="932"/>
      <c r="G110" s="933">
        <f>SUM(G8:G109)</f>
        <v>0</v>
      </c>
      <c r="H110" s="934"/>
      <c r="I110" s="935">
        <f>SUM(I8:I109)</f>
        <v>0</v>
      </c>
      <c r="J110" s="935">
        <f>SUM(J8:J109)</f>
        <v>0</v>
      </c>
      <c r="K110" s="935">
        <f>SUM(K8:K109)</f>
        <v>0</v>
      </c>
      <c r="L110" s="936"/>
      <c r="M110" s="936"/>
      <c r="N110" s="936"/>
      <c r="O110" s="935">
        <f t="shared" ref="O110:V110" si="28">SUM(O8:O109)</f>
        <v>0</v>
      </c>
      <c r="P110" s="935">
        <f t="shared" si="28"/>
        <v>0</v>
      </c>
      <c r="Q110" s="935">
        <f t="shared" si="28"/>
        <v>0</v>
      </c>
      <c r="R110" s="935">
        <f t="shared" si="28"/>
        <v>0</v>
      </c>
      <c r="S110" s="935">
        <f t="shared" si="28"/>
        <v>0</v>
      </c>
      <c r="T110" s="935">
        <f t="shared" si="28"/>
        <v>0</v>
      </c>
      <c r="U110" s="935">
        <f t="shared" si="28"/>
        <v>0</v>
      </c>
      <c r="V110" s="935">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2068" t="s">
        <v>1434</v>
      </c>
      <c r="C111" s="460" t="s">
        <v>1435</v>
      </c>
      <c r="D111" s="461"/>
      <c r="E111" s="937"/>
      <c r="F111" s="938"/>
      <c r="G111" s="939"/>
      <c r="H111" s="940" t="s">
        <v>1436</v>
      </c>
      <c r="I111" s="941"/>
      <c r="J111" s="941"/>
      <c r="K111" s="941"/>
      <c r="L111" s="942" t="str">
        <f>IF(G111="","",U111)</f>
        <v/>
      </c>
      <c r="M111" s="941"/>
      <c r="N111" s="941"/>
      <c r="O111" s="941"/>
      <c r="P111" s="941"/>
      <c r="Q111" s="941"/>
      <c r="R111" s="941"/>
      <c r="S111" s="941"/>
      <c r="T111" s="941"/>
      <c r="U111" s="942" t="str">
        <f>IF(OR($U$110=0,G111=""),"",ROUNDDOWN(G111*$U$110/$W$110,0))</f>
        <v/>
      </c>
      <c r="V111" s="943"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2069"/>
      <c r="C112" s="464" t="s">
        <v>1437</v>
      </c>
      <c r="D112" s="465"/>
      <c r="E112" s="944"/>
      <c r="F112" s="945"/>
      <c r="G112" s="915"/>
      <c r="H112" s="946" t="s">
        <v>1436</v>
      </c>
      <c r="I112" s="947"/>
      <c r="J112" s="947"/>
      <c r="K112" s="947"/>
      <c r="L112" s="947"/>
      <c r="M112" s="919" t="str">
        <f>IF(G112="","",U112)</f>
        <v/>
      </c>
      <c r="N112" s="947"/>
      <c r="O112" s="947"/>
      <c r="P112" s="947"/>
      <c r="Q112" s="947"/>
      <c r="R112" s="947"/>
      <c r="S112" s="947"/>
      <c r="T112" s="947"/>
      <c r="U112" s="919" t="str">
        <f>IF(OR($U$110=0,G112=""),"",ROUNDDOWN(G112*$U$110/$W$110,0))</f>
        <v/>
      </c>
      <c r="V112" s="920"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2070"/>
      <c r="C113" s="466" t="s">
        <v>1438</v>
      </c>
      <c r="D113" s="467"/>
      <c r="E113" s="948"/>
      <c r="F113" s="932"/>
      <c r="G113" s="949"/>
      <c r="H113" s="950" t="s">
        <v>1436</v>
      </c>
      <c r="I113" s="936"/>
      <c r="J113" s="936"/>
      <c r="K113" s="936"/>
      <c r="L113" s="936"/>
      <c r="M113" s="936"/>
      <c r="N113" s="935" t="str">
        <f>IF(G113="","",U113)</f>
        <v/>
      </c>
      <c r="O113" s="936"/>
      <c r="P113" s="936"/>
      <c r="Q113" s="936"/>
      <c r="R113" s="936"/>
      <c r="S113" s="936"/>
      <c r="T113" s="936"/>
      <c r="U113" s="935" t="str">
        <f>IF(OR($U$110=0,G113=""),"",ROUNDDOWN(G113*$U$110/$W$110,0))</f>
        <v/>
      </c>
      <c r="V113" s="951"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1439</v>
      </c>
      <c r="D114" s="470"/>
      <c r="E114" s="952"/>
      <c r="F114" s="953"/>
      <c r="G114" s="954"/>
      <c r="H114" s="955" t="s">
        <v>1436</v>
      </c>
      <c r="I114" s="956"/>
      <c r="J114" s="956"/>
      <c r="K114" s="956"/>
      <c r="L114" s="956"/>
      <c r="M114" s="956"/>
      <c r="N114" s="956"/>
      <c r="O114" s="956"/>
      <c r="P114" s="956"/>
      <c r="Q114" s="957" t="str">
        <f>IF(G114="","",U114)</f>
        <v/>
      </c>
      <c r="R114" s="956"/>
      <c r="S114" s="956"/>
      <c r="T114" s="956"/>
      <c r="U114" s="957" t="str">
        <f>IF(OR($U$110=0,G114=""),"",ROUNDDOWN(G114*$U$110/$W$110,0))</f>
        <v/>
      </c>
      <c r="V114" s="958"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1440</v>
      </c>
      <c r="D115" s="465"/>
      <c r="E115" s="944"/>
      <c r="F115" s="945"/>
      <c r="G115" s="915"/>
      <c r="H115" s="946"/>
      <c r="I115" s="947"/>
      <c r="J115" s="947"/>
      <c r="K115" s="947"/>
      <c r="L115" s="947"/>
      <c r="M115" s="947"/>
      <c r="N115" s="947"/>
      <c r="O115" s="947"/>
      <c r="P115" s="947"/>
      <c r="Q115" s="919" t="str">
        <f>IF(G115="","",U115)</f>
        <v/>
      </c>
      <c r="R115" s="947"/>
      <c r="S115" s="947"/>
      <c r="T115" s="947"/>
      <c r="U115" s="919" t="str">
        <f>IF(OR($U$110=0,G115=""),"",ROUNDDOWN(G115*$U$110/$W$110,0))</f>
        <v/>
      </c>
      <c r="V115" s="920"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1433</v>
      </c>
      <c r="C116" s="475"/>
      <c r="D116" s="475"/>
      <c r="E116" s="959"/>
      <c r="F116" s="933"/>
      <c r="G116" s="933">
        <f>SUM(G111:G115)</f>
        <v>0</v>
      </c>
      <c r="H116" s="959"/>
      <c r="I116" s="935">
        <f>SUM(I111:I115)</f>
        <v>0</v>
      </c>
      <c r="J116" s="935">
        <f t="shared" ref="J116:T116" si="31">SUM(J111:J115)</f>
        <v>0</v>
      </c>
      <c r="K116" s="935">
        <f t="shared" si="31"/>
        <v>0</v>
      </c>
      <c r="L116" s="935">
        <f t="shared" si="31"/>
        <v>0</v>
      </c>
      <c r="M116" s="935">
        <f t="shared" si="31"/>
        <v>0</v>
      </c>
      <c r="N116" s="935">
        <f t="shared" si="31"/>
        <v>0</v>
      </c>
      <c r="O116" s="935">
        <f t="shared" si="31"/>
        <v>0</v>
      </c>
      <c r="P116" s="935">
        <f t="shared" si="31"/>
        <v>0</v>
      </c>
      <c r="Q116" s="935">
        <f>SUM(Q111:Q115)</f>
        <v>0</v>
      </c>
      <c r="R116" s="935">
        <f t="shared" si="31"/>
        <v>0</v>
      </c>
      <c r="S116" s="935">
        <f t="shared" si="31"/>
        <v>0</v>
      </c>
      <c r="T116" s="935">
        <f t="shared" si="31"/>
        <v>0</v>
      </c>
      <c r="U116" s="935">
        <f>SUM(U111:U115)</f>
        <v>0</v>
      </c>
      <c r="V116" s="935">
        <f>SUM(V111:V115)</f>
        <v>0</v>
      </c>
      <c r="W116" s="458">
        <f>SUM(W111:W115)</f>
        <v>0</v>
      </c>
      <c r="X116" s="459" t="str">
        <f t="shared" si="29"/>
        <v>○</v>
      </c>
      <c r="Z116" s="2071" t="s">
        <v>1441</v>
      </c>
      <c r="AA116" s="2071"/>
      <c r="AB116" s="2071"/>
      <c r="AC116" s="2071"/>
      <c r="AD116" s="2071"/>
      <c r="AE116" s="2071"/>
      <c r="AF116" s="2071"/>
      <c r="AG116" s="2071"/>
      <c r="AH116" s="2071"/>
      <c r="AI116" s="2071"/>
      <c r="AJ116" s="2071"/>
      <c r="AK116" s="2071"/>
      <c r="AL116" s="2071"/>
      <c r="AM116" s="2071"/>
    </row>
    <row r="117" spans="2:40" ht="26.25" customHeight="1" thickBot="1">
      <c r="B117" s="476" t="s">
        <v>1248</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71"/>
      <c r="AA117" s="2071"/>
      <c r="AB117" s="2071"/>
      <c r="AC117" s="2071"/>
      <c r="AD117" s="2071"/>
      <c r="AE117" s="2071"/>
      <c r="AF117" s="2071"/>
      <c r="AG117" s="2071"/>
      <c r="AH117" s="2071"/>
      <c r="AI117" s="2071"/>
      <c r="AJ117" s="2071"/>
      <c r="AK117" s="2071"/>
      <c r="AL117" s="2071"/>
      <c r="AM117" s="2071"/>
    </row>
    <row r="118" spans="2:40" ht="26.25" customHeight="1" thickBot="1">
      <c r="B118" s="483"/>
      <c r="C118" s="484"/>
      <c r="D118" s="484"/>
      <c r="E118" s="485"/>
      <c r="F118" s="486"/>
      <c r="G118" s="487"/>
      <c r="H118" s="486"/>
      <c r="I118" s="488"/>
      <c r="J118" s="488"/>
      <c r="K118" s="488"/>
      <c r="L118" s="488"/>
      <c r="M118" s="489" t="s">
        <v>1442</v>
      </c>
      <c r="N118" s="471">
        <f>SUM(I117:N117)</f>
        <v>0</v>
      </c>
      <c r="O118" s="488"/>
      <c r="P118" s="490" t="s">
        <v>1443</v>
      </c>
      <c r="Q118" s="471">
        <f>SUM(I117:Q117)</f>
        <v>0</v>
      </c>
      <c r="R118" s="488"/>
      <c r="S118" s="488"/>
      <c r="T118" s="488"/>
      <c r="U118" s="491" t="str">
        <f>IF(C8="","",IF(Q118+R117+S117+T117=U117,"○","入力エラー"))</f>
        <v/>
      </c>
      <c r="V118" s="489" t="s">
        <v>1444</v>
      </c>
      <c r="W118" s="445">
        <f>W117*0.1</f>
        <v>0</v>
      </c>
      <c r="Z118" s="2071" t="s">
        <v>1445</v>
      </c>
      <c r="AA118" s="2071"/>
      <c r="AB118" s="2071"/>
      <c r="AC118" s="2071"/>
      <c r="AD118" s="2071"/>
      <c r="AE118" s="2071"/>
      <c r="AF118" s="2071"/>
      <c r="AG118" s="2071"/>
      <c r="AH118" s="2071"/>
      <c r="AI118" s="2071"/>
      <c r="AJ118" s="2071"/>
      <c r="AK118" s="2071"/>
      <c r="AL118" s="2071"/>
      <c r="AM118" s="2071"/>
    </row>
    <row r="119" spans="2:40" ht="25.5" customHeight="1">
      <c r="C119" s="492"/>
      <c r="D119" s="492"/>
      <c r="E119" s="493"/>
      <c r="F119" s="492"/>
      <c r="G119" s="494"/>
      <c r="H119" s="492"/>
      <c r="S119" s="488"/>
      <c r="T119" s="488"/>
      <c r="U119" s="496" t="s">
        <v>1446</v>
      </c>
      <c r="V119" s="497" t="s">
        <v>1248</v>
      </c>
      <c r="W119" s="445">
        <f>W117+W118</f>
        <v>0</v>
      </c>
      <c r="Z119" s="2071"/>
      <c r="AA119" s="2071"/>
      <c r="AB119" s="2071"/>
      <c r="AC119" s="2071"/>
      <c r="AD119" s="2071"/>
      <c r="AE119" s="2071"/>
      <c r="AF119" s="2071"/>
      <c r="AG119" s="2071"/>
      <c r="AH119" s="2071"/>
      <c r="AI119" s="2071"/>
      <c r="AJ119" s="2071"/>
      <c r="AK119" s="2071"/>
      <c r="AL119" s="2071"/>
      <c r="AM119" s="2071"/>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1447</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1448</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1449</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1450</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8"/>
  <conditionalFormatting sqref="Q2:W2">
    <cfRule type="containsBlanks" dxfId="30" priority="2">
      <formula>LEN(TRIM(Q2))=0</formula>
    </cfRule>
  </conditionalFormatting>
  <conditionalFormatting sqref="U118">
    <cfRule type="expression" dxfId="29" priority="1">
      <formula>$U$118="入力エラー"</formula>
    </cfRule>
  </conditionalFormatting>
  <dataValidations count="2">
    <dataValidation imeMode="off" allowBlank="1" showInputMessage="1" showErrorMessage="1" sqref="E111:T115 V111:V115 V8:V109 E8:T109" xr:uid="{5A35232F-50A1-45E3-893A-1908A31F4F3B}"/>
    <dataValidation imeMode="hiragana" allowBlank="1" showInputMessage="1" showErrorMessage="1" sqref="L2:N2" xr:uid="{BFB7992D-6C75-4CBF-ADED-A302C5733ED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A325B-5113-4496-A7AB-EB739A4F926E}">
  <sheetPr>
    <tabColor rgb="FF00B0F0"/>
    <pageSetUpPr fitToPage="1"/>
  </sheetPr>
  <dimension ref="A1:DK36"/>
  <sheetViews>
    <sheetView showGridLines="0" view="pageBreakPreview" topLeftCell="B1" zoomScaleNormal="100" zoomScaleSheetLayoutView="100" workbookViewId="0">
      <selection activeCell="B1" sqref="B1"/>
    </sheetView>
  </sheetViews>
  <sheetFormatPr defaultColWidth="0" defaultRowHeight="0" customHeight="1" zeroHeight="1" outlineLevelCol="1"/>
  <cols>
    <col min="1" max="1" width="4" style="1357" customWidth="1"/>
    <col min="2" max="2" width="2.375" style="1357" customWidth="1"/>
    <col min="3" max="3" width="4.875" style="1357" customWidth="1"/>
    <col min="4" max="9" width="4.375" style="1357" customWidth="1"/>
    <col min="10" max="16" width="3.25" style="1357" customWidth="1"/>
    <col min="17" max="19" width="1.875" style="1357" customWidth="1"/>
    <col min="20" max="22" width="4.375" style="1357" customWidth="1"/>
    <col min="23" max="27" width="3.125" style="1357" customWidth="1"/>
    <col min="28" max="30" width="1.875" style="1357" customWidth="1"/>
    <col min="31" max="33" width="4.375" style="1357" customWidth="1"/>
    <col min="34" max="38" width="3.125" style="1357" customWidth="1"/>
    <col min="39" max="41" width="1.875" style="1357" customWidth="1"/>
    <col min="42" max="44" width="4.375" style="1357" customWidth="1"/>
    <col min="45" max="49" width="3.125" style="1357" customWidth="1"/>
    <col min="50" max="52" width="1.875" style="1357" hidden="1" customWidth="1" outlineLevel="1"/>
    <col min="53" max="55" width="4.375" style="1357" hidden="1" customWidth="1" outlineLevel="1"/>
    <col min="56" max="60" width="3.125" style="1357" hidden="1" customWidth="1" outlineLevel="1"/>
    <col min="61" max="63" width="1.875" style="1357" hidden="1" customWidth="1" outlineLevel="1"/>
    <col min="64" max="66" width="4.375" style="1357" hidden="1" customWidth="1" outlineLevel="1"/>
    <col min="67" max="71" width="3.125" style="1357" hidden="1" customWidth="1" outlineLevel="1"/>
    <col min="72" max="72" width="3.625" style="1357" customWidth="1" collapsed="1"/>
    <col min="73" max="77" width="3.625" style="1357" customWidth="1"/>
    <col min="78" max="97" width="4.375" style="1357" customWidth="1"/>
    <col min="98" max="104" width="4.375" style="1357" hidden="1" customWidth="1"/>
    <col min="105" max="108" width="0" style="1357" hidden="1" customWidth="1"/>
    <col min="109" max="115" width="4.375" style="1357" hidden="1" customWidth="1"/>
    <col min="116" max="16384" width="8" style="1357" hidden="1"/>
  </cols>
  <sheetData>
    <row r="1" spans="2:96" ht="12"/>
    <row r="2" spans="2:96" ht="18.75" customHeight="1">
      <c r="C2" s="1358" t="s">
        <v>3980</v>
      </c>
      <c r="CA2" s="1359" t="s">
        <v>3981</v>
      </c>
      <c r="CB2" s="1359"/>
      <c r="CC2" s="1359"/>
      <c r="CD2" s="1359"/>
      <c r="CE2" s="1359"/>
      <c r="CF2" s="1359"/>
      <c r="CG2" s="1359"/>
      <c r="CH2" s="1359"/>
      <c r="CI2" s="1359"/>
      <c r="CJ2" s="1359"/>
      <c r="CK2" s="1359"/>
      <c r="CL2" s="1359"/>
      <c r="CM2" s="1359"/>
      <c r="CN2" s="1359"/>
      <c r="CO2" s="1359"/>
      <c r="CP2" s="1359"/>
      <c r="CQ2" s="1359"/>
      <c r="CR2" s="1359"/>
    </row>
    <row r="3" spans="2:96" ht="12" customHeight="1">
      <c r="CA3" s="1359"/>
      <c r="CB3" s="1359"/>
      <c r="CC3" s="1359"/>
      <c r="CD3" s="1359"/>
      <c r="CE3" s="1359"/>
      <c r="CF3" s="1359"/>
      <c r="CG3" s="1359"/>
      <c r="CH3" s="1359"/>
      <c r="CI3" s="1359"/>
      <c r="CJ3" s="1359"/>
      <c r="CK3" s="1359"/>
      <c r="CL3" s="1359"/>
      <c r="CM3" s="1359"/>
      <c r="CN3" s="1359"/>
      <c r="CO3" s="1359"/>
      <c r="CP3" s="1359"/>
      <c r="CQ3" s="1359"/>
      <c r="CR3" s="1359"/>
    </row>
    <row r="4" spans="2:96" ht="15" customHeight="1">
      <c r="B4" s="1360"/>
      <c r="C4" s="1360"/>
      <c r="D4" s="1360"/>
      <c r="E4" s="1361" t="s">
        <v>3982</v>
      </c>
      <c r="F4" s="2199" t="str">
        <f>IF(別添１_要件確認!J22="","",別添１_要件確認!J22)</f>
        <v/>
      </c>
      <c r="G4" s="2199"/>
      <c r="H4" s="2199"/>
      <c r="I4" s="2199"/>
      <c r="J4" s="2199"/>
      <c r="K4" s="2199"/>
      <c r="L4" s="2199"/>
      <c r="M4" s="2199"/>
      <c r="N4" s="2199"/>
      <c r="O4" s="2199"/>
      <c r="P4" s="2199"/>
      <c r="BJ4" s="336"/>
      <c r="BL4" s="1359"/>
      <c r="BM4" s="1359"/>
      <c r="BN4" s="1359"/>
      <c r="BO4" s="1359"/>
      <c r="BP4" s="1359"/>
      <c r="BQ4" s="1359"/>
      <c r="BR4" s="1359"/>
      <c r="BS4" s="1359"/>
      <c r="BT4" s="1359"/>
      <c r="BU4" s="1359"/>
      <c r="BV4" s="1359"/>
      <c r="BW4" s="1359"/>
      <c r="BX4" s="1359"/>
      <c r="BY4" s="1359"/>
      <c r="BZ4" s="1359"/>
      <c r="CA4" s="1359"/>
      <c r="CB4" s="1359"/>
      <c r="CC4" s="1359"/>
    </row>
    <row r="5" spans="2:96" ht="12.75" customHeight="1" thickBot="1">
      <c r="BY5" s="336"/>
      <c r="CA5" s="1359"/>
      <c r="CB5" s="1359"/>
      <c r="CC5" s="1359"/>
      <c r="CD5" s="1359"/>
      <c r="CE5" s="1359"/>
      <c r="CF5" s="1359"/>
      <c r="CG5" s="1359"/>
      <c r="CH5" s="1359"/>
      <c r="CI5" s="1359"/>
      <c r="CJ5" s="1359"/>
      <c r="CK5" s="1359"/>
      <c r="CL5" s="1359"/>
      <c r="CM5" s="1359"/>
      <c r="CN5" s="1359"/>
      <c r="CO5" s="1359"/>
      <c r="CP5" s="1359"/>
      <c r="CQ5" s="1359"/>
      <c r="CR5" s="1359"/>
    </row>
    <row r="6" spans="2:96" s="1362" customFormat="1" ht="49.5" customHeight="1" thickBot="1">
      <c r="D6" s="1363" t="s">
        <v>1409</v>
      </c>
      <c r="E6" s="2200" t="s">
        <v>3983</v>
      </c>
      <c r="F6" s="2193"/>
      <c r="G6" s="2193"/>
      <c r="H6" s="2193"/>
      <c r="I6" s="2201"/>
      <c r="J6" s="2202" t="s">
        <v>3984</v>
      </c>
      <c r="K6" s="2203"/>
      <c r="L6" s="2203"/>
      <c r="M6" s="2203"/>
      <c r="N6" s="2203"/>
      <c r="O6" s="2203"/>
      <c r="P6" s="2204"/>
      <c r="Q6" s="2195" t="s">
        <v>3985</v>
      </c>
      <c r="R6" s="2196"/>
      <c r="S6" s="2197"/>
      <c r="T6" s="2198" t="s">
        <v>3986</v>
      </c>
      <c r="U6" s="2196"/>
      <c r="V6" s="2197"/>
      <c r="W6" s="2192" t="s">
        <v>3987</v>
      </c>
      <c r="X6" s="2193"/>
      <c r="Y6" s="2193"/>
      <c r="Z6" s="2193"/>
      <c r="AA6" s="2194"/>
      <c r="AB6" s="2195" t="s">
        <v>3985</v>
      </c>
      <c r="AC6" s="2196"/>
      <c r="AD6" s="2197"/>
      <c r="AE6" s="2198" t="s">
        <v>3986</v>
      </c>
      <c r="AF6" s="2196"/>
      <c r="AG6" s="2197"/>
      <c r="AH6" s="2192" t="s">
        <v>3988</v>
      </c>
      <c r="AI6" s="2193"/>
      <c r="AJ6" s="2193"/>
      <c r="AK6" s="2193"/>
      <c r="AL6" s="2194"/>
      <c r="AM6" s="2195" t="s">
        <v>3985</v>
      </c>
      <c r="AN6" s="2196"/>
      <c r="AO6" s="2197"/>
      <c r="AP6" s="2198" t="s">
        <v>3986</v>
      </c>
      <c r="AQ6" s="2196"/>
      <c r="AR6" s="2197"/>
      <c r="AS6" s="2192" t="s">
        <v>3989</v>
      </c>
      <c r="AT6" s="2193"/>
      <c r="AU6" s="2193"/>
      <c r="AV6" s="2193"/>
      <c r="AW6" s="2194"/>
      <c r="AX6" s="2195" t="s">
        <v>3985</v>
      </c>
      <c r="AY6" s="2196"/>
      <c r="AZ6" s="2197"/>
      <c r="BA6" s="2198" t="s">
        <v>3986</v>
      </c>
      <c r="BB6" s="2196"/>
      <c r="BC6" s="2197"/>
      <c r="BD6" s="2203" t="s">
        <v>3990</v>
      </c>
      <c r="BE6" s="2193"/>
      <c r="BF6" s="2193"/>
      <c r="BG6" s="2193"/>
      <c r="BH6" s="2194"/>
      <c r="BI6" s="2195" t="s">
        <v>3985</v>
      </c>
      <c r="BJ6" s="2196"/>
      <c r="BK6" s="2197"/>
      <c r="BL6" s="2198" t="s">
        <v>3986</v>
      </c>
      <c r="BM6" s="2196"/>
      <c r="BN6" s="2197"/>
      <c r="BO6" s="2203" t="s">
        <v>3991</v>
      </c>
      <c r="BP6" s="2193"/>
      <c r="BQ6" s="2193"/>
      <c r="BR6" s="2193"/>
      <c r="BS6" s="2201"/>
      <c r="BT6" s="2205" t="s">
        <v>3992</v>
      </c>
      <c r="BU6" s="2193"/>
      <c r="BV6" s="2193"/>
      <c r="BW6" s="2193"/>
      <c r="BX6" s="2194"/>
      <c r="BY6" s="336"/>
      <c r="CA6" s="1359"/>
      <c r="CB6" s="1359"/>
      <c r="CC6" s="1359"/>
      <c r="CD6" s="1359"/>
      <c r="CE6" s="1359"/>
      <c r="CF6" s="1359"/>
      <c r="CG6" s="1359"/>
      <c r="CH6" s="1359"/>
      <c r="CI6" s="1359"/>
      <c r="CJ6" s="1359"/>
      <c r="CK6" s="1359"/>
      <c r="CL6" s="1359"/>
      <c r="CM6" s="1359"/>
      <c r="CN6" s="1359"/>
      <c r="CO6" s="1359"/>
      <c r="CP6" s="1359"/>
      <c r="CQ6" s="1359"/>
      <c r="CR6" s="1359"/>
    </row>
    <row r="7" spans="2:96" ht="16.5" customHeight="1">
      <c r="D7" s="2174">
        <v>1</v>
      </c>
      <c r="E7" s="2175"/>
      <c r="F7" s="2176"/>
      <c r="G7" s="2176"/>
      <c r="H7" s="2176"/>
      <c r="I7" s="2177"/>
      <c r="J7" s="2206"/>
      <c r="K7" s="2207"/>
      <c r="L7" s="2207"/>
      <c r="M7" s="2207"/>
      <c r="N7" s="2207"/>
      <c r="O7" s="2207"/>
      <c r="P7" s="2208"/>
      <c r="Q7" s="2184" t="s">
        <v>3993</v>
      </c>
      <c r="R7" s="2162"/>
      <c r="S7" s="2163"/>
      <c r="T7" s="2212"/>
      <c r="U7" s="2213"/>
      <c r="V7" s="2214"/>
      <c r="W7" s="2171"/>
      <c r="X7" s="2171"/>
      <c r="Y7" s="2171"/>
      <c r="Z7" s="2171"/>
      <c r="AA7" s="2172"/>
      <c r="AB7" s="2184" t="s">
        <v>3994</v>
      </c>
      <c r="AC7" s="2162"/>
      <c r="AD7" s="2163"/>
      <c r="AE7" s="2167"/>
      <c r="AF7" s="2167"/>
      <c r="AG7" s="2168"/>
      <c r="AH7" s="2171"/>
      <c r="AI7" s="2171"/>
      <c r="AJ7" s="2171"/>
      <c r="AK7" s="2171"/>
      <c r="AL7" s="2172"/>
      <c r="AM7" s="2184" t="s">
        <v>3995</v>
      </c>
      <c r="AN7" s="2162"/>
      <c r="AO7" s="2163"/>
      <c r="AP7" s="2167"/>
      <c r="AQ7" s="2167"/>
      <c r="AR7" s="2168"/>
      <c r="AS7" s="2171"/>
      <c r="AT7" s="2171"/>
      <c r="AU7" s="2171"/>
      <c r="AV7" s="2171"/>
      <c r="AW7" s="2172"/>
      <c r="AX7" s="2184" t="s">
        <v>3996</v>
      </c>
      <c r="AY7" s="2162"/>
      <c r="AZ7" s="2163"/>
      <c r="BA7" s="2167"/>
      <c r="BB7" s="2167"/>
      <c r="BC7" s="2168"/>
      <c r="BD7" s="2171"/>
      <c r="BE7" s="2171"/>
      <c r="BF7" s="2171"/>
      <c r="BG7" s="2171"/>
      <c r="BH7" s="2172"/>
      <c r="BI7" s="2184" t="s">
        <v>3997</v>
      </c>
      <c r="BJ7" s="2162"/>
      <c r="BK7" s="2163"/>
      <c r="BL7" s="2167"/>
      <c r="BM7" s="2167"/>
      <c r="BN7" s="2168"/>
      <c r="BO7" s="2171"/>
      <c r="BP7" s="2171"/>
      <c r="BQ7" s="2171"/>
      <c r="BR7" s="2171"/>
      <c r="BS7" s="2173"/>
      <c r="BT7" s="2156" t="str">
        <f>IF(E7="","",SUM(W7,AH7,AS7,BD7,BO7))</f>
        <v/>
      </c>
      <c r="BU7" s="2157"/>
      <c r="BV7" s="2157"/>
      <c r="BW7" s="2157"/>
      <c r="BX7" s="2158"/>
      <c r="BY7" s="336"/>
      <c r="CA7" s="1359"/>
      <c r="CB7" s="1359"/>
      <c r="CC7" s="1359"/>
      <c r="CD7" s="1359"/>
      <c r="CE7" s="1359"/>
      <c r="CF7" s="1359"/>
      <c r="CG7" s="1359"/>
      <c r="CH7" s="1359"/>
      <c r="CI7" s="1359"/>
      <c r="CJ7" s="1359"/>
      <c r="CK7" s="1359"/>
      <c r="CL7" s="1359"/>
      <c r="CM7" s="1359"/>
      <c r="CN7" s="1359"/>
      <c r="CO7" s="1359"/>
      <c r="CP7" s="1359"/>
      <c r="CQ7" s="1359"/>
      <c r="CR7" s="1359"/>
    </row>
    <row r="8" spans="2:96" ht="17.25" customHeight="1" thickBot="1">
      <c r="D8" s="2143"/>
      <c r="E8" s="2178"/>
      <c r="F8" s="2178"/>
      <c r="G8" s="2178"/>
      <c r="H8" s="2178"/>
      <c r="I8" s="2179"/>
      <c r="J8" s="2209"/>
      <c r="K8" s="2210"/>
      <c r="L8" s="2210"/>
      <c r="M8" s="2210"/>
      <c r="N8" s="2210"/>
      <c r="O8" s="2210"/>
      <c r="P8" s="2211"/>
      <c r="Q8" s="2164"/>
      <c r="R8" s="2165"/>
      <c r="S8" s="2166"/>
      <c r="T8" s="2215"/>
      <c r="U8" s="2215"/>
      <c r="V8" s="2216"/>
      <c r="W8" s="2159" t="str">
        <f>IF(W7="","",ROUNDDOWN(W7/1.1,0))</f>
        <v/>
      </c>
      <c r="X8" s="2117"/>
      <c r="Y8" s="2117"/>
      <c r="Z8" s="2117"/>
      <c r="AA8" s="2118"/>
      <c r="AB8" s="2164"/>
      <c r="AC8" s="2165"/>
      <c r="AD8" s="2166"/>
      <c r="AE8" s="2169"/>
      <c r="AF8" s="2169"/>
      <c r="AG8" s="2170"/>
      <c r="AH8" s="2159" t="str">
        <f>IF(AH7="","",ROUNDDOWN(AH7/1.1,0))</f>
        <v/>
      </c>
      <c r="AI8" s="2117"/>
      <c r="AJ8" s="2117"/>
      <c r="AK8" s="2117"/>
      <c r="AL8" s="2118"/>
      <c r="AM8" s="2164"/>
      <c r="AN8" s="2165"/>
      <c r="AO8" s="2166"/>
      <c r="AP8" s="2169"/>
      <c r="AQ8" s="2169"/>
      <c r="AR8" s="2170"/>
      <c r="AS8" s="2159" t="str">
        <f>IF(AS7="","",ROUNDDOWN(AS7/1.1,0))</f>
        <v/>
      </c>
      <c r="AT8" s="2117"/>
      <c r="AU8" s="2117"/>
      <c r="AV8" s="2117"/>
      <c r="AW8" s="2118"/>
      <c r="AX8" s="2164"/>
      <c r="AY8" s="2165"/>
      <c r="AZ8" s="2166"/>
      <c r="BA8" s="2169"/>
      <c r="BB8" s="2169"/>
      <c r="BC8" s="2170"/>
      <c r="BD8" s="2159" t="str">
        <f>IF(BD7="","",ROUNDDOWN(BD7/1.1,0))</f>
        <v/>
      </c>
      <c r="BE8" s="2117"/>
      <c r="BF8" s="2117"/>
      <c r="BG8" s="2117"/>
      <c r="BH8" s="2118"/>
      <c r="BI8" s="2164"/>
      <c r="BJ8" s="2165"/>
      <c r="BK8" s="2166"/>
      <c r="BL8" s="2169"/>
      <c r="BM8" s="2169"/>
      <c r="BN8" s="2170"/>
      <c r="BO8" s="2159" t="str">
        <f>IF(BO7="","",ROUNDDOWN(BO7/1.1,0))</f>
        <v/>
      </c>
      <c r="BP8" s="2117"/>
      <c r="BQ8" s="2117"/>
      <c r="BR8" s="2117"/>
      <c r="BS8" s="2117"/>
      <c r="BT8" s="2160" t="str">
        <f>IF(E7="","",SUM(W8,AH8,AS8,BD8,BO8))</f>
        <v/>
      </c>
      <c r="BU8" s="2117"/>
      <c r="BV8" s="2117"/>
      <c r="BW8" s="2117"/>
      <c r="BX8" s="2118"/>
      <c r="BY8" s="336"/>
      <c r="CA8" s="1359"/>
      <c r="CB8" s="1359"/>
      <c r="CC8" s="1359"/>
      <c r="CD8" s="1359"/>
      <c r="CE8" s="1359"/>
      <c r="CF8" s="1359"/>
      <c r="CG8" s="1359"/>
      <c r="CH8" s="1359"/>
      <c r="CI8" s="1359"/>
      <c r="CJ8" s="1359"/>
      <c r="CK8" s="1359"/>
      <c r="CL8" s="1359"/>
      <c r="CM8" s="1359"/>
      <c r="CN8" s="1359"/>
      <c r="CO8" s="1359"/>
      <c r="CP8" s="1359"/>
      <c r="CQ8" s="1359"/>
      <c r="CR8" s="1359"/>
    </row>
    <row r="9" spans="2:96" ht="16.5" customHeight="1">
      <c r="D9" s="2142">
        <v>2</v>
      </c>
      <c r="E9" s="2191"/>
      <c r="F9" s="2144"/>
      <c r="G9" s="2144"/>
      <c r="H9" s="2144"/>
      <c r="I9" s="2145"/>
      <c r="J9" s="2148"/>
      <c r="K9" s="2144"/>
      <c r="L9" s="2144"/>
      <c r="M9" s="2144"/>
      <c r="N9" s="2144"/>
      <c r="O9" s="2144"/>
      <c r="P9" s="2149"/>
      <c r="Q9" s="2152" t="s">
        <v>3998</v>
      </c>
      <c r="R9" s="2153"/>
      <c r="S9" s="2154"/>
      <c r="T9" s="2155"/>
      <c r="U9" s="2135"/>
      <c r="V9" s="2136"/>
      <c r="W9" s="2139"/>
      <c r="X9" s="2139"/>
      <c r="Y9" s="2139"/>
      <c r="Z9" s="2139"/>
      <c r="AA9" s="2140"/>
      <c r="AB9" s="2129" t="s">
        <v>3999</v>
      </c>
      <c r="AC9" s="2130"/>
      <c r="AD9" s="2131"/>
      <c r="AE9" s="2135"/>
      <c r="AF9" s="2135"/>
      <c r="AG9" s="2136"/>
      <c r="AH9" s="2139"/>
      <c r="AI9" s="2139"/>
      <c r="AJ9" s="2139"/>
      <c r="AK9" s="2139"/>
      <c r="AL9" s="2140"/>
      <c r="AM9" s="2129" t="s">
        <v>4000</v>
      </c>
      <c r="AN9" s="2130"/>
      <c r="AO9" s="2131"/>
      <c r="AP9" s="2135"/>
      <c r="AQ9" s="2135"/>
      <c r="AR9" s="2136"/>
      <c r="AS9" s="2139"/>
      <c r="AT9" s="2139"/>
      <c r="AU9" s="2139"/>
      <c r="AV9" s="2139"/>
      <c r="AW9" s="2140"/>
      <c r="AX9" s="2129" t="s">
        <v>4001</v>
      </c>
      <c r="AY9" s="2130"/>
      <c r="AZ9" s="2131"/>
      <c r="BA9" s="2135"/>
      <c r="BB9" s="2135"/>
      <c r="BC9" s="2136"/>
      <c r="BD9" s="2139"/>
      <c r="BE9" s="2139"/>
      <c r="BF9" s="2139"/>
      <c r="BG9" s="2139"/>
      <c r="BH9" s="2140"/>
      <c r="BI9" s="2129" t="s">
        <v>4002</v>
      </c>
      <c r="BJ9" s="2130"/>
      <c r="BK9" s="2131"/>
      <c r="BL9" s="2135"/>
      <c r="BM9" s="2135"/>
      <c r="BN9" s="2136"/>
      <c r="BO9" s="2139"/>
      <c r="BP9" s="2139"/>
      <c r="BQ9" s="2139"/>
      <c r="BR9" s="2139"/>
      <c r="BS9" s="2141"/>
      <c r="BT9" s="2122" t="str">
        <f>IF(E9="","",SUM(W9,AH9,AS9,BD9,BO9))</f>
        <v/>
      </c>
      <c r="BU9" s="2123"/>
      <c r="BV9" s="2123"/>
      <c r="BW9" s="2123"/>
      <c r="BX9" s="2124"/>
      <c r="BY9" s="336"/>
      <c r="CA9" s="1359"/>
      <c r="CB9" s="1359"/>
      <c r="CC9" s="1359"/>
      <c r="CD9" s="1359"/>
      <c r="CE9" s="1359"/>
      <c r="CF9" s="1359"/>
      <c r="CG9" s="1359"/>
      <c r="CH9" s="1359"/>
      <c r="CI9" s="1359"/>
      <c r="CJ9" s="1359"/>
      <c r="CK9" s="1359"/>
      <c r="CL9" s="1359"/>
      <c r="CM9" s="1359"/>
      <c r="CN9" s="1359"/>
      <c r="CO9" s="1359"/>
      <c r="CP9" s="1359"/>
      <c r="CQ9" s="1359"/>
      <c r="CR9" s="1359"/>
    </row>
    <row r="10" spans="2:96" ht="17.25" customHeight="1" thickBot="1">
      <c r="D10" s="2186"/>
      <c r="E10" s="2187"/>
      <c r="F10" s="2187"/>
      <c r="G10" s="2187"/>
      <c r="H10" s="2187"/>
      <c r="I10" s="2188"/>
      <c r="J10" s="2189"/>
      <c r="K10" s="2187"/>
      <c r="L10" s="2187"/>
      <c r="M10" s="2187"/>
      <c r="N10" s="2187"/>
      <c r="O10" s="2187"/>
      <c r="P10" s="2190"/>
      <c r="Q10" s="2152"/>
      <c r="R10" s="2153"/>
      <c r="S10" s="2154"/>
      <c r="T10" s="2137"/>
      <c r="U10" s="2137"/>
      <c r="V10" s="2138"/>
      <c r="W10" s="2125" t="str">
        <f>IF(W9="","",ROUNDDOWN(W9/1.1,0))</f>
        <v/>
      </c>
      <c r="X10" s="2126"/>
      <c r="Y10" s="2126"/>
      <c r="Z10" s="2126"/>
      <c r="AA10" s="2127"/>
      <c r="AB10" s="2132"/>
      <c r="AC10" s="2133"/>
      <c r="AD10" s="2134"/>
      <c r="AE10" s="2137"/>
      <c r="AF10" s="2137"/>
      <c r="AG10" s="2138"/>
      <c r="AH10" s="2125" t="str">
        <f>IF(AH9="","",ROUNDDOWN(AH9/1.1,0))</f>
        <v/>
      </c>
      <c r="AI10" s="2126"/>
      <c r="AJ10" s="2126"/>
      <c r="AK10" s="2126"/>
      <c r="AL10" s="2127"/>
      <c r="AM10" s="2132"/>
      <c r="AN10" s="2133"/>
      <c r="AO10" s="2134"/>
      <c r="AP10" s="2137"/>
      <c r="AQ10" s="2137"/>
      <c r="AR10" s="2138"/>
      <c r="AS10" s="2125" t="str">
        <f>IF(AS9="","",ROUNDDOWN(AS9/1.1,0))</f>
        <v/>
      </c>
      <c r="AT10" s="2126"/>
      <c r="AU10" s="2126"/>
      <c r="AV10" s="2126"/>
      <c r="AW10" s="2127"/>
      <c r="AX10" s="2132"/>
      <c r="AY10" s="2133"/>
      <c r="AZ10" s="2134"/>
      <c r="BA10" s="2137"/>
      <c r="BB10" s="2137"/>
      <c r="BC10" s="2138"/>
      <c r="BD10" s="2125" t="str">
        <f>IF(BD9="","",ROUNDDOWN(BD9/1.1,0))</f>
        <v/>
      </c>
      <c r="BE10" s="2126"/>
      <c r="BF10" s="2126"/>
      <c r="BG10" s="2126"/>
      <c r="BH10" s="2127"/>
      <c r="BI10" s="2132"/>
      <c r="BJ10" s="2133"/>
      <c r="BK10" s="2134"/>
      <c r="BL10" s="2137"/>
      <c r="BM10" s="2137"/>
      <c r="BN10" s="2138"/>
      <c r="BO10" s="2125" t="str">
        <f>IF(BO9="","",ROUNDDOWN(BO9/1.1,0))</f>
        <v/>
      </c>
      <c r="BP10" s="2126"/>
      <c r="BQ10" s="2126"/>
      <c r="BR10" s="2126"/>
      <c r="BS10" s="2126"/>
      <c r="BT10" s="2128" t="str">
        <f>IF(E9="","",SUM(W10,AH10,AS10,BD10,BO10))</f>
        <v/>
      </c>
      <c r="BU10" s="2126"/>
      <c r="BV10" s="2126"/>
      <c r="BW10" s="2126"/>
      <c r="BX10" s="2127"/>
      <c r="BY10" s="336"/>
      <c r="CA10" s="1359"/>
      <c r="CB10" s="1359"/>
      <c r="CC10" s="1359"/>
      <c r="CD10" s="1359"/>
      <c r="CE10" s="1359"/>
      <c r="CF10" s="1359"/>
      <c r="CG10" s="1359"/>
      <c r="CH10" s="1359"/>
      <c r="CI10" s="1359"/>
      <c r="CJ10" s="1359"/>
      <c r="CK10" s="1359"/>
      <c r="CL10" s="1359"/>
      <c r="CM10" s="1359"/>
      <c r="CN10" s="1359"/>
      <c r="CO10" s="1359"/>
      <c r="CP10" s="1359"/>
      <c r="CQ10" s="1359"/>
      <c r="CR10" s="1359"/>
    </row>
    <row r="11" spans="2:96" ht="16.5" customHeight="1">
      <c r="D11" s="2174">
        <v>3</v>
      </c>
      <c r="E11" s="2176"/>
      <c r="F11" s="2176"/>
      <c r="G11" s="2176"/>
      <c r="H11" s="2176"/>
      <c r="I11" s="2177"/>
      <c r="J11" s="2180"/>
      <c r="K11" s="2176"/>
      <c r="L11" s="2176"/>
      <c r="M11" s="2176"/>
      <c r="N11" s="2176"/>
      <c r="O11" s="2176"/>
      <c r="P11" s="2181"/>
      <c r="Q11" s="2184" t="s">
        <v>4003</v>
      </c>
      <c r="R11" s="2162"/>
      <c r="S11" s="2163"/>
      <c r="T11" s="2185"/>
      <c r="U11" s="2167"/>
      <c r="V11" s="2168"/>
      <c r="W11" s="2171"/>
      <c r="X11" s="2171"/>
      <c r="Y11" s="2171"/>
      <c r="Z11" s="2171"/>
      <c r="AA11" s="2172"/>
      <c r="AB11" s="2161" t="s">
        <v>4004</v>
      </c>
      <c r="AC11" s="2162"/>
      <c r="AD11" s="2163"/>
      <c r="AE11" s="2167"/>
      <c r="AF11" s="2167"/>
      <c r="AG11" s="2168"/>
      <c r="AH11" s="2171"/>
      <c r="AI11" s="2171"/>
      <c r="AJ11" s="2171"/>
      <c r="AK11" s="2171"/>
      <c r="AL11" s="2172"/>
      <c r="AM11" s="2161" t="s">
        <v>4005</v>
      </c>
      <c r="AN11" s="2162"/>
      <c r="AO11" s="2163"/>
      <c r="AP11" s="2167"/>
      <c r="AQ11" s="2167"/>
      <c r="AR11" s="2168"/>
      <c r="AS11" s="2171"/>
      <c r="AT11" s="2171"/>
      <c r="AU11" s="2171"/>
      <c r="AV11" s="2171"/>
      <c r="AW11" s="2172"/>
      <c r="AX11" s="2161" t="s">
        <v>4006</v>
      </c>
      <c r="AY11" s="2162"/>
      <c r="AZ11" s="2163"/>
      <c r="BA11" s="2167"/>
      <c r="BB11" s="2167"/>
      <c r="BC11" s="2168"/>
      <c r="BD11" s="2171"/>
      <c r="BE11" s="2171"/>
      <c r="BF11" s="2171"/>
      <c r="BG11" s="2171"/>
      <c r="BH11" s="2172"/>
      <c r="BI11" s="2161" t="s">
        <v>4007</v>
      </c>
      <c r="BJ11" s="2162"/>
      <c r="BK11" s="2163"/>
      <c r="BL11" s="2167"/>
      <c r="BM11" s="2167"/>
      <c r="BN11" s="2168"/>
      <c r="BO11" s="2171"/>
      <c r="BP11" s="2171"/>
      <c r="BQ11" s="2171"/>
      <c r="BR11" s="2171"/>
      <c r="BS11" s="2173"/>
      <c r="BT11" s="2156" t="str">
        <f>IF(E11="","",SUM(W11,AH11,AS11,BD11,BO11))</f>
        <v/>
      </c>
      <c r="BU11" s="2157"/>
      <c r="BV11" s="2157"/>
      <c r="BW11" s="2157"/>
      <c r="BX11" s="2158"/>
      <c r="BY11" s="336"/>
      <c r="CA11" s="1359"/>
      <c r="CB11" s="1359"/>
      <c r="CC11" s="1359"/>
      <c r="CD11" s="1359"/>
      <c r="CE11" s="1359"/>
      <c r="CF11" s="1359"/>
      <c r="CG11" s="1359"/>
      <c r="CH11" s="1359"/>
      <c r="CI11" s="1359"/>
      <c r="CJ11" s="1359"/>
      <c r="CK11" s="1359"/>
      <c r="CL11" s="1359"/>
      <c r="CM11" s="1359"/>
      <c r="CN11" s="1359"/>
      <c r="CO11" s="1359"/>
      <c r="CP11" s="1359"/>
      <c r="CQ11" s="1359"/>
      <c r="CR11" s="1359"/>
    </row>
    <row r="12" spans="2:96" ht="17.25" customHeight="1" thickBot="1">
      <c r="D12" s="2143"/>
      <c r="E12" s="2178"/>
      <c r="F12" s="2178"/>
      <c r="G12" s="2178"/>
      <c r="H12" s="2178"/>
      <c r="I12" s="2179"/>
      <c r="J12" s="2182"/>
      <c r="K12" s="2178"/>
      <c r="L12" s="2178"/>
      <c r="M12" s="2178"/>
      <c r="N12" s="2178"/>
      <c r="O12" s="2178"/>
      <c r="P12" s="2183"/>
      <c r="Q12" s="2164"/>
      <c r="R12" s="2165"/>
      <c r="S12" s="2166"/>
      <c r="T12" s="2169"/>
      <c r="U12" s="2169"/>
      <c r="V12" s="2170"/>
      <c r="W12" s="2159" t="str">
        <f>IF(W11="","",ROUNDDOWN(W11/1.1,0))</f>
        <v/>
      </c>
      <c r="X12" s="2117"/>
      <c r="Y12" s="2117"/>
      <c r="Z12" s="2117"/>
      <c r="AA12" s="2118"/>
      <c r="AB12" s="2164"/>
      <c r="AC12" s="2165"/>
      <c r="AD12" s="2166"/>
      <c r="AE12" s="2169"/>
      <c r="AF12" s="2169"/>
      <c r="AG12" s="2170"/>
      <c r="AH12" s="2159" t="str">
        <f>IF(AH11="","",ROUNDDOWN(AH11/1.1,0))</f>
        <v/>
      </c>
      <c r="AI12" s="2117"/>
      <c r="AJ12" s="2117"/>
      <c r="AK12" s="2117"/>
      <c r="AL12" s="2118"/>
      <c r="AM12" s="2164"/>
      <c r="AN12" s="2165"/>
      <c r="AO12" s="2166"/>
      <c r="AP12" s="2169"/>
      <c r="AQ12" s="2169"/>
      <c r="AR12" s="2170"/>
      <c r="AS12" s="2159" t="str">
        <f>IF(AS11="","",ROUNDDOWN(AS11/1.1,0))</f>
        <v/>
      </c>
      <c r="AT12" s="2117"/>
      <c r="AU12" s="2117"/>
      <c r="AV12" s="2117"/>
      <c r="AW12" s="2118"/>
      <c r="AX12" s="2164"/>
      <c r="AY12" s="2165"/>
      <c r="AZ12" s="2166"/>
      <c r="BA12" s="2169"/>
      <c r="BB12" s="2169"/>
      <c r="BC12" s="2170"/>
      <c r="BD12" s="2159" t="str">
        <f>IF(BD11="","",ROUNDDOWN(BD11/1.1,0))</f>
        <v/>
      </c>
      <c r="BE12" s="2117"/>
      <c r="BF12" s="2117"/>
      <c r="BG12" s="2117"/>
      <c r="BH12" s="2118"/>
      <c r="BI12" s="2164"/>
      <c r="BJ12" s="2165"/>
      <c r="BK12" s="2166"/>
      <c r="BL12" s="2169"/>
      <c r="BM12" s="2169"/>
      <c r="BN12" s="2170"/>
      <c r="BO12" s="2159" t="str">
        <f>IF(BO11="","",ROUNDDOWN(BO11/1.1,0))</f>
        <v/>
      </c>
      <c r="BP12" s="2117"/>
      <c r="BQ12" s="2117"/>
      <c r="BR12" s="2117"/>
      <c r="BS12" s="2117"/>
      <c r="BT12" s="2160" t="str">
        <f>IF(E11="","",SUM(W12,AH12,AS12,BD12,BO12))</f>
        <v/>
      </c>
      <c r="BU12" s="2117"/>
      <c r="BV12" s="2117"/>
      <c r="BW12" s="2117"/>
      <c r="BX12" s="2118"/>
      <c r="BY12" s="336"/>
      <c r="CA12" s="1359"/>
      <c r="CB12" s="1359"/>
      <c r="CC12" s="1359"/>
      <c r="CD12" s="1359"/>
      <c r="CE12" s="1359"/>
      <c r="CF12" s="1359"/>
      <c r="CG12" s="1359"/>
      <c r="CH12" s="1359"/>
      <c r="CI12" s="1359"/>
      <c r="CJ12" s="1359"/>
      <c r="CK12" s="1359"/>
      <c r="CL12" s="1359"/>
      <c r="CM12" s="1359"/>
      <c r="CN12" s="1359"/>
      <c r="CO12" s="1359"/>
      <c r="CP12" s="1359"/>
      <c r="CQ12" s="1359"/>
      <c r="CR12" s="1359"/>
    </row>
    <row r="13" spans="2:96" ht="16.5" customHeight="1">
      <c r="D13" s="2142">
        <v>4</v>
      </c>
      <c r="E13" s="2144"/>
      <c r="F13" s="2144"/>
      <c r="G13" s="2144"/>
      <c r="H13" s="2144"/>
      <c r="I13" s="2145"/>
      <c r="J13" s="2148"/>
      <c r="K13" s="2144"/>
      <c r="L13" s="2144"/>
      <c r="M13" s="2144"/>
      <c r="N13" s="2144"/>
      <c r="O13" s="2144"/>
      <c r="P13" s="2149"/>
      <c r="Q13" s="2152" t="s">
        <v>4008</v>
      </c>
      <c r="R13" s="2153"/>
      <c r="S13" s="2154"/>
      <c r="T13" s="2155"/>
      <c r="U13" s="2135"/>
      <c r="V13" s="2136"/>
      <c r="W13" s="2139"/>
      <c r="X13" s="2139"/>
      <c r="Y13" s="2139"/>
      <c r="Z13" s="2139"/>
      <c r="AA13" s="2140"/>
      <c r="AB13" s="2129" t="s">
        <v>4009</v>
      </c>
      <c r="AC13" s="2130"/>
      <c r="AD13" s="2131"/>
      <c r="AE13" s="2135"/>
      <c r="AF13" s="2135"/>
      <c r="AG13" s="2136"/>
      <c r="AH13" s="2139"/>
      <c r="AI13" s="2139"/>
      <c r="AJ13" s="2139"/>
      <c r="AK13" s="2139"/>
      <c r="AL13" s="2140"/>
      <c r="AM13" s="2129" t="s">
        <v>4010</v>
      </c>
      <c r="AN13" s="2130"/>
      <c r="AO13" s="2131"/>
      <c r="AP13" s="2135"/>
      <c r="AQ13" s="2135"/>
      <c r="AR13" s="2136"/>
      <c r="AS13" s="2139"/>
      <c r="AT13" s="2139"/>
      <c r="AU13" s="2139"/>
      <c r="AV13" s="2139"/>
      <c r="AW13" s="2140"/>
      <c r="AX13" s="2129" t="s">
        <v>4011</v>
      </c>
      <c r="AY13" s="2130"/>
      <c r="AZ13" s="2131"/>
      <c r="BA13" s="2135"/>
      <c r="BB13" s="2135"/>
      <c r="BC13" s="2136"/>
      <c r="BD13" s="2139"/>
      <c r="BE13" s="2139"/>
      <c r="BF13" s="2139"/>
      <c r="BG13" s="2139"/>
      <c r="BH13" s="2140"/>
      <c r="BI13" s="2129" t="s">
        <v>4012</v>
      </c>
      <c r="BJ13" s="2130"/>
      <c r="BK13" s="2131"/>
      <c r="BL13" s="2135"/>
      <c r="BM13" s="2135"/>
      <c r="BN13" s="2136"/>
      <c r="BO13" s="2139"/>
      <c r="BP13" s="2139"/>
      <c r="BQ13" s="2139"/>
      <c r="BR13" s="2139"/>
      <c r="BS13" s="2141"/>
      <c r="BT13" s="2122" t="str">
        <f>IF(E13="","",SUM(W13,AH13,AS13,BD13,BO13))</f>
        <v/>
      </c>
      <c r="BU13" s="2123"/>
      <c r="BV13" s="2123"/>
      <c r="BW13" s="2123"/>
      <c r="BX13" s="2124"/>
      <c r="BY13" s="336"/>
      <c r="CA13" s="1359"/>
      <c r="CB13" s="1359"/>
      <c r="CC13" s="1359"/>
      <c r="CD13" s="1359"/>
      <c r="CE13" s="1359"/>
      <c r="CF13" s="1359"/>
      <c r="CG13" s="1359"/>
      <c r="CH13" s="1359"/>
      <c r="CI13" s="1359"/>
      <c r="CJ13" s="1359"/>
      <c r="CK13" s="1359"/>
      <c r="CL13" s="1359"/>
      <c r="CM13" s="1359"/>
      <c r="CN13" s="1359"/>
      <c r="CO13" s="1359"/>
      <c r="CP13" s="1359"/>
      <c r="CQ13" s="1359"/>
      <c r="CR13" s="1359"/>
    </row>
    <row r="14" spans="2:96" ht="17.25" customHeight="1" thickBot="1">
      <c r="D14" s="2186"/>
      <c r="E14" s="2187"/>
      <c r="F14" s="2187"/>
      <c r="G14" s="2187"/>
      <c r="H14" s="2187"/>
      <c r="I14" s="2188"/>
      <c r="J14" s="2189"/>
      <c r="K14" s="2187"/>
      <c r="L14" s="2187"/>
      <c r="M14" s="2187"/>
      <c r="N14" s="2187"/>
      <c r="O14" s="2187"/>
      <c r="P14" s="2190"/>
      <c r="Q14" s="2152"/>
      <c r="R14" s="2153"/>
      <c r="S14" s="2154"/>
      <c r="T14" s="2137"/>
      <c r="U14" s="2137"/>
      <c r="V14" s="2138"/>
      <c r="W14" s="2125" t="str">
        <f>IF(W13="","",ROUNDDOWN(W13/1.1,0))</f>
        <v/>
      </c>
      <c r="X14" s="2126"/>
      <c r="Y14" s="2126"/>
      <c r="Z14" s="2126"/>
      <c r="AA14" s="2127"/>
      <c r="AB14" s="2132"/>
      <c r="AC14" s="2133"/>
      <c r="AD14" s="2134"/>
      <c r="AE14" s="2137"/>
      <c r="AF14" s="2137"/>
      <c r="AG14" s="2138"/>
      <c r="AH14" s="2125" t="str">
        <f>IF(AH13="","",ROUNDDOWN(AH13/1.1,0))</f>
        <v/>
      </c>
      <c r="AI14" s="2126"/>
      <c r="AJ14" s="2126"/>
      <c r="AK14" s="2126"/>
      <c r="AL14" s="2127"/>
      <c r="AM14" s="2132"/>
      <c r="AN14" s="2133"/>
      <c r="AO14" s="2134"/>
      <c r="AP14" s="2137"/>
      <c r="AQ14" s="2137"/>
      <c r="AR14" s="2138"/>
      <c r="AS14" s="2125" t="str">
        <f>IF(AS13="","",ROUNDDOWN(AS13/1.1,0))</f>
        <v/>
      </c>
      <c r="AT14" s="2126"/>
      <c r="AU14" s="2126"/>
      <c r="AV14" s="2126"/>
      <c r="AW14" s="2127"/>
      <c r="AX14" s="2132"/>
      <c r="AY14" s="2133"/>
      <c r="AZ14" s="2134"/>
      <c r="BA14" s="2137"/>
      <c r="BB14" s="2137"/>
      <c r="BC14" s="2138"/>
      <c r="BD14" s="2125" t="str">
        <f>IF(BD13="","",ROUNDDOWN(BD13/1.1,0))</f>
        <v/>
      </c>
      <c r="BE14" s="2126"/>
      <c r="BF14" s="2126"/>
      <c r="BG14" s="2126"/>
      <c r="BH14" s="2127"/>
      <c r="BI14" s="2132"/>
      <c r="BJ14" s="2133"/>
      <c r="BK14" s="2134"/>
      <c r="BL14" s="2137"/>
      <c r="BM14" s="2137"/>
      <c r="BN14" s="2138"/>
      <c r="BO14" s="2125" t="str">
        <f>IF(BO13="","",ROUNDDOWN(BO13/1.1,0))</f>
        <v/>
      </c>
      <c r="BP14" s="2126"/>
      <c r="BQ14" s="2126"/>
      <c r="BR14" s="2126"/>
      <c r="BS14" s="2126"/>
      <c r="BT14" s="2128" t="str">
        <f>IF(E13="","",SUM(W14,AH14,AS14,BD14,BO14))</f>
        <v/>
      </c>
      <c r="BU14" s="2126"/>
      <c r="BV14" s="2126"/>
      <c r="BW14" s="2126"/>
      <c r="BX14" s="2127"/>
      <c r="BY14" s="336"/>
      <c r="CA14" s="1359"/>
      <c r="CB14" s="1359"/>
      <c r="CC14" s="1359"/>
      <c r="CD14" s="1359"/>
      <c r="CE14" s="1359"/>
      <c r="CF14" s="1359"/>
      <c r="CG14" s="1359"/>
      <c r="CH14" s="1359"/>
      <c r="CI14" s="1359"/>
      <c r="CJ14" s="1359"/>
      <c r="CK14" s="1359"/>
      <c r="CL14" s="1359"/>
      <c r="CM14" s="1359"/>
      <c r="CN14" s="1359"/>
      <c r="CO14" s="1359"/>
      <c r="CP14" s="1359"/>
      <c r="CQ14" s="1359"/>
      <c r="CR14" s="1359"/>
    </row>
    <row r="15" spans="2:96" ht="16.5" customHeight="1">
      <c r="D15" s="2174">
        <v>5</v>
      </c>
      <c r="E15" s="2176"/>
      <c r="F15" s="2176"/>
      <c r="G15" s="2176"/>
      <c r="H15" s="2176"/>
      <c r="I15" s="2177"/>
      <c r="J15" s="2180"/>
      <c r="K15" s="2176"/>
      <c r="L15" s="2176"/>
      <c r="M15" s="2176"/>
      <c r="N15" s="2176"/>
      <c r="O15" s="2176"/>
      <c r="P15" s="2181"/>
      <c r="Q15" s="2184" t="s">
        <v>4013</v>
      </c>
      <c r="R15" s="2162"/>
      <c r="S15" s="2163"/>
      <c r="T15" s="2185"/>
      <c r="U15" s="2167"/>
      <c r="V15" s="2168"/>
      <c r="W15" s="2171"/>
      <c r="X15" s="2171"/>
      <c r="Y15" s="2171"/>
      <c r="Z15" s="2171"/>
      <c r="AA15" s="2172"/>
      <c r="AB15" s="2161" t="s">
        <v>4014</v>
      </c>
      <c r="AC15" s="2162"/>
      <c r="AD15" s="2163"/>
      <c r="AE15" s="2167"/>
      <c r="AF15" s="2167"/>
      <c r="AG15" s="2168"/>
      <c r="AH15" s="2171"/>
      <c r="AI15" s="2171"/>
      <c r="AJ15" s="2171"/>
      <c r="AK15" s="2171"/>
      <c r="AL15" s="2172"/>
      <c r="AM15" s="2161" t="s">
        <v>4015</v>
      </c>
      <c r="AN15" s="2162"/>
      <c r="AO15" s="2163"/>
      <c r="AP15" s="2167"/>
      <c r="AQ15" s="2167"/>
      <c r="AR15" s="2168"/>
      <c r="AS15" s="2171"/>
      <c r="AT15" s="2171"/>
      <c r="AU15" s="2171"/>
      <c r="AV15" s="2171"/>
      <c r="AW15" s="2172"/>
      <c r="AX15" s="2161" t="s">
        <v>4016</v>
      </c>
      <c r="AY15" s="2162"/>
      <c r="AZ15" s="2163"/>
      <c r="BA15" s="2167"/>
      <c r="BB15" s="2167"/>
      <c r="BC15" s="2168"/>
      <c r="BD15" s="2171"/>
      <c r="BE15" s="2171"/>
      <c r="BF15" s="2171"/>
      <c r="BG15" s="2171"/>
      <c r="BH15" s="2172"/>
      <c r="BI15" s="2161" t="s">
        <v>4017</v>
      </c>
      <c r="BJ15" s="2162"/>
      <c r="BK15" s="2163"/>
      <c r="BL15" s="2167"/>
      <c r="BM15" s="2167"/>
      <c r="BN15" s="2168"/>
      <c r="BO15" s="2171"/>
      <c r="BP15" s="2171"/>
      <c r="BQ15" s="2171"/>
      <c r="BR15" s="2171"/>
      <c r="BS15" s="2173"/>
      <c r="BT15" s="2156" t="str">
        <f>IF(E15="","",SUM(W15,AH15,AS15,BD15,BO15))</f>
        <v/>
      </c>
      <c r="BU15" s="2157"/>
      <c r="BV15" s="2157"/>
      <c r="BW15" s="2157"/>
      <c r="BX15" s="2158"/>
      <c r="BY15" s="336"/>
      <c r="CA15" s="1359"/>
      <c r="CB15" s="1359"/>
      <c r="CC15" s="1359"/>
      <c r="CD15" s="1359"/>
      <c r="CE15" s="1359"/>
      <c r="CF15" s="1359"/>
      <c r="CG15" s="1359"/>
      <c r="CH15" s="1359"/>
      <c r="CI15" s="1359"/>
      <c r="CJ15" s="1359"/>
      <c r="CK15" s="1359"/>
      <c r="CL15" s="1359"/>
      <c r="CM15" s="1359"/>
      <c r="CN15" s="1359"/>
      <c r="CO15" s="1359"/>
      <c r="CP15" s="1359"/>
      <c r="CQ15" s="1359"/>
      <c r="CR15" s="1359"/>
    </row>
    <row r="16" spans="2:96" ht="17.25" customHeight="1" thickBot="1">
      <c r="D16" s="2143"/>
      <c r="E16" s="2178"/>
      <c r="F16" s="2178"/>
      <c r="G16" s="2178"/>
      <c r="H16" s="2178"/>
      <c r="I16" s="2179"/>
      <c r="J16" s="2182"/>
      <c r="K16" s="2178"/>
      <c r="L16" s="2178"/>
      <c r="M16" s="2178"/>
      <c r="N16" s="2178"/>
      <c r="O16" s="2178"/>
      <c r="P16" s="2183"/>
      <c r="Q16" s="2164"/>
      <c r="R16" s="2165"/>
      <c r="S16" s="2166"/>
      <c r="T16" s="2169"/>
      <c r="U16" s="2169"/>
      <c r="V16" s="2170"/>
      <c r="W16" s="2159" t="str">
        <f>IF(W15="","",ROUNDDOWN(W15/1.1,0))</f>
        <v/>
      </c>
      <c r="X16" s="2117"/>
      <c r="Y16" s="2117"/>
      <c r="Z16" s="2117"/>
      <c r="AA16" s="2118"/>
      <c r="AB16" s="2164"/>
      <c r="AC16" s="2165"/>
      <c r="AD16" s="2166"/>
      <c r="AE16" s="2169"/>
      <c r="AF16" s="2169"/>
      <c r="AG16" s="2170"/>
      <c r="AH16" s="2159" t="str">
        <f>IF(AH15="","",ROUNDDOWN(AH15/1.1,0))</f>
        <v/>
      </c>
      <c r="AI16" s="2117"/>
      <c r="AJ16" s="2117"/>
      <c r="AK16" s="2117"/>
      <c r="AL16" s="2118"/>
      <c r="AM16" s="2164"/>
      <c r="AN16" s="2165"/>
      <c r="AO16" s="2166"/>
      <c r="AP16" s="2169"/>
      <c r="AQ16" s="2169"/>
      <c r="AR16" s="2170"/>
      <c r="AS16" s="2159" t="str">
        <f>IF(AS15="","",ROUNDDOWN(AS15/1.1,0))</f>
        <v/>
      </c>
      <c r="AT16" s="2117"/>
      <c r="AU16" s="2117"/>
      <c r="AV16" s="2117"/>
      <c r="AW16" s="2118"/>
      <c r="AX16" s="2164"/>
      <c r="AY16" s="2165"/>
      <c r="AZ16" s="2166"/>
      <c r="BA16" s="2169"/>
      <c r="BB16" s="2169"/>
      <c r="BC16" s="2170"/>
      <c r="BD16" s="2159" t="str">
        <f>IF(BD15="","",ROUNDDOWN(BD15/1.1,0))</f>
        <v/>
      </c>
      <c r="BE16" s="2117"/>
      <c r="BF16" s="2117"/>
      <c r="BG16" s="2117"/>
      <c r="BH16" s="2118"/>
      <c r="BI16" s="2164"/>
      <c r="BJ16" s="2165"/>
      <c r="BK16" s="2166"/>
      <c r="BL16" s="2169"/>
      <c r="BM16" s="2169"/>
      <c r="BN16" s="2170"/>
      <c r="BO16" s="2159" t="str">
        <f>IF(BO15="","",ROUNDDOWN(BO15/1.1,0))</f>
        <v/>
      </c>
      <c r="BP16" s="2117"/>
      <c r="BQ16" s="2117"/>
      <c r="BR16" s="2117"/>
      <c r="BS16" s="2117"/>
      <c r="BT16" s="2160" t="str">
        <f>IF(E15="","",SUM(W16,AH16,AS16,BD16,BO16))</f>
        <v/>
      </c>
      <c r="BU16" s="2117"/>
      <c r="BV16" s="2117"/>
      <c r="BW16" s="2117"/>
      <c r="BX16" s="2118"/>
      <c r="BY16" s="336"/>
      <c r="CA16" s="1359"/>
      <c r="CB16" s="1359"/>
      <c r="CC16" s="1359"/>
      <c r="CD16" s="1359"/>
      <c r="CE16" s="1359"/>
      <c r="CF16" s="1359"/>
      <c r="CG16" s="1359"/>
      <c r="CH16" s="1359"/>
      <c r="CI16" s="1359"/>
      <c r="CJ16" s="1359"/>
      <c r="CK16" s="1359"/>
      <c r="CL16" s="1359"/>
      <c r="CM16" s="1359"/>
      <c r="CN16" s="1359"/>
      <c r="CO16" s="1359"/>
      <c r="CP16" s="1359"/>
      <c r="CQ16" s="1359"/>
      <c r="CR16" s="1359"/>
    </row>
    <row r="17" spans="4:96" ht="16.5" customHeight="1">
      <c r="D17" s="2142">
        <v>6</v>
      </c>
      <c r="E17" s="2144"/>
      <c r="F17" s="2144"/>
      <c r="G17" s="2144"/>
      <c r="H17" s="2144"/>
      <c r="I17" s="2145"/>
      <c r="J17" s="2148"/>
      <c r="K17" s="2144"/>
      <c r="L17" s="2144"/>
      <c r="M17" s="2144"/>
      <c r="N17" s="2144"/>
      <c r="O17" s="2144"/>
      <c r="P17" s="2149"/>
      <c r="Q17" s="2152" t="s">
        <v>4018</v>
      </c>
      <c r="R17" s="2153"/>
      <c r="S17" s="2154"/>
      <c r="T17" s="2155"/>
      <c r="U17" s="2135"/>
      <c r="V17" s="2136"/>
      <c r="W17" s="2139"/>
      <c r="X17" s="2139"/>
      <c r="Y17" s="2139"/>
      <c r="Z17" s="2139"/>
      <c r="AA17" s="2140"/>
      <c r="AB17" s="2129" t="s">
        <v>4019</v>
      </c>
      <c r="AC17" s="2130"/>
      <c r="AD17" s="2131"/>
      <c r="AE17" s="2135"/>
      <c r="AF17" s="2135"/>
      <c r="AG17" s="2136"/>
      <c r="AH17" s="2139"/>
      <c r="AI17" s="2139"/>
      <c r="AJ17" s="2139"/>
      <c r="AK17" s="2139"/>
      <c r="AL17" s="2140"/>
      <c r="AM17" s="2129" t="s">
        <v>4020</v>
      </c>
      <c r="AN17" s="2130"/>
      <c r="AO17" s="2131"/>
      <c r="AP17" s="2135"/>
      <c r="AQ17" s="2135"/>
      <c r="AR17" s="2136"/>
      <c r="AS17" s="2139"/>
      <c r="AT17" s="2139"/>
      <c r="AU17" s="2139"/>
      <c r="AV17" s="2139"/>
      <c r="AW17" s="2140"/>
      <c r="AX17" s="2129" t="s">
        <v>4021</v>
      </c>
      <c r="AY17" s="2130"/>
      <c r="AZ17" s="2131"/>
      <c r="BA17" s="2135"/>
      <c r="BB17" s="2135"/>
      <c r="BC17" s="2136"/>
      <c r="BD17" s="2139"/>
      <c r="BE17" s="2139"/>
      <c r="BF17" s="2139"/>
      <c r="BG17" s="2139"/>
      <c r="BH17" s="2140"/>
      <c r="BI17" s="2129" t="s">
        <v>4022</v>
      </c>
      <c r="BJ17" s="2130"/>
      <c r="BK17" s="2131"/>
      <c r="BL17" s="2135"/>
      <c r="BM17" s="2135"/>
      <c r="BN17" s="2136"/>
      <c r="BO17" s="2139"/>
      <c r="BP17" s="2139"/>
      <c r="BQ17" s="2139"/>
      <c r="BR17" s="2139"/>
      <c r="BS17" s="2141"/>
      <c r="BT17" s="2122" t="str">
        <f>IF(E17="","",SUM(W17,AH17,AS17,BD17,BO17))</f>
        <v/>
      </c>
      <c r="BU17" s="2123"/>
      <c r="BV17" s="2123"/>
      <c r="BW17" s="2123"/>
      <c r="BX17" s="2124"/>
      <c r="BY17" s="336"/>
      <c r="CA17" s="1359"/>
      <c r="CB17" s="1359"/>
      <c r="CC17" s="1359"/>
      <c r="CD17" s="1359"/>
      <c r="CE17" s="1359"/>
      <c r="CF17" s="1359"/>
      <c r="CG17" s="1359"/>
      <c r="CH17" s="1359"/>
      <c r="CI17" s="1359"/>
      <c r="CJ17" s="1359"/>
      <c r="CK17" s="1359"/>
      <c r="CL17" s="1359"/>
      <c r="CM17" s="1359"/>
      <c r="CN17" s="1359"/>
      <c r="CO17" s="1359"/>
      <c r="CP17" s="1359"/>
      <c r="CQ17" s="1359"/>
      <c r="CR17" s="1359"/>
    </row>
    <row r="18" spans="4:96" ht="17.25" customHeight="1" thickBot="1">
      <c r="D18" s="2186"/>
      <c r="E18" s="2187"/>
      <c r="F18" s="2187"/>
      <c r="G18" s="2187"/>
      <c r="H18" s="2187"/>
      <c r="I18" s="2188"/>
      <c r="J18" s="2189"/>
      <c r="K18" s="2187"/>
      <c r="L18" s="2187"/>
      <c r="M18" s="2187"/>
      <c r="N18" s="2187"/>
      <c r="O18" s="2187"/>
      <c r="P18" s="2190"/>
      <c r="Q18" s="2152"/>
      <c r="R18" s="2153"/>
      <c r="S18" s="2154"/>
      <c r="T18" s="2137"/>
      <c r="U18" s="2137"/>
      <c r="V18" s="2138"/>
      <c r="W18" s="2125" t="str">
        <f>IF(W17="","",ROUNDDOWN(W17/1.1,0))</f>
        <v/>
      </c>
      <c r="X18" s="2126"/>
      <c r="Y18" s="2126"/>
      <c r="Z18" s="2126"/>
      <c r="AA18" s="2127"/>
      <c r="AB18" s="2132"/>
      <c r="AC18" s="2133"/>
      <c r="AD18" s="2134"/>
      <c r="AE18" s="2137"/>
      <c r="AF18" s="2137"/>
      <c r="AG18" s="2138"/>
      <c r="AH18" s="2125" t="str">
        <f>IF(AH17="","",ROUNDDOWN(AH17/1.1,0))</f>
        <v/>
      </c>
      <c r="AI18" s="2126"/>
      <c r="AJ18" s="2126"/>
      <c r="AK18" s="2126"/>
      <c r="AL18" s="2127"/>
      <c r="AM18" s="2132"/>
      <c r="AN18" s="2133"/>
      <c r="AO18" s="2134"/>
      <c r="AP18" s="2137"/>
      <c r="AQ18" s="2137"/>
      <c r="AR18" s="2138"/>
      <c r="AS18" s="2125" t="str">
        <f>IF(AS17="","",ROUNDDOWN(AS17/1.1,0))</f>
        <v/>
      </c>
      <c r="AT18" s="2126"/>
      <c r="AU18" s="2126"/>
      <c r="AV18" s="2126"/>
      <c r="AW18" s="2127"/>
      <c r="AX18" s="2132"/>
      <c r="AY18" s="2133"/>
      <c r="AZ18" s="2134"/>
      <c r="BA18" s="2137"/>
      <c r="BB18" s="2137"/>
      <c r="BC18" s="2138"/>
      <c r="BD18" s="2125" t="str">
        <f>IF(BD17="","",ROUNDDOWN(BD17/1.1,0))</f>
        <v/>
      </c>
      <c r="BE18" s="2126"/>
      <c r="BF18" s="2126"/>
      <c r="BG18" s="2126"/>
      <c r="BH18" s="2127"/>
      <c r="BI18" s="2132"/>
      <c r="BJ18" s="2133"/>
      <c r="BK18" s="2134"/>
      <c r="BL18" s="2137"/>
      <c r="BM18" s="2137"/>
      <c r="BN18" s="2138"/>
      <c r="BO18" s="2125" t="str">
        <f>IF(BO17="","",ROUNDDOWN(BO17/1.1,0))</f>
        <v/>
      </c>
      <c r="BP18" s="2126"/>
      <c r="BQ18" s="2126"/>
      <c r="BR18" s="2126"/>
      <c r="BS18" s="2126"/>
      <c r="BT18" s="2128" t="str">
        <f>IF(E17="","",SUM(W18,AH18,AS18,BD18,BO18))</f>
        <v/>
      </c>
      <c r="BU18" s="2126"/>
      <c r="BV18" s="2126"/>
      <c r="BW18" s="2126"/>
      <c r="BX18" s="2127"/>
      <c r="BY18" s="336"/>
      <c r="CA18" s="1359"/>
      <c r="CB18" s="1359"/>
      <c r="CC18" s="1359"/>
      <c r="CD18" s="1359"/>
      <c r="CE18" s="1359"/>
      <c r="CF18" s="1359"/>
      <c r="CG18" s="1359"/>
      <c r="CH18" s="1359"/>
      <c r="CI18" s="1359"/>
      <c r="CJ18" s="1359"/>
      <c r="CK18" s="1359"/>
      <c r="CL18" s="1359"/>
      <c r="CM18" s="1359"/>
      <c r="CN18" s="1359"/>
      <c r="CO18" s="1359"/>
      <c r="CP18" s="1359"/>
      <c r="CQ18" s="1359"/>
      <c r="CR18" s="1359"/>
    </row>
    <row r="19" spans="4:96" ht="16.5" customHeight="1">
      <c r="D19" s="2174">
        <v>7</v>
      </c>
      <c r="E19" s="2176"/>
      <c r="F19" s="2176"/>
      <c r="G19" s="2176"/>
      <c r="H19" s="2176"/>
      <c r="I19" s="2177"/>
      <c r="J19" s="2180"/>
      <c r="K19" s="2176"/>
      <c r="L19" s="2176"/>
      <c r="M19" s="2176"/>
      <c r="N19" s="2176"/>
      <c r="O19" s="2176"/>
      <c r="P19" s="2181"/>
      <c r="Q19" s="2184" t="s">
        <v>4023</v>
      </c>
      <c r="R19" s="2162"/>
      <c r="S19" s="2163"/>
      <c r="T19" s="2185"/>
      <c r="U19" s="2167"/>
      <c r="V19" s="2168"/>
      <c r="W19" s="2171"/>
      <c r="X19" s="2171"/>
      <c r="Y19" s="2171"/>
      <c r="Z19" s="2171"/>
      <c r="AA19" s="2172"/>
      <c r="AB19" s="2161" t="s">
        <v>4024</v>
      </c>
      <c r="AC19" s="2162"/>
      <c r="AD19" s="2163"/>
      <c r="AE19" s="2167"/>
      <c r="AF19" s="2167"/>
      <c r="AG19" s="2168"/>
      <c r="AH19" s="2171"/>
      <c r="AI19" s="2171"/>
      <c r="AJ19" s="2171"/>
      <c r="AK19" s="2171"/>
      <c r="AL19" s="2172"/>
      <c r="AM19" s="2161" t="s">
        <v>4025</v>
      </c>
      <c r="AN19" s="2162"/>
      <c r="AO19" s="2163"/>
      <c r="AP19" s="2167"/>
      <c r="AQ19" s="2167"/>
      <c r="AR19" s="2168"/>
      <c r="AS19" s="2171"/>
      <c r="AT19" s="2171"/>
      <c r="AU19" s="2171"/>
      <c r="AV19" s="2171"/>
      <c r="AW19" s="2172"/>
      <c r="AX19" s="2161" t="s">
        <v>4026</v>
      </c>
      <c r="AY19" s="2162"/>
      <c r="AZ19" s="2163"/>
      <c r="BA19" s="2167"/>
      <c r="BB19" s="2167"/>
      <c r="BC19" s="2168"/>
      <c r="BD19" s="2171"/>
      <c r="BE19" s="2171"/>
      <c r="BF19" s="2171"/>
      <c r="BG19" s="2171"/>
      <c r="BH19" s="2172"/>
      <c r="BI19" s="2161" t="s">
        <v>4027</v>
      </c>
      <c r="BJ19" s="2162"/>
      <c r="BK19" s="2163"/>
      <c r="BL19" s="2167"/>
      <c r="BM19" s="2167"/>
      <c r="BN19" s="2168"/>
      <c r="BO19" s="2171"/>
      <c r="BP19" s="2171"/>
      <c r="BQ19" s="2171"/>
      <c r="BR19" s="2171"/>
      <c r="BS19" s="2173"/>
      <c r="BT19" s="2156" t="str">
        <f>IF(E19="","",SUM(W19,AH19,AS19,BD19,BO19))</f>
        <v/>
      </c>
      <c r="BU19" s="2157"/>
      <c r="BV19" s="2157"/>
      <c r="BW19" s="2157"/>
      <c r="BX19" s="2158"/>
      <c r="BY19" s="336"/>
      <c r="CA19" s="1359"/>
      <c r="CB19" s="1359"/>
      <c r="CC19" s="1359"/>
      <c r="CD19" s="1359"/>
      <c r="CE19" s="1359"/>
      <c r="CF19" s="1359"/>
      <c r="CG19" s="1359"/>
      <c r="CH19" s="1359"/>
      <c r="CI19" s="1359"/>
      <c r="CJ19" s="1359"/>
      <c r="CK19" s="1359"/>
      <c r="CL19" s="1359"/>
      <c r="CM19" s="1359"/>
      <c r="CN19" s="1359"/>
      <c r="CO19" s="1359"/>
      <c r="CP19" s="1359"/>
      <c r="CQ19" s="1359"/>
      <c r="CR19" s="1359"/>
    </row>
    <row r="20" spans="4:96" ht="17.25" customHeight="1" thickBot="1">
      <c r="D20" s="2143"/>
      <c r="E20" s="2178"/>
      <c r="F20" s="2178"/>
      <c r="G20" s="2178"/>
      <c r="H20" s="2178"/>
      <c r="I20" s="2179"/>
      <c r="J20" s="2182"/>
      <c r="K20" s="2178"/>
      <c r="L20" s="2178"/>
      <c r="M20" s="2178"/>
      <c r="N20" s="2178"/>
      <c r="O20" s="2178"/>
      <c r="P20" s="2183"/>
      <c r="Q20" s="2164"/>
      <c r="R20" s="2165"/>
      <c r="S20" s="2166"/>
      <c r="T20" s="2169"/>
      <c r="U20" s="2169"/>
      <c r="V20" s="2170"/>
      <c r="W20" s="2159" t="str">
        <f>IF(W19="","",ROUNDDOWN(W19/1.1,0))</f>
        <v/>
      </c>
      <c r="X20" s="2117"/>
      <c r="Y20" s="2117"/>
      <c r="Z20" s="2117"/>
      <c r="AA20" s="2118"/>
      <c r="AB20" s="2164"/>
      <c r="AC20" s="2165"/>
      <c r="AD20" s="2166"/>
      <c r="AE20" s="2169"/>
      <c r="AF20" s="2169"/>
      <c r="AG20" s="2170"/>
      <c r="AH20" s="2159" t="str">
        <f>IF(AH19="","",ROUNDDOWN(AH19/1.1,0))</f>
        <v/>
      </c>
      <c r="AI20" s="2117"/>
      <c r="AJ20" s="2117"/>
      <c r="AK20" s="2117"/>
      <c r="AL20" s="2118"/>
      <c r="AM20" s="2164"/>
      <c r="AN20" s="2165"/>
      <c r="AO20" s="2166"/>
      <c r="AP20" s="2169"/>
      <c r="AQ20" s="2169"/>
      <c r="AR20" s="2170"/>
      <c r="AS20" s="2159" t="str">
        <f>IF(AS19="","",ROUNDDOWN(AS19/1.1,0))</f>
        <v/>
      </c>
      <c r="AT20" s="2117"/>
      <c r="AU20" s="2117"/>
      <c r="AV20" s="2117"/>
      <c r="AW20" s="2118"/>
      <c r="AX20" s="2164"/>
      <c r="AY20" s="2165"/>
      <c r="AZ20" s="2166"/>
      <c r="BA20" s="2169"/>
      <c r="BB20" s="2169"/>
      <c r="BC20" s="2170"/>
      <c r="BD20" s="2159" t="str">
        <f>IF(BD19="","",ROUNDDOWN(BD19/1.1,0))</f>
        <v/>
      </c>
      <c r="BE20" s="2117"/>
      <c r="BF20" s="2117"/>
      <c r="BG20" s="2117"/>
      <c r="BH20" s="2118"/>
      <c r="BI20" s="2164"/>
      <c r="BJ20" s="2165"/>
      <c r="BK20" s="2166"/>
      <c r="BL20" s="2169"/>
      <c r="BM20" s="2169"/>
      <c r="BN20" s="2170"/>
      <c r="BO20" s="2159" t="str">
        <f>IF(BO19="","",ROUNDDOWN(BO19/1.1,0))</f>
        <v/>
      </c>
      <c r="BP20" s="2117"/>
      <c r="BQ20" s="2117"/>
      <c r="BR20" s="2117"/>
      <c r="BS20" s="2117"/>
      <c r="BT20" s="2160" t="str">
        <f>IF(E19="","",SUM(W20,AH20,AS20,BD20,BO20))</f>
        <v/>
      </c>
      <c r="BU20" s="2117"/>
      <c r="BV20" s="2117"/>
      <c r="BW20" s="2117"/>
      <c r="BX20" s="2118"/>
      <c r="BY20" s="336"/>
      <c r="CA20" s="1359"/>
      <c r="CB20" s="1359"/>
      <c r="CC20" s="1359"/>
      <c r="CD20" s="1359"/>
      <c r="CE20" s="1359"/>
      <c r="CF20" s="1359"/>
      <c r="CG20" s="1359"/>
      <c r="CH20" s="1359"/>
      <c r="CI20" s="1359"/>
      <c r="CJ20" s="1359"/>
      <c r="CK20" s="1359"/>
      <c r="CL20" s="1359"/>
      <c r="CM20" s="1359"/>
      <c r="CN20" s="1359"/>
      <c r="CO20" s="1359"/>
      <c r="CP20" s="1359"/>
      <c r="CQ20" s="1359"/>
      <c r="CR20" s="1359"/>
    </row>
    <row r="21" spans="4:96" ht="16.5" customHeight="1">
      <c r="D21" s="2142">
        <v>8</v>
      </c>
      <c r="E21" s="2144"/>
      <c r="F21" s="2144"/>
      <c r="G21" s="2144"/>
      <c r="H21" s="2144"/>
      <c r="I21" s="2145"/>
      <c r="J21" s="2148"/>
      <c r="K21" s="2144"/>
      <c r="L21" s="2144"/>
      <c r="M21" s="2144"/>
      <c r="N21" s="2144"/>
      <c r="O21" s="2144"/>
      <c r="P21" s="2149"/>
      <c r="Q21" s="2152" t="s">
        <v>4028</v>
      </c>
      <c r="R21" s="2153"/>
      <c r="S21" s="2154"/>
      <c r="T21" s="2155"/>
      <c r="U21" s="2135"/>
      <c r="V21" s="2136"/>
      <c r="W21" s="2139"/>
      <c r="X21" s="2139"/>
      <c r="Y21" s="2139"/>
      <c r="Z21" s="2139"/>
      <c r="AA21" s="2140"/>
      <c r="AB21" s="2129" t="s">
        <v>4029</v>
      </c>
      <c r="AC21" s="2130"/>
      <c r="AD21" s="2131"/>
      <c r="AE21" s="2135"/>
      <c r="AF21" s="2135"/>
      <c r="AG21" s="2136"/>
      <c r="AH21" s="2139"/>
      <c r="AI21" s="2139"/>
      <c r="AJ21" s="2139"/>
      <c r="AK21" s="2139"/>
      <c r="AL21" s="2140"/>
      <c r="AM21" s="2129" t="s">
        <v>4030</v>
      </c>
      <c r="AN21" s="2130"/>
      <c r="AO21" s="2131"/>
      <c r="AP21" s="2135"/>
      <c r="AQ21" s="2135"/>
      <c r="AR21" s="2136"/>
      <c r="AS21" s="2139"/>
      <c r="AT21" s="2139"/>
      <c r="AU21" s="2139"/>
      <c r="AV21" s="2139"/>
      <c r="AW21" s="2140"/>
      <c r="AX21" s="2129" t="s">
        <v>4031</v>
      </c>
      <c r="AY21" s="2130"/>
      <c r="AZ21" s="2131"/>
      <c r="BA21" s="2135"/>
      <c r="BB21" s="2135"/>
      <c r="BC21" s="2136"/>
      <c r="BD21" s="2139"/>
      <c r="BE21" s="2139"/>
      <c r="BF21" s="2139"/>
      <c r="BG21" s="2139"/>
      <c r="BH21" s="2140"/>
      <c r="BI21" s="2129" t="s">
        <v>4032</v>
      </c>
      <c r="BJ21" s="2130"/>
      <c r="BK21" s="2131"/>
      <c r="BL21" s="2135"/>
      <c r="BM21" s="2135"/>
      <c r="BN21" s="2136"/>
      <c r="BO21" s="2139"/>
      <c r="BP21" s="2139"/>
      <c r="BQ21" s="2139"/>
      <c r="BR21" s="2139"/>
      <c r="BS21" s="2141"/>
      <c r="BT21" s="2122" t="str">
        <f>IF(E21="","",SUM(W21,AH21,AS21,BD21,BO21))</f>
        <v/>
      </c>
      <c r="BU21" s="2123"/>
      <c r="BV21" s="2123"/>
      <c r="BW21" s="2123"/>
      <c r="BX21" s="2124"/>
      <c r="BY21" s="336"/>
      <c r="CA21" s="1359"/>
      <c r="CB21" s="1359"/>
      <c r="CC21" s="1359"/>
      <c r="CD21" s="1359"/>
      <c r="CE21" s="1359"/>
      <c r="CF21" s="1359"/>
      <c r="CG21" s="1359"/>
      <c r="CH21" s="1359"/>
      <c r="CI21" s="1359"/>
      <c r="CJ21" s="1359"/>
      <c r="CK21" s="1359"/>
      <c r="CL21" s="1359"/>
      <c r="CM21" s="1359"/>
      <c r="CN21" s="1359"/>
      <c r="CO21" s="1359"/>
      <c r="CP21" s="1359"/>
      <c r="CQ21" s="1359"/>
      <c r="CR21" s="1359"/>
    </row>
    <row r="22" spans="4:96" ht="17.25" customHeight="1" thickBot="1">
      <c r="D22" s="2186"/>
      <c r="E22" s="2187"/>
      <c r="F22" s="2187"/>
      <c r="G22" s="2187"/>
      <c r="H22" s="2187"/>
      <c r="I22" s="2188"/>
      <c r="J22" s="2189"/>
      <c r="K22" s="2187"/>
      <c r="L22" s="2187"/>
      <c r="M22" s="2187"/>
      <c r="N22" s="2187"/>
      <c r="O22" s="2187"/>
      <c r="P22" s="2190"/>
      <c r="Q22" s="2152"/>
      <c r="R22" s="2153"/>
      <c r="S22" s="2154"/>
      <c r="T22" s="2137"/>
      <c r="U22" s="2137"/>
      <c r="V22" s="2138"/>
      <c r="W22" s="2125" t="str">
        <f>IF(W21="","",ROUNDDOWN(W21/1.1,0))</f>
        <v/>
      </c>
      <c r="X22" s="2126"/>
      <c r="Y22" s="2126"/>
      <c r="Z22" s="2126"/>
      <c r="AA22" s="2127"/>
      <c r="AB22" s="2132"/>
      <c r="AC22" s="2133"/>
      <c r="AD22" s="2134"/>
      <c r="AE22" s="2137"/>
      <c r="AF22" s="2137"/>
      <c r="AG22" s="2138"/>
      <c r="AH22" s="2125" t="str">
        <f>IF(AH21="","",ROUNDDOWN(AH21/1.1,0))</f>
        <v/>
      </c>
      <c r="AI22" s="2126"/>
      <c r="AJ22" s="2126"/>
      <c r="AK22" s="2126"/>
      <c r="AL22" s="2127"/>
      <c r="AM22" s="2132"/>
      <c r="AN22" s="2133"/>
      <c r="AO22" s="2134"/>
      <c r="AP22" s="2137"/>
      <c r="AQ22" s="2137"/>
      <c r="AR22" s="2138"/>
      <c r="AS22" s="2125" t="str">
        <f>IF(AS21="","",ROUNDDOWN(AS21/1.1,0))</f>
        <v/>
      </c>
      <c r="AT22" s="2126"/>
      <c r="AU22" s="2126"/>
      <c r="AV22" s="2126"/>
      <c r="AW22" s="2127"/>
      <c r="AX22" s="2132"/>
      <c r="AY22" s="2133"/>
      <c r="AZ22" s="2134"/>
      <c r="BA22" s="2137"/>
      <c r="BB22" s="2137"/>
      <c r="BC22" s="2138"/>
      <c r="BD22" s="2125" t="str">
        <f>IF(BD21="","",ROUNDDOWN(BD21/1.1,0))</f>
        <v/>
      </c>
      <c r="BE22" s="2126"/>
      <c r="BF22" s="2126"/>
      <c r="BG22" s="2126"/>
      <c r="BH22" s="2127"/>
      <c r="BI22" s="2132"/>
      <c r="BJ22" s="2133"/>
      <c r="BK22" s="2134"/>
      <c r="BL22" s="2137"/>
      <c r="BM22" s="2137"/>
      <c r="BN22" s="2138"/>
      <c r="BO22" s="2125" t="str">
        <f>IF(BO21="","",ROUNDDOWN(BO21/1.1,0))</f>
        <v/>
      </c>
      <c r="BP22" s="2126"/>
      <c r="BQ22" s="2126"/>
      <c r="BR22" s="2126"/>
      <c r="BS22" s="2126"/>
      <c r="BT22" s="2128" t="str">
        <f>IF(E21="","",SUM(W22,AH22,AS22,BD22,BO22))</f>
        <v/>
      </c>
      <c r="BU22" s="2126"/>
      <c r="BV22" s="2126"/>
      <c r="BW22" s="2126"/>
      <c r="BX22" s="2127"/>
      <c r="BY22" s="336"/>
      <c r="CA22" s="1359"/>
      <c r="CB22" s="1359"/>
      <c r="CC22" s="1359"/>
      <c r="CD22" s="1359"/>
      <c r="CE22" s="1359"/>
      <c r="CF22" s="1359"/>
      <c r="CG22" s="1359"/>
      <c r="CH22" s="1359"/>
      <c r="CI22" s="1359"/>
      <c r="CJ22" s="1359"/>
      <c r="CK22" s="1359"/>
      <c r="CL22" s="1359"/>
      <c r="CM22" s="1359"/>
      <c r="CN22" s="1359"/>
      <c r="CO22" s="1359"/>
      <c r="CP22" s="1359"/>
      <c r="CQ22" s="1359"/>
      <c r="CR22" s="1359"/>
    </row>
    <row r="23" spans="4:96" ht="16.5" customHeight="1">
      <c r="D23" s="2174">
        <v>9</v>
      </c>
      <c r="E23" s="2175"/>
      <c r="F23" s="2176"/>
      <c r="G23" s="2176"/>
      <c r="H23" s="2176"/>
      <c r="I23" s="2177"/>
      <c r="J23" s="2180"/>
      <c r="K23" s="2176"/>
      <c r="L23" s="2176"/>
      <c r="M23" s="2176"/>
      <c r="N23" s="2176"/>
      <c r="O23" s="2176"/>
      <c r="P23" s="2181"/>
      <c r="Q23" s="2184" t="s">
        <v>4033</v>
      </c>
      <c r="R23" s="2162"/>
      <c r="S23" s="2163"/>
      <c r="T23" s="2185"/>
      <c r="U23" s="2167"/>
      <c r="V23" s="2168"/>
      <c r="W23" s="2171"/>
      <c r="X23" s="2171"/>
      <c r="Y23" s="2171"/>
      <c r="Z23" s="2171"/>
      <c r="AA23" s="2172"/>
      <c r="AB23" s="2161" t="s">
        <v>4034</v>
      </c>
      <c r="AC23" s="2162"/>
      <c r="AD23" s="2163"/>
      <c r="AE23" s="2167"/>
      <c r="AF23" s="2167"/>
      <c r="AG23" s="2168"/>
      <c r="AH23" s="2171"/>
      <c r="AI23" s="2171"/>
      <c r="AJ23" s="2171"/>
      <c r="AK23" s="2171"/>
      <c r="AL23" s="2172"/>
      <c r="AM23" s="2161" t="s">
        <v>4035</v>
      </c>
      <c r="AN23" s="2162"/>
      <c r="AO23" s="2163"/>
      <c r="AP23" s="2167"/>
      <c r="AQ23" s="2167"/>
      <c r="AR23" s="2168"/>
      <c r="AS23" s="2171"/>
      <c r="AT23" s="2171"/>
      <c r="AU23" s="2171"/>
      <c r="AV23" s="2171"/>
      <c r="AW23" s="2172"/>
      <c r="AX23" s="2161" t="s">
        <v>4036</v>
      </c>
      <c r="AY23" s="2162"/>
      <c r="AZ23" s="2163"/>
      <c r="BA23" s="2167"/>
      <c r="BB23" s="2167"/>
      <c r="BC23" s="2168"/>
      <c r="BD23" s="2171"/>
      <c r="BE23" s="2171"/>
      <c r="BF23" s="2171"/>
      <c r="BG23" s="2171"/>
      <c r="BH23" s="2172"/>
      <c r="BI23" s="2161" t="s">
        <v>4037</v>
      </c>
      <c r="BJ23" s="2162"/>
      <c r="BK23" s="2163"/>
      <c r="BL23" s="2167"/>
      <c r="BM23" s="2167"/>
      <c r="BN23" s="2168"/>
      <c r="BO23" s="2171"/>
      <c r="BP23" s="2171"/>
      <c r="BQ23" s="2171"/>
      <c r="BR23" s="2171"/>
      <c r="BS23" s="2173"/>
      <c r="BT23" s="2156" t="str">
        <f>IF(E23="","",SUM(W23,AH23,AS23,BD23,BO23))</f>
        <v/>
      </c>
      <c r="BU23" s="2157"/>
      <c r="BV23" s="2157"/>
      <c r="BW23" s="2157"/>
      <c r="BX23" s="2158"/>
      <c r="BY23" s="336"/>
      <c r="CA23" s="1359"/>
      <c r="CB23" s="1359"/>
      <c r="CC23" s="1359"/>
      <c r="CD23" s="1359"/>
      <c r="CE23" s="1359"/>
      <c r="CF23" s="1359"/>
      <c r="CG23" s="1359"/>
      <c r="CH23" s="1359"/>
      <c r="CI23" s="1359"/>
      <c r="CJ23" s="1359"/>
      <c r="CK23" s="1359"/>
      <c r="CL23" s="1359"/>
      <c r="CM23" s="1359"/>
      <c r="CN23" s="1359"/>
      <c r="CO23" s="1359"/>
      <c r="CP23" s="1359"/>
      <c r="CQ23" s="1359"/>
      <c r="CR23" s="1359"/>
    </row>
    <row r="24" spans="4:96" ht="17.25" customHeight="1" thickBot="1">
      <c r="D24" s="2143"/>
      <c r="E24" s="2178"/>
      <c r="F24" s="2178"/>
      <c r="G24" s="2178"/>
      <c r="H24" s="2178"/>
      <c r="I24" s="2179"/>
      <c r="J24" s="2182"/>
      <c r="K24" s="2178"/>
      <c r="L24" s="2178"/>
      <c r="M24" s="2178"/>
      <c r="N24" s="2178"/>
      <c r="O24" s="2178"/>
      <c r="P24" s="2183"/>
      <c r="Q24" s="2164"/>
      <c r="R24" s="2165"/>
      <c r="S24" s="2166"/>
      <c r="T24" s="2169"/>
      <c r="U24" s="2169"/>
      <c r="V24" s="2170"/>
      <c r="W24" s="2159" t="str">
        <f>IF(W23="","",ROUNDDOWN(W23/1.1,0))</f>
        <v/>
      </c>
      <c r="X24" s="2117"/>
      <c r="Y24" s="2117"/>
      <c r="Z24" s="2117"/>
      <c r="AA24" s="2118"/>
      <c r="AB24" s="2164"/>
      <c r="AC24" s="2165"/>
      <c r="AD24" s="2166"/>
      <c r="AE24" s="2169"/>
      <c r="AF24" s="2169"/>
      <c r="AG24" s="2170"/>
      <c r="AH24" s="2159" t="str">
        <f>IF(AH23="","",ROUNDDOWN(AH23/1.1,0))</f>
        <v/>
      </c>
      <c r="AI24" s="2117"/>
      <c r="AJ24" s="2117"/>
      <c r="AK24" s="2117"/>
      <c r="AL24" s="2118"/>
      <c r="AM24" s="2164"/>
      <c r="AN24" s="2165"/>
      <c r="AO24" s="2166"/>
      <c r="AP24" s="2169"/>
      <c r="AQ24" s="2169"/>
      <c r="AR24" s="2170"/>
      <c r="AS24" s="2159" t="str">
        <f>IF(AS23="","",ROUNDDOWN(AS23/1.1,0))</f>
        <v/>
      </c>
      <c r="AT24" s="2117"/>
      <c r="AU24" s="2117"/>
      <c r="AV24" s="2117"/>
      <c r="AW24" s="2118"/>
      <c r="AX24" s="2164"/>
      <c r="AY24" s="2165"/>
      <c r="AZ24" s="2166"/>
      <c r="BA24" s="2169"/>
      <c r="BB24" s="2169"/>
      <c r="BC24" s="2170"/>
      <c r="BD24" s="2159" t="str">
        <f>IF(BD23="","",ROUNDDOWN(BD23/1.1,0))</f>
        <v/>
      </c>
      <c r="BE24" s="2117"/>
      <c r="BF24" s="2117"/>
      <c r="BG24" s="2117"/>
      <c r="BH24" s="2118"/>
      <c r="BI24" s="2164"/>
      <c r="BJ24" s="2165"/>
      <c r="BK24" s="2166"/>
      <c r="BL24" s="2169"/>
      <c r="BM24" s="2169"/>
      <c r="BN24" s="2170"/>
      <c r="BO24" s="2159" t="str">
        <f>IF(BO23="","",ROUNDDOWN(BO23/1.1,0))</f>
        <v/>
      </c>
      <c r="BP24" s="2117"/>
      <c r="BQ24" s="2117"/>
      <c r="BR24" s="2117"/>
      <c r="BS24" s="2117"/>
      <c r="BT24" s="2160" t="str">
        <f>IF(E23="","",SUM(W24,AH24,AS24,BD24,BO24))</f>
        <v/>
      </c>
      <c r="BU24" s="2117"/>
      <c r="BV24" s="2117"/>
      <c r="BW24" s="2117"/>
      <c r="BX24" s="2118"/>
      <c r="BY24" s="336"/>
      <c r="CA24" s="1359"/>
      <c r="CB24" s="1359"/>
      <c r="CC24" s="1359"/>
      <c r="CD24" s="1359"/>
      <c r="CE24" s="1359"/>
      <c r="CF24" s="1359"/>
      <c r="CG24" s="1359"/>
      <c r="CH24" s="1359"/>
      <c r="CI24" s="1359"/>
      <c r="CJ24" s="1359"/>
      <c r="CK24" s="1359"/>
      <c r="CL24" s="1359"/>
      <c r="CM24" s="1359"/>
      <c r="CN24" s="1359"/>
      <c r="CO24" s="1359"/>
      <c r="CP24" s="1359"/>
      <c r="CQ24" s="1359"/>
      <c r="CR24" s="1359"/>
    </row>
    <row r="25" spans="4:96" ht="16.5" customHeight="1">
      <c r="D25" s="2142">
        <v>10</v>
      </c>
      <c r="E25" s="2144"/>
      <c r="F25" s="2144"/>
      <c r="G25" s="2144"/>
      <c r="H25" s="2144"/>
      <c r="I25" s="2145"/>
      <c r="J25" s="2148"/>
      <c r="K25" s="2144"/>
      <c r="L25" s="2144"/>
      <c r="M25" s="2144"/>
      <c r="N25" s="2144"/>
      <c r="O25" s="2144"/>
      <c r="P25" s="2149"/>
      <c r="Q25" s="2152" t="s">
        <v>4038</v>
      </c>
      <c r="R25" s="2153"/>
      <c r="S25" s="2154"/>
      <c r="T25" s="2155"/>
      <c r="U25" s="2135"/>
      <c r="V25" s="2136"/>
      <c r="W25" s="2139"/>
      <c r="X25" s="2139"/>
      <c r="Y25" s="2139"/>
      <c r="Z25" s="2139"/>
      <c r="AA25" s="2140"/>
      <c r="AB25" s="2129" t="s">
        <v>4039</v>
      </c>
      <c r="AC25" s="2130"/>
      <c r="AD25" s="2131"/>
      <c r="AE25" s="2135"/>
      <c r="AF25" s="2135"/>
      <c r="AG25" s="2136"/>
      <c r="AH25" s="2139"/>
      <c r="AI25" s="2139"/>
      <c r="AJ25" s="2139"/>
      <c r="AK25" s="2139"/>
      <c r="AL25" s="2140"/>
      <c r="AM25" s="2129" t="s">
        <v>4040</v>
      </c>
      <c r="AN25" s="2130"/>
      <c r="AO25" s="2131"/>
      <c r="AP25" s="2135"/>
      <c r="AQ25" s="2135"/>
      <c r="AR25" s="2136"/>
      <c r="AS25" s="2139"/>
      <c r="AT25" s="2139"/>
      <c r="AU25" s="2139"/>
      <c r="AV25" s="2139"/>
      <c r="AW25" s="2140"/>
      <c r="AX25" s="2129" t="s">
        <v>4041</v>
      </c>
      <c r="AY25" s="2130"/>
      <c r="AZ25" s="2131"/>
      <c r="BA25" s="2135"/>
      <c r="BB25" s="2135"/>
      <c r="BC25" s="2136"/>
      <c r="BD25" s="2139"/>
      <c r="BE25" s="2139"/>
      <c r="BF25" s="2139"/>
      <c r="BG25" s="2139"/>
      <c r="BH25" s="2140"/>
      <c r="BI25" s="2129" t="s">
        <v>4042</v>
      </c>
      <c r="BJ25" s="2130"/>
      <c r="BK25" s="2131"/>
      <c r="BL25" s="2135"/>
      <c r="BM25" s="2135"/>
      <c r="BN25" s="2136"/>
      <c r="BO25" s="2139"/>
      <c r="BP25" s="2139"/>
      <c r="BQ25" s="2139"/>
      <c r="BR25" s="2139"/>
      <c r="BS25" s="2141"/>
      <c r="BT25" s="2122" t="str">
        <f>IF(E25="","",SUM(W25,AH25,AS25,BD25,BO25))</f>
        <v/>
      </c>
      <c r="BU25" s="2123"/>
      <c r="BV25" s="2123"/>
      <c r="BW25" s="2123"/>
      <c r="BX25" s="2124"/>
      <c r="BY25" s="336"/>
      <c r="CA25" s="1359"/>
      <c r="CB25" s="1359"/>
      <c r="CC25" s="1359"/>
      <c r="CD25" s="1359"/>
      <c r="CE25" s="1359"/>
      <c r="CF25" s="1359"/>
      <c r="CG25" s="1359"/>
      <c r="CH25" s="1359"/>
      <c r="CI25" s="1359"/>
      <c r="CJ25" s="1359"/>
      <c r="CK25" s="1359"/>
      <c r="CL25" s="1359"/>
      <c r="CM25" s="1359"/>
      <c r="CN25" s="1359"/>
      <c r="CO25" s="1359"/>
      <c r="CP25" s="1359"/>
      <c r="CQ25" s="1359"/>
      <c r="CR25" s="1359"/>
    </row>
    <row r="26" spans="4:96" ht="17.25" customHeight="1" thickBot="1">
      <c r="D26" s="2143"/>
      <c r="E26" s="2146"/>
      <c r="F26" s="2146"/>
      <c r="G26" s="2146"/>
      <c r="H26" s="2146"/>
      <c r="I26" s="2147"/>
      <c r="J26" s="2150"/>
      <c r="K26" s="2146"/>
      <c r="L26" s="2146"/>
      <c r="M26" s="2146"/>
      <c r="N26" s="2146"/>
      <c r="O26" s="2146"/>
      <c r="P26" s="2151"/>
      <c r="Q26" s="2132"/>
      <c r="R26" s="2133"/>
      <c r="S26" s="2134"/>
      <c r="T26" s="2137"/>
      <c r="U26" s="2137"/>
      <c r="V26" s="2138"/>
      <c r="W26" s="2125" t="str">
        <f>IF(W25="","",ROUNDDOWN(W25/1.1,0))</f>
        <v/>
      </c>
      <c r="X26" s="2126"/>
      <c r="Y26" s="2126"/>
      <c r="Z26" s="2126"/>
      <c r="AA26" s="2127"/>
      <c r="AB26" s="2132"/>
      <c r="AC26" s="2133"/>
      <c r="AD26" s="2134"/>
      <c r="AE26" s="2137"/>
      <c r="AF26" s="2137"/>
      <c r="AG26" s="2138"/>
      <c r="AH26" s="2125" t="str">
        <f>IF(AH25="","",ROUNDDOWN(AH25/1.1,0))</f>
        <v/>
      </c>
      <c r="AI26" s="2126"/>
      <c r="AJ26" s="2126"/>
      <c r="AK26" s="2126"/>
      <c r="AL26" s="2127"/>
      <c r="AM26" s="2132"/>
      <c r="AN26" s="2133"/>
      <c r="AO26" s="2134"/>
      <c r="AP26" s="2137"/>
      <c r="AQ26" s="2137"/>
      <c r="AR26" s="2138"/>
      <c r="AS26" s="2125" t="str">
        <f>IF(AS25="","",ROUNDDOWN(AS25/1.1,0))</f>
        <v/>
      </c>
      <c r="AT26" s="2126"/>
      <c r="AU26" s="2126"/>
      <c r="AV26" s="2126"/>
      <c r="AW26" s="2127"/>
      <c r="AX26" s="2132"/>
      <c r="AY26" s="2133"/>
      <c r="AZ26" s="2134"/>
      <c r="BA26" s="2137"/>
      <c r="BB26" s="2137"/>
      <c r="BC26" s="2138"/>
      <c r="BD26" s="2125" t="str">
        <f>IF(BD25="","",ROUNDDOWN(BD25/1.1,0))</f>
        <v/>
      </c>
      <c r="BE26" s="2126"/>
      <c r="BF26" s="2126"/>
      <c r="BG26" s="2126"/>
      <c r="BH26" s="2127"/>
      <c r="BI26" s="2132"/>
      <c r="BJ26" s="2133"/>
      <c r="BK26" s="2134"/>
      <c r="BL26" s="2137"/>
      <c r="BM26" s="2137"/>
      <c r="BN26" s="2138"/>
      <c r="BO26" s="2125" t="str">
        <f>IF(BO25="","",ROUNDDOWN(BO25/1.1,0))</f>
        <v/>
      </c>
      <c r="BP26" s="2126"/>
      <c r="BQ26" s="2126"/>
      <c r="BR26" s="2126"/>
      <c r="BS26" s="2126"/>
      <c r="BT26" s="2128" t="str">
        <f>IF(E25="","",SUM(W26,AH26,AS26,BD26,BO26))</f>
        <v/>
      </c>
      <c r="BU26" s="2126"/>
      <c r="BV26" s="2126"/>
      <c r="BW26" s="2126"/>
      <c r="BX26" s="2127"/>
      <c r="BY26" s="336"/>
      <c r="CA26" s="1359"/>
      <c r="CB26" s="1359"/>
      <c r="CC26" s="1359"/>
      <c r="CD26" s="1359"/>
      <c r="CE26" s="1359"/>
      <c r="CF26" s="1359"/>
      <c r="CG26" s="1359"/>
      <c r="CH26" s="1359"/>
      <c r="CI26" s="1359"/>
      <c r="CJ26" s="1359"/>
      <c r="CK26" s="1359"/>
      <c r="CL26" s="1359"/>
      <c r="CM26" s="1359"/>
      <c r="CN26" s="1359"/>
      <c r="CO26" s="1359"/>
      <c r="CP26" s="1359"/>
      <c r="CQ26" s="1359"/>
      <c r="CR26" s="1359"/>
    </row>
    <row r="27" spans="4:96" ht="17.25" customHeight="1" thickBot="1">
      <c r="BT27" s="1364"/>
      <c r="BU27" s="1364"/>
      <c r="BV27" s="1364"/>
      <c r="BW27" s="1364"/>
      <c r="BX27" s="1364"/>
      <c r="BY27" s="336"/>
      <c r="CA27" s="1359"/>
      <c r="CB27" s="1359"/>
      <c r="CC27" s="1359"/>
      <c r="CD27" s="1359"/>
      <c r="CE27" s="1359"/>
      <c r="CF27" s="1359"/>
      <c r="CG27" s="1359"/>
      <c r="CH27" s="1359"/>
      <c r="CI27" s="1359"/>
      <c r="CJ27" s="1359"/>
      <c r="CK27" s="1359"/>
      <c r="CL27" s="1359"/>
      <c r="CM27" s="1359"/>
      <c r="CN27" s="1359"/>
      <c r="CO27" s="1359"/>
      <c r="CP27" s="1359"/>
      <c r="CQ27" s="1359"/>
      <c r="CR27" s="1359"/>
    </row>
    <row r="28" spans="4:96" ht="17.100000000000001" customHeight="1">
      <c r="D28" s="1360"/>
      <c r="E28" s="1360"/>
      <c r="F28" s="1360"/>
      <c r="G28" s="1360"/>
      <c r="H28" s="1360"/>
      <c r="I28" s="1360"/>
      <c r="J28" s="1360"/>
      <c r="K28" s="1360"/>
      <c r="L28" s="1360"/>
      <c r="M28" s="1360"/>
      <c r="N28" s="1360"/>
      <c r="O28" s="1360"/>
      <c r="P28" s="1360"/>
      <c r="Q28" s="1360"/>
      <c r="R28" s="1360"/>
      <c r="S28" s="1360"/>
      <c r="T28" s="1360"/>
      <c r="U28" s="1360"/>
      <c r="V28" s="1360"/>
      <c r="W28" s="1360"/>
      <c r="X28" s="1360"/>
      <c r="Y28" s="1360"/>
      <c r="Z28" s="1360"/>
      <c r="AA28" s="1360"/>
      <c r="AB28" s="1360"/>
      <c r="AC28" s="1360"/>
      <c r="AD28" s="1360"/>
      <c r="AE28" s="1360"/>
      <c r="AF28" s="1360"/>
      <c r="AG28" s="1360"/>
      <c r="AH28" s="1360"/>
      <c r="AI28" s="1360"/>
      <c r="AJ28" s="1360"/>
      <c r="AK28" s="1360"/>
      <c r="AL28" s="1360"/>
      <c r="AM28" s="1360"/>
      <c r="AN28" s="1360"/>
      <c r="AO28" s="1360"/>
      <c r="AP28" s="1360"/>
      <c r="AQ28" s="1360"/>
      <c r="AR28" s="1360"/>
      <c r="AS28" s="1360"/>
      <c r="AT28" s="1360"/>
      <c r="AU28" s="1360"/>
      <c r="AV28" s="1360"/>
      <c r="AW28" s="1360"/>
      <c r="AX28" s="1360"/>
      <c r="AY28" s="1360"/>
      <c r="AZ28" s="1360"/>
      <c r="BA28" s="1360"/>
      <c r="BB28" s="1360"/>
      <c r="BC28" s="1360"/>
      <c r="BD28" s="1360"/>
      <c r="BE28" s="1360"/>
      <c r="BF28" s="1360"/>
      <c r="BG28" s="1360"/>
      <c r="BH28" s="1360"/>
      <c r="BI28" s="1360"/>
      <c r="BJ28" s="1360"/>
      <c r="BK28" s="1360"/>
      <c r="BL28" s="1360"/>
      <c r="BM28" s="1360"/>
      <c r="BN28" s="1360"/>
      <c r="BO28" s="1360"/>
      <c r="BP28" s="1360"/>
      <c r="BQ28" s="1360"/>
      <c r="BR28" s="1360"/>
      <c r="BS28" s="1360"/>
      <c r="BT28" s="2103" t="s">
        <v>4043</v>
      </c>
      <c r="BU28" s="2104"/>
      <c r="BV28" s="2104"/>
      <c r="BW28" s="2104"/>
      <c r="BX28" s="2105"/>
      <c r="BY28" s="336"/>
      <c r="CA28" s="1359"/>
      <c r="CB28" s="1359"/>
      <c r="CC28" s="1359"/>
      <c r="CD28" s="1359"/>
      <c r="CE28" s="1359"/>
      <c r="CF28" s="1359"/>
      <c r="CG28" s="1359"/>
      <c r="CH28" s="1359"/>
      <c r="CI28" s="1359"/>
      <c r="CJ28" s="1359"/>
      <c r="CK28" s="1359"/>
      <c r="CL28" s="1359"/>
      <c r="CM28" s="1359"/>
      <c r="CN28" s="1359"/>
      <c r="CO28" s="1359"/>
      <c r="CP28" s="1359"/>
      <c r="CQ28" s="1359"/>
      <c r="CR28" s="1359"/>
    </row>
    <row r="29" spans="4:96" ht="17.100000000000001" customHeight="1">
      <c r="D29" s="1360"/>
      <c r="E29" s="1360"/>
      <c r="F29" s="1360"/>
      <c r="G29" s="1360"/>
      <c r="H29" s="1360"/>
      <c r="I29" s="1360"/>
      <c r="J29" s="1360"/>
      <c r="K29" s="1360"/>
      <c r="L29" s="1360"/>
      <c r="M29" s="1360"/>
      <c r="N29" s="1360"/>
      <c r="O29" s="1360"/>
      <c r="P29" s="1360"/>
      <c r="Q29" s="1360"/>
      <c r="R29" s="1360"/>
      <c r="S29" s="1360"/>
      <c r="T29" s="1360"/>
      <c r="U29" s="1360"/>
      <c r="V29" s="1360"/>
      <c r="W29" s="1360"/>
      <c r="X29" s="1360"/>
      <c r="Y29" s="1360"/>
      <c r="Z29" s="1360"/>
      <c r="AA29" s="1360"/>
      <c r="AB29" s="1360"/>
      <c r="AC29" s="1360"/>
      <c r="AD29" s="1360"/>
      <c r="AE29" s="1360"/>
      <c r="AF29" s="1360"/>
      <c r="AG29" s="1360"/>
      <c r="AH29" s="1360"/>
      <c r="AI29" s="1360"/>
      <c r="AJ29" s="1360"/>
      <c r="AK29" s="1360"/>
      <c r="AL29" s="1360"/>
      <c r="AM29" s="1360"/>
      <c r="AN29" s="1360"/>
      <c r="AO29" s="1360"/>
      <c r="AP29" s="1360"/>
      <c r="AQ29" s="1360"/>
      <c r="AR29" s="1360"/>
      <c r="AS29" s="1360"/>
      <c r="AT29" s="1360"/>
      <c r="AU29" s="1360"/>
      <c r="AV29" s="1360"/>
      <c r="AW29" s="1360"/>
      <c r="AX29" s="1360"/>
      <c r="AY29" s="1360"/>
      <c r="AZ29" s="1360"/>
      <c r="BA29" s="1360"/>
      <c r="BB29" s="1360"/>
      <c r="BC29" s="1360"/>
      <c r="BD29" s="1360"/>
      <c r="BE29" s="1360"/>
      <c r="BF29" s="1360"/>
      <c r="BG29" s="1360"/>
      <c r="BH29" s="1360"/>
      <c r="BI29" s="1360"/>
      <c r="BJ29" s="1360"/>
      <c r="BK29" s="1360"/>
      <c r="BL29" s="1360"/>
      <c r="BM29" s="1360"/>
      <c r="BN29" s="1360"/>
      <c r="BO29" s="1360"/>
      <c r="BP29" s="1360"/>
      <c r="BQ29" s="1360"/>
      <c r="BR29" s="1360"/>
      <c r="BS29" s="1360"/>
      <c r="BT29" s="2106" t="s">
        <v>4044</v>
      </c>
      <c r="BU29" s="2107"/>
      <c r="BV29" s="2107"/>
      <c r="BW29" s="2107"/>
      <c r="BX29" s="2108"/>
      <c r="BY29" s="336"/>
      <c r="CA29" s="1359"/>
      <c r="CB29" s="1359"/>
      <c r="CC29" s="1359"/>
      <c r="CD29" s="1359"/>
      <c r="CE29" s="1359"/>
      <c r="CF29" s="1359"/>
      <c r="CG29" s="1359"/>
      <c r="CH29" s="1359"/>
      <c r="CI29" s="1359"/>
      <c r="CJ29" s="1359"/>
      <c r="CK29" s="1359"/>
      <c r="CL29" s="1359"/>
      <c r="CM29" s="1359"/>
      <c r="CN29" s="1359"/>
      <c r="CO29" s="1359"/>
      <c r="CP29" s="1359"/>
      <c r="CQ29" s="1359"/>
      <c r="CR29" s="1359"/>
    </row>
    <row r="30" spans="4:96" ht="17.100000000000001" customHeight="1">
      <c r="D30" s="1360"/>
      <c r="E30" s="1360"/>
      <c r="F30" s="1360"/>
      <c r="G30" s="1360"/>
      <c r="H30" s="1360"/>
      <c r="I30" s="1360"/>
      <c r="J30" s="1360"/>
      <c r="K30" s="1360"/>
      <c r="L30" s="1360"/>
      <c r="M30" s="1360"/>
      <c r="N30" s="1360"/>
      <c r="O30" s="1360"/>
      <c r="P30" s="1360"/>
      <c r="Q30" s="1360"/>
      <c r="R30" s="1360"/>
      <c r="S30" s="1360"/>
      <c r="T30" s="1360"/>
      <c r="U30" s="1360"/>
      <c r="V30" s="1360"/>
      <c r="W30" s="1360"/>
      <c r="X30" s="1360"/>
      <c r="Y30" s="1360"/>
      <c r="Z30" s="1360"/>
      <c r="AA30" s="1360"/>
      <c r="AB30" s="1360"/>
      <c r="AC30" s="1360"/>
      <c r="AD30" s="1360"/>
      <c r="AE30" s="1360"/>
      <c r="AF30" s="1360"/>
      <c r="AG30" s="1360"/>
      <c r="AH30" s="1360"/>
      <c r="AI30" s="1360"/>
      <c r="AJ30" s="1360"/>
      <c r="AK30" s="1360"/>
      <c r="AL30" s="1360"/>
      <c r="AM30" s="1360"/>
      <c r="AN30" s="1360"/>
      <c r="AO30" s="1360"/>
      <c r="AP30" s="1360"/>
      <c r="AQ30" s="1360"/>
      <c r="AR30" s="1360"/>
      <c r="AS30" s="1360"/>
      <c r="AT30" s="1360"/>
      <c r="AU30" s="1360"/>
      <c r="AV30" s="1360"/>
      <c r="AW30" s="1360"/>
      <c r="AX30" s="1360"/>
      <c r="AY30" s="1360"/>
      <c r="AZ30" s="1360"/>
      <c r="BA30" s="1360"/>
      <c r="BB30" s="1360"/>
      <c r="BC30" s="1360"/>
      <c r="BD30" s="1360"/>
      <c r="BE30" s="1360"/>
      <c r="BF30" s="1360"/>
      <c r="BG30" s="1360"/>
      <c r="BH30" s="1360"/>
      <c r="BI30" s="1360"/>
      <c r="BJ30" s="1360"/>
      <c r="BK30" s="1360"/>
      <c r="BL30" s="1360"/>
      <c r="BM30" s="1360"/>
      <c r="BN30" s="1360"/>
      <c r="BO30" s="1360"/>
      <c r="BP30" s="1360"/>
      <c r="BQ30" s="1360"/>
      <c r="BR30" s="1360"/>
      <c r="BS30" s="1360"/>
      <c r="BT30" s="2109" t="s">
        <v>4045</v>
      </c>
      <c r="BU30" s="2110"/>
      <c r="BV30" s="2110"/>
      <c r="BW30" s="2110"/>
      <c r="BX30" s="2111"/>
      <c r="BY30" s="336"/>
      <c r="CA30" s="1359"/>
      <c r="CB30" s="1359"/>
      <c r="CC30" s="1359"/>
      <c r="CD30" s="1359"/>
      <c r="CE30" s="1359"/>
      <c r="CF30" s="1359"/>
      <c r="CG30" s="1359"/>
      <c r="CH30" s="1359"/>
      <c r="CI30" s="1359"/>
      <c r="CJ30" s="1359"/>
      <c r="CK30" s="1359"/>
      <c r="CL30" s="1359"/>
      <c r="CM30" s="1359"/>
      <c r="CN30" s="1359"/>
      <c r="CO30" s="1359"/>
      <c r="CP30" s="1359"/>
      <c r="CQ30" s="1359"/>
      <c r="CR30" s="1359"/>
    </row>
    <row r="31" spans="4:96" ht="19.5" customHeight="1">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0"/>
      <c r="Z31" s="1360"/>
      <c r="AA31" s="1360"/>
      <c r="AB31" s="1360"/>
      <c r="AC31" s="1360"/>
      <c r="AD31" s="1360"/>
      <c r="AE31" s="1360"/>
      <c r="AF31" s="1360"/>
      <c r="AG31" s="1360"/>
      <c r="AH31" s="1360"/>
      <c r="AI31" s="1360"/>
      <c r="AJ31" s="1360"/>
      <c r="AK31" s="1360"/>
      <c r="AL31" s="1360"/>
      <c r="AM31" s="1360"/>
      <c r="AN31" s="1360"/>
      <c r="AO31" s="1360"/>
      <c r="AP31" s="1360"/>
      <c r="AQ31" s="1360"/>
      <c r="AR31" s="1360"/>
      <c r="AS31" s="1360"/>
      <c r="AT31" s="1360"/>
      <c r="AU31" s="1360"/>
      <c r="AV31" s="1360"/>
      <c r="AW31" s="1360"/>
      <c r="AX31" s="1360"/>
      <c r="AY31" s="1360"/>
      <c r="AZ31" s="1360"/>
      <c r="BA31" s="1360"/>
      <c r="BB31" s="1360"/>
      <c r="BC31" s="1360"/>
      <c r="BD31" s="1360"/>
      <c r="BE31" s="1360"/>
      <c r="BF31" s="1360"/>
      <c r="BG31" s="1360"/>
      <c r="BH31" s="1360"/>
      <c r="BI31" s="1360"/>
      <c r="BJ31" s="1360"/>
      <c r="BK31" s="1360"/>
      <c r="BL31" s="1360"/>
      <c r="BM31" s="1360"/>
      <c r="BN31" s="1360"/>
      <c r="BO31" s="1360"/>
      <c r="BP31" s="1360"/>
      <c r="BQ31" s="1360"/>
      <c r="BR31" s="1360"/>
      <c r="BS31" s="1360"/>
      <c r="BT31" s="2112" t="str">
        <f>IF(E7="","",SUM(BT7,BT9,BT11,BT13,BT15,BT17,BT19,BT21,BT23,BT25))</f>
        <v/>
      </c>
      <c r="BU31" s="2113"/>
      <c r="BV31" s="2113"/>
      <c r="BW31" s="2113"/>
      <c r="BX31" s="2114"/>
      <c r="BY31" s="336"/>
      <c r="CA31" s="2115" t="s">
        <v>4046</v>
      </c>
      <c r="CB31" s="2115"/>
      <c r="CC31" s="2115"/>
      <c r="CD31" s="2115"/>
      <c r="CE31" s="2115"/>
      <c r="CF31" s="2115"/>
      <c r="CG31" s="2115"/>
      <c r="CH31" s="2115"/>
      <c r="CI31" s="2115"/>
      <c r="CJ31" s="2115"/>
      <c r="CK31" s="2115"/>
      <c r="CL31" s="2115"/>
      <c r="CM31" s="2115"/>
      <c r="CN31" s="2115"/>
      <c r="CO31" s="2115"/>
      <c r="CP31" s="2115"/>
      <c r="CQ31" s="2115"/>
      <c r="CR31" s="2115"/>
    </row>
    <row r="32" spans="4:96" ht="19.5" customHeight="1" thickBot="1">
      <c r="D32" s="1360"/>
      <c r="E32" s="1360"/>
      <c r="F32" s="1360"/>
      <c r="G32" s="1360"/>
      <c r="H32" s="1360"/>
      <c r="I32" s="1360"/>
      <c r="J32" s="1360"/>
      <c r="K32" s="1360"/>
      <c r="L32" s="1360"/>
      <c r="M32" s="1360"/>
      <c r="N32" s="1360"/>
      <c r="O32" s="1360"/>
      <c r="P32" s="1360"/>
      <c r="Q32" s="1360"/>
      <c r="R32" s="1360"/>
      <c r="S32" s="1360"/>
      <c r="T32" s="1360"/>
      <c r="U32" s="1360"/>
      <c r="V32" s="1360"/>
      <c r="W32" s="1360"/>
      <c r="X32" s="1360"/>
      <c r="Y32" s="1360"/>
      <c r="Z32" s="1360"/>
      <c r="AA32" s="1360"/>
      <c r="AB32" s="1360"/>
      <c r="AC32" s="1360"/>
      <c r="AD32" s="1360"/>
      <c r="AE32" s="1360"/>
      <c r="AF32" s="1360"/>
      <c r="AG32" s="1360"/>
      <c r="AH32" s="1360"/>
      <c r="AI32" s="1360"/>
      <c r="AJ32" s="1360"/>
      <c r="AK32" s="1360"/>
      <c r="AL32" s="1360"/>
      <c r="AM32" s="1360"/>
      <c r="AN32" s="1360"/>
      <c r="AO32" s="1360"/>
      <c r="AP32" s="1360"/>
      <c r="AQ32" s="1360"/>
      <c r="AR32" s="1360"/>
      <c r="AS32" s="1360"/>
      <c r="AT32" s="1360"/>
      <c r="AU32" s="1360"/>
      <c r="AV32" s="1360"/>
      <c r="AW32" s="1360"/>
      <c r="AX32" s="1360"/>
      <c r="AY32" s="1360"/>
      <c r="AZ32" s="1360"/>
      <c r="BA32" s="1360"/>
      <c r="BB32" s="1360"/>
      <c r="BC32" s="1360"/>
      <c r="BD32" s="1360"/>
      <c r="BE32" s="1360"/>
      <c r="BF32" s="1360"/>
      <c r="BG32" s="1360"/>
      <c r="BH32" s="1360"/>
      <c r="BI32" s="1360"/>
      <c r="BJ32" s="1360"/>
      <c r="BK32" s="1360"/>
      <c r="BL32" s="1360"/>
      <c r="BM32" s="1360"/>
      <c r="BN32" s="1360"/>
      <c r="BO32" s="1360"/>
      <c r="BP32" s="1360"/>
      <c r="BQ32" s="1360"/>
      <c r="BR32" s="1360"/>
      <c r="BS32" s="1360"/>
      <c r="BT32" s="2116" t="str">
        <f>IF(E7="","",SUM(BT8,BT10,BT12,BT14,BT16,BT18,BT20,BT22,BT24,BT26))</f>
        <v/>
      </c>
      <c r="BU32" s="2117"/>
      <c r="BV32" s="2117"/>
      <c r="BW32" s="2117"/>
      <c r="BX32" s="2118"/>
      <c r="BY32" s="336"/>
      <c r="CA32" s="2115"/>
      <c r="CB32" s="2115"/>
      <c r="CC32" s="2115"/>
      <c r="CD32" s="2115"/>
      <c r="CE32" s="2115"/>
      <c r="CF32" s="2115"/>
      <c r="CG32" s="2115"/>
      <c r="CH32" s="2115"/>
      <c r="CI32" s="2115"/>
      <c r="CJ32" s="2115"/>
      <c r="CK32" s="2115"/>
      <c r="CL32" s="2115"/>
      <c r="CM32" s="2115"/>
      <c r="CN32" s="2115"/>
      <c r="CO32" s="2115"/>
      <c r="CP32" s="2115"/>
      <c r="CQ32" s="2115"/>
      <c r="CR32" s="2115"/>
    </row>
    <row r="33" spans="4:96" ht="35.450000000000003" customHeight="1" thickBot="1">
      <c r="D33" s="1360"/>
      <c r="E33" s="1360"/>
      <c r="F33" s="1360"/>
      <c r="G33" s="1360"/>
      <c r="H33" s="1360"/>
      <c r="I33" s="1360"/>
      <c r="J33" s="1360"/>
      <c r="K33" s="1360"/>
      <c r="L33" s="1360"/>
      <c r="M33" s="1360"/>
      <c r="N33" s="1360"/>
      <c r="O33" s="1360"/>
      <c r="P33" s="1360"/>
      <c r="Q33" s="1360"/>
      <c r="R33" s="1360"/>
      <c r="S33" s="1360"/>
      <c r="T33" s="1360"/>
      <c r="U33" s="1360"/>
      <c r="V33" s="1360"/>
      <c r="W33" s="1360"/>
      <c r="X33" s="1360"/>
      <c r="Y33" s="1360"/>
      <c r="Z33" s="1360"/>
      <c r="AA33" s="1360"/>
      <c r="AB33" s="1360"/>
      <c r="AC33" s="1360"/>
      <c r="AD33" s="1360"/>
      <c r="AE33" s="1360"/>
      <c r="AF33" s="1360"/>
      <c r="AG33" s="1360"/>
      <c r="AH33" s="1360"/>
      <c r="AI33" s="1360"/>
      <c r="AJ33" s="1360"/>
      <c r="AK33" s="1360"/>
      <c r="AL33" s="1360"/>
      <c r="AM33" s="1360"/>
      <c r="AN33" s="1360"/>
      <c r="AO33" s="1360"/>
      <c r="AP33" s="1360"/>
      <c r="AQ33" s="1360"/>
      <c r="AR33" s="1360"/>
      <c r="AS33" s="1360"/>
      <c r="AT33" s="1360"/>
      <c r="AU33" s="1360"/>
      <c r="AV33" s="1360"/>
      <c r="AW33" s="1360"/>
      <c r="AX33" s="1360"/>
      <c r="AY33" s="1360"/>
      <c r="AZ33" s="1360"/>
      <c r="BA33" s="1360"/>
      <c r="BB33" s="1360"/>
      <c r="BC33" s="1360"/>
      <c r="BD33" s="1360"/>
      <c r="BE33" s="1360"/>
      <c r="BF33" s="1360"/>
      <c r="BG33" s="1360"/>
      <c r="BH33" s="1360"/>
      <c r="BI33" s="1360"/>
      <c r="BJ33" s="1360"/>
      <c r="BK33" s="1360"/>
      <c r="BL33" s="1360"/>
      <c r="BM33" s="1360"/>
      <c r="BN33" s="1360"/>
      <c r="BO33" s="1360"/>
      <c r="BP33" s="1360"/>
      <c r="BQ33" s="1360"/>
      <c r="BR33" s="1360"/>
      <c r="BS33" s="1365" t="s">
        <v>4047</v>
      </c>
      <c r="BT33" s="2119"/>
      <c r="BU33" s="2120"/>
      <c r="BV33" s="2120"/>
      <c r="BW33" s="2120"/>
      <c r="BX33" s="2121"/>
      <c r="BY33" s="336"/>
      <c r="CA33" s="2115"/>
      <c r="CB33" s="2115"/>
      <c r="CC33" s="2115"/>
      <c r="CD33" s="2115"/>
      <c r="CE33" s="2115"/>
      <c r="CF33" s="2115"/>
      <c r="CG33" s="2115"/>
      <c r="CH33" s="2115"/>
      <c r="CI33" s="2115"/>
      <c r="CJ33" s="2115"/>
      <c r="CK33" s="2115"/>
      <c r="CL33" s="2115"/>
      <c r="CM33" s="2115"/>
      <c r="CN33" s="2115"/>
      <c r="CO33" s="2115"/>
      <c r="CP33" s="2115"/>
      <c r="CQ33" s="2115"/>
      <c r="CR33" s="2115"/>
    </row>
    <row r="34" spans="4:96" ht="19.5" customHeight="1">
      <c r="AP34" s="1360"/>
      <c r="AQ34" s="1360"/>
      <c r="AR34" s="1360"/>
      <c r="AS34" s="1360"/>
      <c r="AT34" s="1360"/>
      <c r="AU34" s="1360"/>
      <c r="AV34" s="1360"/>
      <c r="AW34" s="1360"/>
      <c r="AX34" s="1360"/>
      <c r="AY34" s="1360"/>
      <c r="AZ34" s="1360"/>
      <c r="BA34" s="1360"/>
      <c r="BB34" s="1360"/>
      <c r="BC34" s="1360"/>
      <c r="BD34" s="1360"/>
      <c r="BE34" s="1360"/>
      <c r="BF34" s="1360"/>
      <c r="BG34" s="1360"/>
      <c r="BH34" s="1360"/>
      <c r="BI34" s="1360"/>
      <c r="BJ34" s="1360"/>
      <c r="BK34" s="1360"/>
      <c r="BL34" s="1360"/>
      <c r="BM34" s="1360"/>
      <c r="BN34" s="1360"/>
      <c r="BO34" s="1360"/>
      <c r="BP34" s="1360"/>
      <c r="BQ34" s="1360"/>
      <c r="BR34" s="1360"/>
      <c r="BS34" s="1360"/>
      <c r="BT34" s="1366"/>
      <c r="BU34" s="1366"/>
      <c r="BV34" s="1366"/>
      <c r="BW34" s="1366"/>
      <c r="BX34" s="1366"/>
      <c r="BY34" s="336"/>
      <c r="CA34" s="2115"/>
      <c r="CB34" s="2115"/>
      <c r="CC34" s="2115"/>
      <c r="CD34" s="2115"/>
      <c r="CE34" s="2115"/>
      <c r="CF34" s="2115"/>
      <c r="CG34" s="2115"/>
      <c r="CH34" s="2115"/>
      <c r="CI34" s="2115"/>
      <c r="CJ34" s="2115"/>
      <c r="CK34" s="2115"/>
      <c r="CL34" s="2115"/>
      <c r="CM34" s="2115"/>
      <c r="CN34" s="2115"/>
      <c r="CO34" s="2115"/>
      <c r="CP34" s="2115"/>
      <c r="CQ34" s="2115"/>
      <c r="CR34" s="2115"/>
    </row>
    <row r="35" spans="4:96" ht="31.5" customHeight="1">
      <c r="CA35" s="2115"/>
      <c r="CB35" s="2115"/>
      <c r="CC35" s="2115"/>
      <c r="CD35" s="2115"/>
      <c r="CE35" s="2115"/>
      <c r="CF35" s="2115"/>
      <c r="CG35" s="2115"/>
      <c r="CH35" s="2115"/>
      <c r="CI35" s="2115"/>
      <c r="CJ35" s="2115"/>
      <c r="CK35" s="2115"/>
      <c r="CL35" s="2115"/>
      <c r="CM35" s="2115"/>
      <c r="CN35" s="2115"/>
      <c r="CO35" s="2115"/>
      <c r="CP35" s="2115"/>
      <c r="CQ35" s="2115"/>
      <c r="CR35" s="2115"/>
    </row>
    <row r="36" spans="4:96" ht="12"/>
  </sheetData>
  <mergeCells count="276">
    <mergeCell ref="F4:P4"/>
    <mergeCell ref="E6:I6"/>
    <mergeCell ref="J6:P6"/>
    <mergeCell ref="Q6:S6"/>
    <mergeCell ref="T6:V6"/>
    <mergeCell ref="W6:AA6"/>
    <mergeCell ref="BT6:BX6"/>
    <mergeCell ref="D7:D8"/>
    <mergeCell ref="E7:I8"/>
    <mergeCell ref="J7:P8"/>
    <mergeCell ref="Q7:S8"/>
    <mergeCell ref="T7:V8"/>
    <mergeCell ref="W7:AA7"/>
    <mergeCell ref="AB7:AD8"/>
    <mergeCell ref="AE7:AG8"/>
    <mergeCell ref="AH7:AL7"/>
    <mergeCell ref="AX6:AZ6"/>
    <mergeCell ref="BA6:BC6"/>
    <mergeCell ref="BD6:BH6"/>
    <mergeCell ref="BI6:BK6"/>
    <mergeCell ref="BL6:BN6"/>
    <mergeCell ref="BO6:BS6"/>
    <mergeCell ref="AB6:AD6"/>
    <mergeCell ref="AE6:AG6"/>
    <mergeCell ref="AH6:AL6"/>
    <mergeCell ref="AM6:AO6"/>
    <mergeCell ref="AP6:AR6"/>
    <mergeCell ref="AS6:AW6"/>
    <mergeCell ref="BL7:BN8"/>
    <mergeCell ref="BO7:BS7"/>
    <mergeCell ref="BT7:BX7"/>
    <mergeCell ref="W8:AA8"/>
    <mergeCell ref="AH8:AL8"/>
    <mergeCell ref="AS8:AW8"/>
    <mergeCell ref="BD8:BH8"/>
    <mergeCell ref="BO8:BS8"/>
    <mergeCell ref="BT8:BX8"/>
    <mergeCell ref="AM7:AO8"/>
    <mergeCell ref="AP7:AR8"/>
    <mergeCell ref="AS7:AW7"/>
    <mergeCell ref="AX7:AZ8"/>
    <mergeCell ref="BA7:BC8"/>
    <mergeCell ref="BD7:BH7"/>
    <mergeCell ref="AP9:AR10"/>
    <mergeCell ref="AS9:AW9"/>
    <mergeCell ref="D9:D10"/>
    <mergeCell ref="E9:I10"/>
    <mergeCell ref="J9:P10"/>
    <mergeCell ref="Q9:S10"/>
    <mergeCell ref="T9:V10"/>
    <mergeCell ref="W9:AA9"/>
    <mergeCell ref="BI7:BK8"/>
    <mergeCell ref="AS11:AW11"/>
    <mergeCell ref="D11:D12"/>
    <mergeCell ref="E11:I12"/>
    <mergeCell ref="J11:P12"/>
    <mergeCell ref="Q11:S12"/>
    <mergeCell ref="T11:V12"/>
    <mergeCell ref="W11:AA11"/>
    <mergeCell ref="BT9:BX9"/>
    <mergeCell ref="W10:AA10"/>
    <mergeCell ref="AH10:AL10"/>
    <mergeCell ref="AS10:AW10"/>
    <mergeCell ref="BD10:BH10"/>
    <mergeCell ref="BO10:BS10"/>
    <mergeCell ref="BT10:BX10"/>
    <mergeCell ref="AX9:AZ10"/>
    <mergeCell ref="BA9:BC10"/>
    <mergeCell ref="BD9:BH9"/>
    <mergeCell ref="BI9:BK10"/>
    <mergeCell ref="BL9:BN10"/>
    <mergeCell ref="BO9:BS9"/>
    <mergeCell ref="AB9:AD10"/>
    <mergeCell ref="AE9:AG10"/>
    <mergeCell ref="AH9:AL9"/>
    <mergeCell ref="AM9:AO10"/>
    <mergeCell ref="D13:D14"/>
    <mergeCell ref="E13:I14"/>
    <mergeCell ref="J13:P14"/>
    <mergeCell ref="Q13:S14"/>
    <mergeCell ref="T13:V14"/>
    <mergeCell ref="W13:AA13"/>
    <mergeCell ref="BT11:BX11"/>
    <mergeCell ref="W12:AA12"/>
    <mergeCell ref="AH12:AL12"/>
    <mergeCell ref="AS12:AW12"/>
    <mergeCell ref="BD12:BH12"/>
    <mergeCell ref="BO12:BS12"/>
    <mergeCell ref="BT12:BX12"/>
    <mergeCell ref="AX11:AZ12"/>
    <mergeCell ref="BA11:BC12"/>
    <mergeCell ref="BD11:BH11"/>
    <mergeCell ref="BI11:BK12"/>
    <mergeCell ref="BL11:BN12"/>
    <mergeCell ref="BO11:BS11"/>
    <mergeCell ref="AB11:AD12"/>
    <mergeCell ref="AE11:AG12"/>
    <mergeCell ref="AH11:AL11"/>
    <mergeCell ref="AM11:AO12"/>
    <mergeCell ref="AP11:AR12"/>
    <mergeCell ref="BT13:BX13"/>
    <mergeCell ref="W14:AA14"/>
    <mergeCell ref="AH14:AL14"/>
    <mergeCell ref="AS14:AW14"/>
    <mergeCell ref="BD14:BH14"/>
    <mergeCell ref="BO14:BS14"/>
    <mergeCell ref="BT14:BX14"/>
    <mergeCell ref="AX13:AZ14"/>
    <mergeCell ref="BA13:BC14"/>
    <mergeCell ref="BD13:BH13"/>
    <mergeCell ref="BI13:BK14"/>
    <mergeCell ref="BL13:BN14"/>
    <mergeCell ref="BO13:BS13"/>
    <mergeCell ref="AB13:AD14"/>
    <mergeCell ref="AE13:AG14"/>
    <mergeCell ref="AH13:AL13"/>
    <mergeCell ref="AM13:AO14"/>
    <mergeCell ref="AP13:AR14"/>
    <mergeCell ref="AS13:AW13"/>
    <mergeCell ref="AM15:AO16"/>
    <mergeCell ref="AP15:AR16"/>
    <mergeCell ref="AS15:AW15"/>
    <mergeCell ref="D15:D16"/>
    <mergeCell ref="E15:I16"/>
    <mergeCell ref="J15:P16"/>
    <mergeCell ref="Q15:S16"/>
    <mergeCell ref="T15:V16"/>
    <mergeCell ref="W15:AA15"/>
    <mergeCell ref="AP17:AR18"/>
    <mergeCell ref="AS17:AW17"/>
    <mergeCell ref="D17:D18"/>
    <mergeCell ref="E17:I18"/>
    <mergeCell ref="J17:P18"/>
    <mergeCell ref="Q17:S18"/>
    <mergeCell ref="T17:V18"/>
    <mergeCell ref="W17:AA17"/>
    <mergeCell ref="BT15:BX15"/>
    <mergeCell ref="W16:AA16"/>
    <mergeCell ref="AH16:AL16"/>
    <mergeCell ref="AS16:AW16"/>
    <mergeCell ref="BD16:BH16"/>
    <mergeCell ref="BO16:BS16"/>
    <mergeCell ref="BT16:BX16"/>
    <mergeCell ref="AX15:AZ16"/>
    <mergeCell ref="BA15:BC16"/>
    <mergeCell ref="BD15:BH15"/>
    <mergeCell ref="BI15:BK16"/>
    <mergeCell ref="BL15:BN16"/>
    <mergeCell ref="BO15:BS15"/>
    <mergeCell ref="AB15:AD16"/>
    <mergeCell ref="AE15:AG16"/>
    <mergeCell ref="AH15:AL15"/>
    <mergeCell ref="AS19:AW19"/>
    <mergeCell ref="D19:D20"/>
    <mergeCell ref="E19:I20"/>
    <mergeCell ref="J19:P20"/>
    <mergeCell ref="Q19:S20"/>
    <mergeCell ref="T19:V20"/>
    <mergeCell ref="W19:AA19"/>
    <mergeCell ref="BT17:BX17"/>
    <mergeCell ref="W18:AA18"/>
    <mergeCell ref="AH18:AL18"/>
    <mergeCell ref="AS18:AW18"/>
    <mergeCell ref="BD18:BH18"/>
    <mergeCell ref="BO18:BS18"/>
    <mergeCell ref="BT18:BX18"/>
    <mergeCell ref="AX17:AZ18"/>
    <mergeCell ref="BA17:BC18"/>
    <mergeCell ref="BD17:BH17"/>
    <mergeCell ref="BI17:BK18"/>
    <mergeCell ref="BL17:BN18"/>
    <mergeCell ref="BO17:BS17"/>
    <mergeCell ref="AB17:AD18"/>
    <mergeCell ref="AE17:AG18"/>
    <mergeCell ref="AH17:AL17"/>
    <mergeCell ref="AM17:AO18"/>
    <mergeCell ref="D21:D22"/>
    <mergeCell ref="E21:I22"/>
    <mergeCell ref="J21:P22"/>
    <mergeCell ref="Q21:S22"/>
    <mergeCell ref="T21:V22"/>
    <mergeCell ref="W21:AA21"/>
    <mergeCell ref="BT19:BX19"/>
    <mergeCell ref="W20:AA20"/>
    <mergeCell ref="AH20:AL20"/>
    <mergeCell ref="AS20:AW20"/>
    <mergeCell ref="BD20:BH20"/>
    <mergeCell ref="BO20:BS20"/>
    <mergeCell ref="BT20:BX20"/>
    <mergeCell ref="AX19:AZ20"/>
    <mergeCell ref="BA19:BC20"/>
    <mergeCell ref="BD19:BH19"/>
    <mergeCell ref="BI19:BK20"/>
    <mergeCell ref="BL19:BN20"/>
    <mergeCell ref="BO19:BS19"/>
    <mergeCell ref="AB19:AD20"/>
    <mergeCell ref="AE19:AG20"/>
    <mergeCell ref="AH19:AL19"/>
    <mergeCell ref="AM19:AO20"/>
    <mergeCell ref="AP19:AR20"/>
    <mergeCell ref="BT21:BX21"/>
    <mergeCell ref="W22:AA22"/>
    <mergeCell ref="AH22:AL22"/>
    <mergeCell ref="AS22:AW22"/>
    <mergeCell ref="BD22:BH22"/>
    <mergeCell ref="BO22:BS22"/>
    <mergeCell ref="BT22:BX22"/>
    <mergeCell ref="AX21:AZ22"/>
    <mergeCell ref="BA21:BC22"/>
    <mergeCell ref="BD21:BH21"/>
    <mergeCell ref="BI21:BK22"/>
    <mergeCell ref="BL21:BN22"/>
    <mergeCell ref="BO21:BS21"/>
    <mergeCell ref="AB21:AD22"/>
    <mergeCell ref="AE21:AG22"/>
    <mergeCell ref="AH21:AL21"/>
    <mergeCell ref="AM21:AO22"/>
    <mergeCell ref="AP21:AR22"/>
    <mergeCell ref="AS21:AW21"/>
    <mergeCell ref="AM23:AO24"/>
    <mergeCell ref="AP23:AR24"/>
    <mergeCell ref="AS23:AW23"/>
    <mergeCell ref="D23:D24"/>
    <mergeCell ref="E23:I24"/>
    <mergeCell ref="J23:P24"/>
    <mergeCell ref="Q23:S24"/>
    <mergeCell ref="T23:V24"/>
    <mergeCell ref="W23:AA23"/>
    <mergeCell ref="AP25:AR26"/>
    <mergeCell ref="AS25:AW25"/>
    <mergeCell ref="D25:D26"/>
    <mergeCell ref="E25:I26"/>
    <mergeCell ref="J25:P26"/>
    <mergeCell ref="Q25:S26"/>
    <mergeCell ref="T25:V26"/>
    <mergeCell ref="W25:AA25"/>
    <mergeCell ref="BT23:BX23"/>
    <mergeCell ref="W24:AA24"/>
    <mergeCell ref="AH24:AL24"/>
    <mergeCell ref="AS24:AW24"/>
    <mergeCell ref="BD24:BH24"/>
    <mergeCell ref="BO24:BS24"/>
    <mergeCell ref="BT24:BX24"/>
    <mergeCell ref="AX23:AZ24"/>
    <mergeCell ref="BA23:BC24"/>
    <mergeCell ref="BD23:BH23"/>
    <mergeCell ref="BI23:BK24"/>
    <mergeCell ref="BL23:BN24"/>
    <mergeCell ref="BO23:BS23"/>
    <mergeCell ref="AB23:AD24"/>
    <mergeCell ref="AE23:AG24"/>
    <mergeCell ref="AH23:AL23"/>
    <mergeCell ref="BT28:BX28"/>
    <mergeCell ref="BT29:BX29"/>
    <mergeCell ref="BT30:BX30"/>
    <mergeCell ref="BT31:BX31"/>
    <mergeCell ref="CA31:CR35"/>
    <mergeCell ref="BT32:BX32"/>
    <mergeCell ref="BT33:BX33"/>
    <mergeCell ref="BT25:BX25"/>
    <mergeCell ref="W26:AA26"/>
    <mergeCell ref="AH26:AL26"/>
    <mergeCell ref="AS26:AW26"/>
    <mergeCell ref="BD26:BH26"/>
    <mergeCell ref="BO26:BS26"/>
    <mergeCell ref="BT26:BX26"/>
    <mergeCell ref="AX25:AZ26"/>
    <mergeCell ref="BA25:BC26"/>
    <mergeCell ref="BD25:BH25"/>
    <mergeCell ref="BI25:BK26"/>
    <mergeCell ref="BL25:BN26"/>
    <mergeCell ref="BO25:BS25"/>
    <mergeCell ref="AB25:AD26"/>
    <mergeCell ref="AE25:AG26"/>
    <mergeCell ref="AH25:AL25"/>
    <mergeCell ref="AM25:AO26"/>
  </mergeCells>
  <phoneticPr fontId="68"/>
  <conditionalFormatting sqref="F4">
    <cfRule type="cellIs" dxfId="28" priority="2" stopIfTrue="1" operator="equal">
      <formula>""</formula>
    </cfRule>
  </conditionalFormatting>
  <conditionalFormatting sqref="F4:P4">
    <cfRule type="containsBlanks" dxfId="27" priority="1">
      <formula>LEN(TRIM(F4))=0</formula>
    </cfRule>
  </conditionalFormatting>
  <pageMargins left="0.31496062992125984" right="0.31496062992125984" top="0.74803149606299213" bottom="0.74803149606299213" header="0.31496062992125984" footer="0.31496062992125984"/>
  <pageSetup paperSize="9" scale="79"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669F3-7B7D-4F19-810C-7531743F2A86}">
  <sheetPr>
    <tabColor rgb="FFFF0000"/>
    <pageSetUpPr fitToPage="1"/>
  </sheetPr>
  <dimension ref="A1:BQ184"/>
  <sheetViews>
    <sheetView showGridLines="0" showZeros="0" view="pageBreakPreview" topLeftCell="B2"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6"/>
      <c r="AO2" s="1146"/>
      <c r="AP2" s="1146"/>
      <c r="AQ2" s="1146"/>
      <c r="AR2" s="1146"/>
      <c r="AS2" s="1146"/>
      <c r="AT2" s="1146"/>
      <c r="AU2" s="1146"/>
      <c r="AV2" s="1146"/>
      <c r="AW2" s="1146"/>
      <c r="AX2" s="1146"/>
      <c r="AY2" s="1146"/>
      <c r="AZ2" s="1146"/>
      <c r="BA2" s="1146"/>
      <c r="BB2" s="1146"/>
      <c r="BC2" s="1146"/>
      <c r="BD2" s="1146"/>
      <c r="BE2" s="1146"/>
      <c r="BF2" s="1146"/>
      <c r="BG2" s="1146"/>
      <c r="BH2" s="1146"/>
      <c r="BI2" s="1146"/>
      <c r="BJ2" s="1146"/>
      <c r="BK2" s="1146"/>
      <c r="BL2" s="1146"/>
    </row>
    <row r="3" spans="1:69" s="9" customFormat="1" ht="18" customHeight="1">
      <c r="A3" s="571"/>
      <c r="B3" s="149" t="s">
        <v>1774</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6"/>
      <c r="AO3" s="1146"/>
      <c r="AP3" s="1146"/>
      <c r="AQ3" s="1146"/>
      <c r="AR3" s="1146"/>
      <c r="AS3" s="1146"/>
      <c r="AT3" s="1146"/>
      <c r="AU3" s="1146"/>
      <c r="AV3" s="1146"/>
      <c r="AW3" s="1146"/>
      <c r="AX3" s="1146"/>
      <c r="AY3" s="1146"/>
      <c r="AZ3" s="1146"/>
      <c r="BA3" s="1146"/>
      <c r="BB3" s="1146"/>
      <c r="BC3" s="1146"/>
      <c r="BD3" s="1146"/>
      <c r="BE3" s="1146"/>
      <c r="BF3" s="1146"/>
      <c r="BG3" s="1146"/>
      <c r="BH3" s="1146"/>
      <c r="BI3" s="1146"/>
      <c r="BJ3" s="1146"/>
      <c r="BK3" s="1146"/>
      <c r="BL3" s="1146"/>
    </row>
    <row r="4" spans="1:69" s="9" customFormat="1" ht="39.75" customHeight="1">
      <c r="A4" s="571"/>
      <c r="B4" s="1563" t="s">
        <v>1772</v>
      </c>
      <c r="C4" s="1564"/>
      <c r="D4" s="1564"/>
      <c r="E4" s="1564"/>
      <c r="F4" s="1564"/>
      <c r="G4" s="1564"/>
      <c r="H4" s="1564"/>
      <c r="I4" s="1564"/>
      <c r="J4" s="1564"/>
      <c r="K4" s="24"/>
      <c r="L4" s="249"/>
      <c r="M4" s="11"/>
      <c r="N4" s="10"/>
      <c r="O4" s="10"/>
      <c r="P4" s="10"/>
      <c r="Q4" s="30"/>
      <c r="R4" s="27"/>
      <c r="S4" s="27"/>
      <c r="T4" s="30"/>
      <c r="U4" s="28"/>
      <c r="V4" s="1147"/>
      <c r="W4" s="26"/>
      <c r="X4" s="26"/>
      <c r="Y4" s="26"/>
      <c r="Z4" s="26"/>
      <c r="AA4" s="26"/>
      <c r="AB4" s="26"/>
      <c r="AC4" s="49"/>
      <c r="AD4" s="1148"/>
      <c r="AE4" s="1148"/>
      <c r="AF4" s="1148"/>
      <c r="AG4" s="1148"/>
      <c r="AH4" s="1148"/>
      <c r="AI4" s="1148"/>
      <c r="AJ4" s="1148"/>
      <c r="AK4" s="1148"/>
      <c r="AL4" s="1148"/>
      <c r="AM4" s="49"/>
      <c r="AN4" s="1146"/>
      <c r="AO4" s="1146"/>
      <c r="AP4" s="1146"/>
      <c r="AQ4" s="1146"/>
      <c r="AR4" s="1146"/>
      <c r="AS4" s="1146"/>
      <c r="AT4" s="1146"/>
      <c r="AU4" s="1146"/>
      <c r="AV4" s="1146"/>
      <c r="BB4" s="1146"/>
      <c r="BC4" s="1146"/>
      <c r="BD4" s="1146"/>
      <c r="BE4" s="1146"/>
      <c r="BF4" s="1146"/>
      <c r="BG4" s="1146"/>
      <c r="BH4" s="1146"/>
      <c r="BI4" s="1146"/>
      <c r="BJ4" s="1146"/>
      <c r="BK4" s="1146"/>
      <c r="BL4" s="1146"/>
      <c r="BM4" s="1146"/>
      <c r="BN4" s="1146"/>
      <c r="BO4" s="1146"/>
      <c r="BP4" s="1146"/>
      <c r="BQ4" s="1146"/>
    </row>
    <row r="5" spans="1:69" s="9" customFormat="1" ht="11.25" customHeight="1" thickBot="1">
      <c r="A5" s="571"/>
      <c r="B5" s="1564"/>
      <c r="C5" s="1564"/>
      <c r="D5" s="1564"/>
      <c r="E5" s="1564"/>
      <c r="F5" s="1564"/>
      <c r="G5" s="1564"/>
      <c r="H5" s="1564"/>
      <c r="I5" s="1564"/>
      <c r="J5" s="1564"/>
      <c r="L5" s="249"/>
      <c r="M5" s="11"/>
      <c r="N5" s="10"/>
      <c r="O5" s="10"/>
      <c r="P5" s="10"/>
      <c r="Q5" s="30"/>
      <c r="R5" s="27"/>
      <c r="S5" s="27"/>
      <c r="T5" s="30"/>
      <c r="U5" s="28"/>
      <c r="V5" s="29"/>
      <c r="W5" s="26"/>
      <c r="X5" s="26"/>
      <c r="Y5" s="26"/>
      <c r="Z5" s="26"/>
      <c r="AA5" s="26"/>
      <c r="AB5" s="26"/>
      <c r="AC5" s="49"/>
      <c r="AD5" s="1148"/>
      <c r="AE5" s="1148"/>
      <c r="AF5" s="1148"/>
      <c r="AG5" s="1148"/>
      <c r="AH5" s="1148"/>
      <c r="AI5" s="1148"/>
      <c r="AJ5" s="1148"/>
      <c r="AK5" s="1148"/>
      <c r="AL5" s="1148"/>
      <c r="AM5" s="49"/>
      <c r="AN5" s="1146"/>
      <c r="AO5" s="1146"/>
      <c r="AP5" s="32"/>
      <c r="AQ5" s="1146"/>
      <c r="AR5" s="1146"/>
      <c r="AS5" s="1146"/>
      <c r="AT5" s="1146"/>
      <c r="AU5" s="1146"/>
      <c r="AV5" s="1146"/>
      <c r="BB5" s="1146"/>
      <c r="BC5" s="1146"/>
      <c r="BD5" s="1146"/>
      <c r="BE5" s="1146"/>
      <c r="BF5" s="1146"/>
      <c r="BG5" s="1146"/>
      <c r="BH5" s="1146"/>
      <c r="BI5" s="1146"/>
      <c r="BJ5" s="1146"/>
      <c r="BK5" s="1146"/>
      <c r="BL5" s="1146"/>
      <c r="BM5" s="1146"/>
      <c r="BN5" s="1146"/>
      <c r="BO5" s="1146"/>
      <c r="BP5" s="1146"/>
      <c r="BQ5" s="1146"/>
    </row>
    <row r="6" spans="1:69" s="9" customFormat="1" ht="27.75" customHeight="1" thickBot="1">
      <c r="A6" s="571"/>
      <c r="B6" s="180" t="s">
        <v>1216</v>
      </c>
      <c r="C6" s="1565"/>
      <c r="D6" s="1566"/>
      <c r="E6" s="1566"/>
      <c r="F6" s="1566"/>
      <c r="G6" s="1566"/>
      <c r="H6" s="1566"/>
      <c r="I6" s="1566"/>
      <c r="J6" s="1567"/>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8"/>
      <c r="AM6" s="49"/>
      <c r="AN6" s="32"/>
      <c r="AO6" s="32"/>
      <c r="AQ6" s="32"/>
      <c r="AR6" s="32"/>
      <c r="AS6" s="32"/>
      <c r="AT6" s="32"/>
      <c r="AU6" s="32"/>
      <c r="AV6" s="1146"/>
      <c r="BB6" s="1146"/>
      <c r="BC6" s="1146"/>
      <c r="BD6" s="1146"/>
      <c r="BE6" s="1146"/>
      <c r="BF6" s="1146"/>
      <c r="BG6" s="1146"/>
      <c r="BH6" s="1146"/>
      <c r="BI6" s="1146"/>
      <c r="BJ6" s="1146"/>
      <c r="BK6" s="1146"/>
      <c r="BL6" s="1146"/>
      <c r="BM6" s="1146"/>
      <c r="BN6" s="1146"/>
      <c r="BO6" s="1146"/>
      <c r="BP6" s="1146"/>
      <c r="BQ6" s="1146"/>
    </row>
    <row r="7" spans="1:69" ht="18" customHeight="1">
      <c r="B7" s="1539" t="s">
        <v>1527</v>
      </c>
      <c r="C7" s="1501" t="s">
        <v>2</v>
      </c>
      <c r="D7" s="716" t="s">
        <v>75</v>
      </c>
      <c r="E7" s="1545" t="str">
        <f>IF(様式第１１!R2="","",様式第１１!R2)</f>
        <v/>
      </c>
      <c r="F7" s="1546"/>
      <c r="G7" s="1546"/>
      <c r="H7" s="1546"/>
      <c r="I7" s="1546"/>
      <c r="J7" s="1547"/>
      <c r="K7" s="717"/>
      <c r="L7" s="718"/>
      <c r="M7" s="718"/>
      <c r="N7" s="11"/>
      <c r="O7" s="11"/>
      <c r="P7" s="11"/>
      <c r="Q7" s="31"/>
      <c r="R7" s="27"/>
      <c r="S7" s="27"/>
      <c r="T7" s="31"/>
      <c r="U7" s="28"/>
      <c r="V7" s="29"/>
      <c r="W7" s="25"/>
      <c r="X7" s="25"/>
      <c r="Y7" s="25"/>
      <c r="Z7" s="25"/>
      <c r="AA7" s="25"/>
      <c r="AB7" s="25"/>
      <c r="AC7" s="48"/>
      <c r="AD7" s="1556"/>
      <c r="AE7" s="1556"/>
      <c r="AF7" s="1556"/>
      <c r="AG7" s="1556"/>
      <c r="AH7" s="1556"/>
      <c r="AI7" s="1556"/>
      <c r="AJ7" s="1556"/>
      <c r="AK7" s="1556"/>
      <c r="AL7" s="1148"/>
      <c r="AM7" s="48"/>
    </row>
    <row r="8" spans="1:69" ht="18" customHeight="1">
      <c r="B8" s="1539"/>
      <c r="C8" s="1514"/>
      <c r="D8" s="719" t="s">
        <v>3</v>
      </c>
      <c r="E8" s="1545" t="str">
        <f>IF(様式第１１!$N$11="","",様式第１１!$N$11)</f>
        <v/>
      </c>
      <c r="F8" s="1546"/>
      <c r="G8" s="1546"/>
      <c r="H8" s="1546"/>
      <c r="I8" s="1546"/>
      <c r="J8" s="1547"/>
      <c r="K8" s="717"/>
      <c r="L8" s="718"/>
      <c r="M8" s="718"/>
      <c r="N8" s="11"/>
      <c r="O8" s="11"/>
      <c r="P8" s="11"/>
      <c r="Q8" s="31"/>
      <c r="R8" s="27"/>
      <c r="S8" s="27"/>
      <c r="T8" s="31"/>
      <c r="U8" s="28"/>
      <c r="V8" s="29"/>
      <c r="W8" s="25"/>
      <c r="X8" s="25"/>
      <c r="Y8" s="25"/>
      <c r="Z8" s="25"/>
      <c r="AA8" s="25"/>
      <c r="AB8" s="25"/>
      <c r="AC8" s="48"/>
      <c r="AD8" s="1556"/>
      <c r="AE8" s="1556"/>
      <c r="AF8" s="1556"/>
      <c r="AG8" s="1556"/>
      <c r="AH8" s="1556"/>
      <c r="AI8" s="1556"/>
      <c r="AJ8" s="1556"/>
      <c r="AK8" s="1556"/>
      <c r="AL8" s="1148"/>
      <c r="AM8" s="48"/>
    </row>
    <row r="9" spans="1:69" ht="18" customHeight="1">
      <c r="B9" s="1539"/>
      <c r="C9" s="1514"/>
      <c r="D9" s="719" t="s">
        <v>4</v>
      </c>
      <c r="E9" s="1545" t="str">
        <f>IF(様式第１１!$N$9="","",様式第１１!$N$9)</f>
        <v/>
      </c>
      <c r="F9" s="1546"/>
      <c r="G9" s="1546"/>
      <c r="H9" s="1546"/>
      <c r="I9" s="1546"/>
      <c r="J9" s="1547"/>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8"/>
      <c r="AM9" s="48"/>
    </row>
    <row r="10" spans="1:69" ht="18" customHeight="1">
      <c r="B10" s="1539"/>
      <c r="C10" s="1514"/>
      <c r="D10" s="719" t="s">
        <v>5</v>
      </c>
      <c r="E10" s="1515"/>
      <c r="F10" s="1516"/>
      <c r="G10" s="1516"/>
      <c r="H10" s="1516"/>
      <c r="I10" s="1516"/>
      <c r="J10" s="1517"/>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8"/>
      <c r="AM10" s="48"/>
      <c r="AP10" s="1146"/>
    </row>
    <row r="11" spans="1:69" ht="18" customHeight="1">
      <c r="B11" s="1539"/>
      <c r="C11" s="1514" t="s">
        <v>0</v>
      </c>
      <c r="D11" s="719" t="s">
        <v>6</v>
      </c>
      <c r="E11" s="1560"/>
      <c r="F11" s="1561"/>
      <c r="G11" s="1561"/>
      <c r="H11" s="1561"/>
      <c r="I11" s="1561"/>
      <c r="J11" s="1562"/>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8"/>
      <c r="AM11" s="48"/>
    </row>
    <row r="12" spans="1:69" ht="18" customHeight="1">
      <c r="B12" s="1539"/>
      <c r="C12" s="1514"/>
      <c r="D12" s="719" t="s">
        <v>7</v>
      </c>
      <c r="E12" s="1560"/>
      <c r="F12" s="1561"/>
      <c r="G12" s="1561"/>
      <c r="H12" s="1561"/>
      <c r="I12" s="1561"/>
      <c r="J12" s="1562"/>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8"/>
      <c r="AM12" s="48"/>
    </row>
    <row r="13" spans="1:69" ht="18" customHeight="1">
      <c r="B13" s="1539"/>
      <c r="C13" s="1514"/>
      <c r="D13" s="719" t="s">
        <v>8</v>
      </c>
      <c r="E13" s="1560"/>
      <c r="F13" s="1561"/>
      <c r="G13" s="1561"/>
      <c r="H13" s="1561"/>
      <c r="I13" s="1561"/>
      <c r="J13" s="1562"/>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8"/>
      <c r="AM13" s="48"/>
    </row>
    <row r="14" spans="1:69" ht="18" customHeight="1">
      <c r="B14" s="1539"/>
      <c r="C14" s="1499" t="s">
        <v>1528</v>
      </c>
      <c r="D14" s="719" t="s">
        <v>10</v>
      </c>
      <c r="E14" s="1557"/>
      <c r="F14" s="1558"/>
      <c r="G14" s="1558"/>
      <c r="H14" s="1558"/>
      <c r="I14" s="1558"/>
      <c r="J14" s="1559"/>
      <c r="K14" s="717"/>
      <c r="L14" s="1187"/>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8"/>
      <c r="AM14" s="48"/>
    </row>
    <row r="15" spans="1:69" ht="18" customHeight="1">
      <c r="B15" s="1539"/>
      <c r="C15" s="1500"/>
      <c r="D15" s="719" t="s">
        <v>11</v>
      </c>
      <c r="E15" s="1560"/>
      <c r="F15" s="1561"/>
      <c r="G15" s="1561"/>
      <c r="H15" s="1561"/>
      <c r="I15" s="1561"/>
      <c r="J15" s="1562"/>
      <c r="K15" s="717"/>
      <c r="L15" s="1552" t="s">
        <v>1758</v>
      </c>
      <c r="M15" s="1552"/>
      <c r="N15" s="1552"/>
      <c r="O15" s="1552"/>
      <c r="P15" s="1552"/>
      <c r="Q15" s="1552"/>
      <c r="R15" s="1552"/>
      <c r="S15" s="1552"/>
      <c r="T15" s="1552"/>
      <c r="U15" s="1552"/>
      <c r="V15" s="29"/>
      <c r="W15" s="25"/>
      <c r="X15" s="25"/>
      <c r="Y15" s="25"/>
      <c r="Z15" s="25"/>
      <c r="AA15" s="25"/>
      <c r="AB15" s="25"/>
      <c r="AC15" s="48"/>
      <c r="AE15" s="1173"/>
      <c r="AF15" s="1173"/>
      <c r="AG15" s="1173"/>
      <c r="AH15" s="1173"/>
      <c r="AI15" s="1173"/>
      <c r="AJ15" s="1173"/>
      <c r="AK15" s="1173"/>
      <c r="AL15" s="1173"/>
      <c r="AM15" s="48"/>
    </row>
    <row r="16" spans="1:69" ht="18" customHeight="1">
      <c r="B16" s="1539"/>
      <c r="C16" s="1500"/>
      <c r="D16" s="719" t="s">
        <v>6</v>
      </c>
      <c r="E16" s="1553"/>
      <c r="F16" s="1554"/>
      <c r="G16" s="1554"/>
      <c r="H16" s="1554"/>
      <c r="I16" s="1554"/>
      <c r="J16" s="1555"/>
      <c r="K16" s="717"/>
      <c r="L16" s="1552"/>
      <c r="M16" s="1552"/>
      <c r="N16" s="1552"/>
      <c r="O16" s="1552"/>
      <c r="P16" s="1552"/>
      <c r="Q16" s="1552"/>
      <c r="R16" s="1552"/>
      <c r="S16" s="1552"/>
      <c r="T16" s="1552"/>
      <c r="U16" s="1552"/>
      <c r="V16" s="29"/>
      <c r="W16" s="25"/>
      <c r="X16" s="25"/>
      <c r="Y16" s="25"/>
      <c r="Z16" s="25"/>
      <c r="AA16" s="25"/>
      <c r="AB16" s="25"/>
      <c r="AC16" s="48"/>
      <c r="AD16" s="1173"/>
      <c r="AE16" s="1173"/>
      <c r="AF16" s="1173"/>
      <c r="AG16" s="1173"/>
      <c r="AH16" s="1173"/>
      <c r="AI16" s="1173"/>
      <c r="AJ16" s="1173"/>
      <c r="AK16" s="1173"/>
      <c r="AL16" s="1173"/>
      <c r="AM16" s="48"/>
    </row>
    <row r="17" spans="1:69" s="32" customFormat="1" ht="18" customHeight="1">
      <c r="A17" s="570"/>
      <c r="B17" s="1539"/>
      <c r="C17" s="1500"/>
      <c r="D17" s="719" t="s">
        <v>9</v>
      </c>
      <c r="E17" s="1553"/>
      <c r="F17" s="1554"/>
      <c r="G17" s="1554"/>
      <c r="H17" s="1554"/>
      <c r="I17" s="1554"/>
      <c r="J17" s="1555"/>
      <c r="K17" s="717"/>
      <c r="L17" s="1552"/>
      <c r="M17" s="1552"/>
      <c r="N17" s="1552"/>
      <c r="O17" s="1552"/>
      <c r="P17" s="1552"/>
      <c r="Q17" s="1552"/>
      <c r="R17" s="1552"/>
      <c r="S17" s="1552"/>
      <c r="T17" s="1552"/>
      <c r="U17" s="1552"/>
      <c r="V17" s="29"/>
      <c r="W17" s="25"/>
      <c r="X17" s="25"/>
      <c r="Y17" s="25"/>
      <c r="Z17" s="25"/>
      <c r="AA17" s="25"/>
      <c r="AB17" s="25"/>
      <c r="AC17" s="48"/>
      <c r="AD17" s="1173"/>
      <c r="AE17" s="1173"/>
      <c r="AF17" s="1173"/>
      <c r="AG17" s="1173"/>
      <c r="AH17" s="1173"/>
      <c r="AI17" s="1173"/>
      <c r="AJ17" s="1173"/>
      <c r="AK17" s="1173"/>
      <c r="AL17" s="1173"/>
      <c r="AM17" s="48"/>
      <c r="BM17" s="24"/>
      <c r="BN17" s="24"/>
      <c r="BO17" s="24"/>
      <c r="BP17" s="24"/>
      <c r="BQ17" s="24"/>
    </row>
    <row r="18" spans="1:69" s="32" customFormat="1" ht="18" customHeight="1">
      <c r="A18" s="570"/>
      <c r="B18" s="1539"/>
      <c r="C18" s="1500"/>
      <c r="D18" s="719" t="s">
        <v>8</v>
      </c>
      <c r="E18" s="1553"/>
      <c r="F18" s="1554"/>
      <c r="G18" s="1554"/>
      <c r="H18" s="1554"/>
      <c r="I18" s="1554"/>
      <c r="J18" s="1555"/>
      <c r="K18" s="717"/>
      <c r="L18" s="1552"/>
      <c r="M18" s="1552"/>
      <c r="N18" s="1552"/>
      <c r="O18" s="1552"/>
      <c r="P18" s="1552"/>
      <c r="Q18" s="1552"/>
      <c r="R18" s="1552"/>
      <c r="S18" s="1552"/>
      <c r="T18" s="1552"/>
      <c r="U18" s="1552"/>
      <c r="V18" s="29"/>
      <c r="W18" s="25"/>
      <c r="X18" s="25"/>
      <c r="Y18" s="25"/>
      <c r="Z18" s="25"/>
      <c r="AA18" s="25"/>
      <c r="AB18" s="25"/>
      <c r="AC18" s="48"/>
      <c r="AD18" s="1173"/>
      <c r="AE18" s="1173"/>
      <c r="AF18" s="1173"/>
      <c r="AG18" s="1173"/>
      <c r="AH18" s="1173"/>
      <c r="AI18" s="1173"/>
      <c r="AJ18" s="1173"/>
      <c r="AK18" s="1173"/>
      <c r="AL18" s="1173"/>
      <c r="AM18" s="48"/>
      <c r="AP18" s="1146"/>
      <c r="BM18" s="24"/>
      <c r="BN18" s="24"/>
      <c r="BO18" s="24"/>
      <c r="BP18" s="24"/>
      <c r="BQ18" s="24"/>
    </row>
    <row r="19" spans="1:69" s="32" customFormat="1" ht="18" customHeight="1">
      <c r="A19" s="570"/>
      <c r="B19" s="1539"/>
      <c r="C19" s="1500"/>
      <c r="D19" s="719" t="s">
        <v>1173</v>
      </c>
      <c r="E19" s="721"/>
      <c r="F19" s="1518"/>
      <c r="G19" s="1519"/>
      <c r="H19" s="1519"/>
      <c r="I19" s="1519"/>
      <c r="J19" s="1520"/>
      <c r="K19" s="717"/>
      <c r="L19" s="1552"/>
      <c r="M19" s="1552"/>
      <c r="N19" s="1552"/>
      <c r="O19" s="1552"/>
      <c r="P19" s="1552"/>
      <c r="Q19" s="1552"/>
      <c r="R19" s="1552"/>
      <c r="S19" s="1552"/>
      <c r="T19" s="1552"/>
      <c r="U19" s="1552"/>
      <c r="V19" s="29"/>
      <c r="W19" s="25"/>
      <c r="X19" s="25"/>
      <c r="Y19" s="25"/>
      <c r="Z19" s="25"/>
      <c r="AA19" s="25"/>
      <c r="AB19" s="25"/>
      <c r="AC19" s="48"/>
      <c r="AD19" s="1173"/>
      <c r="AE19" s="1173"/>
      <c r="AF19" s="1173"/>
      <c r="AG19" s="1173"/>
      <c r="AH19" s="1173"/>
      <c r="AI19" s="1173"/>
      <c r="AJ19" s="1173"/>
      <c r="AK19" s="1173"/>
      <c r="AL19" s="1173"/>
      <c r="AM19" s="48"/>
      <c r="BM19" s="24"/>
      <c r="BN19" s="24"/>
      <c r="BO19" s="24"/>
      <c r="BP19" s="24"/>
      <c r="BQ19" s="24"/>
    </row>
    <row r="20" spans="1:69" s="32" customFormat="1" ht="18" customHeight="1">
      <c r="A20" s="570"/>
      <c r="B20" s="1539"/>
      <c r="C20" s="1500"/>
      <c r="D20" s="719" t="s">
        <v>12</v>
      </c>
      <c r="E20" s="1518"/>
      <c r="F20" s="1519"/>
      <c r="G20" s="1519"/>
      <c r="H20" s="1519"/>
      <c r="I20" s="1519"/>
      <c r="J20" s="1520"/>
      <c r="K20" s="717"/>
      <c r="L20" s="717"/>
      <c r="M20" s="717"/>
      <c r="N20" s="24"/>
      <c r="O20" s="24"/>
      <c r="P20" s="24"/>
      <c r="Q20" s="25"/>
      <c r="R20" s="27"/>
      <c r="S20" s="27"/>
      <c r="T20" s="25"/>
      <c r="U20" s="28"/>
      <c r="V20" s="29"/>
      <c r="W20" s="25"/>
      <c r="X20" s="25"/>
      <c r="Y20" s="25"/>
      <c r="Z20" s="25"/>
      <c r="AA20" s="25"/>
      <c r="AB20" s="25"/>
      <c r="AC20" s="48"/>
      <c r="AD20" s="1173"/>
      <c r="AE20" s="1173"/>
      <c r="AF20" s="1173"/>
      <c r="AG20" s="1173"/>
      <c r="AH20" s="1173"/>
      <c r="AI20" s="1173"/>
      <c r="AJ20" s="1173"/>
      <c r="AK20" s="1173"/>
      <c r="AL20" s="1173"/>
      <c r="AM20" s="48"/>
      <c r="BM20" s="24"/>
      <c r="BN20" s="24"/>
      <c r="BO20" s="24"/>
      <c r="BP20" s="24"/>
      <c r="BQ20" s="24"/>
    </row>
    <row r="21" spans="1:69" s="32" customFormat="1" ht="18" customHeight="1" thickBot="1">
      <c r="A21" s="570"/>
      <c r="B21" s="1568"/>
      <c r="C21" s="1569"/>
      <c r="D21" s="722" t="s">
        <v>1</v>
      </c>
      <c r="E21" s="1570"/>
      <c r="F21" s="1525"/>
      <c r="G21" s="1525"/>
      <c r="H21" s="1525"/>
      <c r="I21" s="1525"/>
      <c r="J21" s="1526"/>
      <c r="K21" s="717"/>
      <c r="L21" s="717"/>
      <c r="M21" s="717"/>
      <c r="N21" s="24"/>
      <c r="O21" s="24"/>
      <c r="P21" s="24"/>
      <c r="Q21" s="25"/>
      <c r="R21" s="27"/>
      <c r="S21" s="27"/>
      <c r="T21" s="25"/>
      <c r="U21" s="28"/>
      <c r="V21" s="29"/>
      <c r="W21" s="25"/>
      <c r="X21" s="25"/>
      <c r="Y21" s="25"/>
      <c r="Z21" s="25"/>
      <c r="AA21" s="25"/>
      <c r="AB21" s="25"/>
      <c r="AC21" s="48"/>
      <c r="AD21" s="1148"/>
      <c r="AE21" s="1148"/>
      <c r="AF21" s="1148"/>
      <c r="AG21" s="1148"/>
      <c r="AH21" s="1148"/>
      <c r="AI21" s="1148"/>
      <c r="AJ21" s="1148"/>
      <c r="AK21" s="1148"/>
      <c r="AL21" s="1148"/>
      <c r="AM21" s="48"/>
      <c r="BM21" s="24"/>
      <c r="BN21" s="24"/>
      <c r="BO21" s="24"/>
      <c r="BP21" s="24"/>
      <c r="BQ21" s="24"/>
    </row>
    <row r="22" spans="1:69" s="32" customFormat="1" ht="18" customHeight="1">
      <c r="A22" s="570"/>
      <c r="B22" s="1538" t="s">
        <v>1529</v>
      </c>
      <c r="C22" s="1542" t="s">
        <v>2</v>
      </c>
      <c r="D22" s="723" t="s">
        <v>75</v>
      </c>
      <c r="E22" s="1545"/>
      <c r="F22" s="1546"/>
      <c r="G22" s="1546"/>
      <c r="H22" s="1546"/>
      <c r="I22" s="1546"/>
      <c r="J22" s="1547"/>
      <c r="K22" s="717"/>
      <c r="L22" s="717"/>
      <c r="M22" s="717"/>
      <c r="N22" s="24"/>
      <c r="O22" s="24"/>
      <c r="P22" s="24"/>
      <c r="Q22" s="25"/>
      <c r="R22" s="27"/>
      <c r="S22" s="27"/>
      <c r="T22" s="25"/>
      <c r="U22" s="28"/>
      <c r="V22" s="29"/>
      <c r="W22" s="25"/>
      <c r="X22" s="25"/>
      <c r="Y22" s="25"/>
      <c r="Z22" s="25"/>
      <c r="AA22" s="25"/>
      <c r="AB22" s="25"/>
      <c r="AC22" s="48"/>
      <c r="AD22" s="1148"/>
      <c r="AE22" s="1148"/>
      <c r="AF22" s="1148"/>
      <c r="AG22" s="1148"/>
      <c r="AH22" s="1148"/>
      <c r="AI22" s="1148"/>
      <c r="AJ22" s="1148"/>
      <c r="AK22" s="1148"/>
      <c r="AL22" s="1148"/>
      <c r="AM22" s="48"/>
      <c r="BM22" s="24"/>
      <c r="BN22" s="24"/>
      <c r="BO22" s="24"/>
      <c r="BP22" s="24"/>
      <c r="BQ22" s="24"/>
    </row>
    <row r="23" spans="1:69" s="32" customFormat="1" ht="18" customHeight="1">
      <c r="A23" s="570"/>
      <c r="B23" s="1539"/>
      <c r="C23" s="1543"/>
      <c r="D23" s="719" t="s">
        <v>3</v>
      </c>
      <c r="E23" s="1545"/>
      <c r="F23" s="1546"/>
      <c r="G23" s="1546"/>
      <c r="H23" s="1546"/>
      <c r="I23" s="1546"/>
      <c r="J23" s="1547"/>
      <c r="K23" s="717"/>
      <c r="L23" s="717"/>
      <c r="M23" s="717"/>
      <c r="N23" s="24"/>
      <c r="O23" s="24"/>
      <c r="P23" s="24"/>
      <c r="Q23" s="25"/>
      <c r="R23" s="27"/>
      <c r="S23" s="27"/>
      <c r="T23" s="25"/>
      <c r="U23" s="28"/>
      <c r="V23" s="29"/>
      <c r="W23" s="25"/>
      <c r="X23" s="25"/>
      <c r="Y23" s="25"/>
      <c r="Z23" s="25"/>
      <c r="AA23" s="25"/>
      <c r="AB23" s="25"/>
      <c r="AC23" s="48"/>
      <c r="AD23" s="1148"/>
      <c r="AE23" s="1148"/>
      <c r="AF23" s="1148"/>
      <c r="AG23" s="1148"/>
      <c r="AH23" s="1148"/>
      <c r="AI23" s="1148"/>
      <c r="AJ23" s="1148"/>
      <c r="AK23" s="1148"/>
      <c r="AL23" s="1148"/>
      <c r="AM23" s="48"/>
      <c r="BM23" s="24"/>
      <c r="BN23" s="24"/>
      <c r="BO23" s="24"/>
      <c r="BP23" s="24"/>
      <c r="BQ23" s="24"/>
    </row>
    <row r="24" spans="1:69" s="32" customFormat="1" ht="18" customHeight="1">
      <c r="A24" s="570"/>
      <c r="B24" s="1540"/>
      <c r="C24" s="1543"/>
      <c r="D24" s="719" t="s">
        <v>4</v>
      </c>
      <c r="E24" s="1545"/>
      <c r="F24" s="1546"/>
      <c r="G24" s="1546"/>
      <c r="H24" s="1546"/>
      <c r="I24" s="1546"/>
      <c r="J24" s="1547"/>
      <c r="K24" s="717"/>
      <c r="L24" s="717"/>
      <c r="M24" s="717"/>
      <c r="N24" s="24"/>
      <c r="O24" s="24"/>
      <c r="P24" s="24"/>
      <c r="Q24" s="25"/>
      <c r="R24" s="27"/>
      <c r="S24" s="27"/>
      <c r="T24" s="25"/>
      <c r="U24" s="28"/>
      <c r="V24" s="29"/>
      <c r="W24" s="25"/>
      <c r="X24" s="25"/>
      <c r="Y24" s="25"/>
      <c r="Z24" s="25"/>
      <c r="AA24" s="25"/>
      <c r="AB24" s="25"/>
      <c r="AC24" s="48"/>
      <c r="AD24" s="1148"/>
      <c r="AE24" s="1148"/>
      <c r="AF24" s="1148"/>
      <c r="AG24" s="1148"/>
      <c r="AH24" s="1148"/>
      <c r="AI24" s="1148"/>
      <c r="AJ24" s="1148"/>
      <c r="AK24" s="1148"/>
      <c r="AL24" s="1148"/>
      <c r="AM24" s="48"/>
      <c r="BM24" s="24"/>
      <c r="BN24" s="24"/>
      <c r="BO24" s="24"/>
      <c r="BP24" s="24"/>
      <c r="BQ24" s="24"/>
    </row>
    <row r="25" spans="1:69" s="32" customFormat="1" ht="18" customHeight="1">
      <c r="A25" s="570"/>
      <c r="B25" s="1540"/>
      <c r="C25" s="1544"/>
      <c r="D25" s="719" t="s">
        <v>5</v>
      </c>
      <c r="E25" s="1515"/>
      <c r="F25" s="1516"/>
      <c r="G25" s="1516"/>
      <c r="H25" s="1516"/>
      <c r="I25" s="1516"/>
      <c r="J25" s="1517"/>
      <c r="K25" s="717"/>
      <c r="L25" s="717"/>
      <c r="M25" s="717"/>
      <c r="N25" s="24"/>
      <c r="O25" s="24"/>
      <c r="P25" s="24"/>
      <c r="Q25" s="25"/>
      <c r="R25" s="27"/>
      <c r="S25" s="27"/>
      <c r="T25" s="25"/>
      <c r="U25" s="28"/>
      <c r="V25" s="29"/>
      <c r="W25" s="25"/>
      <c r="X25" s="25"/>
      <c r="Y25" s="25"/>
      <c r="Z25" s="25"/>
      <c r="AA25" s="25"/>
      <c r="AB25" s="25"/>
      <c r="AC25" s="48"/>
      <c r="AD25" s="1148"/>
      <c r="AE25" s="1148"/>
      <c r="AF25" s="1148"/>
      <c r="AG25" s="1148"/>
      <c r="AH25" s="1148"/>
      <c r="AI25" s="1148"/>
      <c r="AJ25" s="1148"/>
      <c r="AK25" s="1148"/>
      <c r="AL25" s="1148"/>
      <c r="AM25" s="48"/>
      <c r="BM25" s="24"/>
      <c r="BN25" s="24"/>
      <c r="BO25" s="24"/>
      <c r="BP25" s="24"/>
      <c r="BQ25" s="24"/>
    </row>
    <row r="26" spans="1:69" s="32" customFormat="1" ht="18" customHeight="1">
      <c r="A26" s="570"/>
      <c r="B26" s="1540"/>
      <c r="C26" s="1548" t="s">
        <v>72</v>
      </c>
      <c r="D26" s="719" t="s">
        <v>6</v>
      </c>
      <c r="E26" s="1549"/>
      <c r="F26" s="1550"/>
      <c r="G26" s="1550"/>
      <c r="H26" s="1550"/>
      <c r="I26" s="1550"/>
      <c r="J26" s="1551"/>
      <c r="K26" s="717"/>
      <c r="L26" s="717"/>
      <c r="M26" s="717"/>
      <c r="N26" s="24"/>
      <c r="O26" s="24"/>
      <c r="P26" s="24"/>
      <c r="Q26" s="25"/>
      <c r="R26" s="27"/>
      <c r="S26" s="27"/>
      <c r="T26" s="25"/>
      <c r="U26" s="28"/>
      <c r="V26" s="29"/>
      <c r="W26" s="25"/>
      <c r="X26" s="25"/>
      <c r="Y26" s="25"/>
      <c r="Z26" s="25"/>
      <c r="AA26" s="25"/>
      <c r="AB26" s="25"/>
      <c r="AC26" s="48"/>
      <c r="AD26" s="1148"/>
      <c r="AE26" s="1148"/>
      <c r="AF26" s="1148"/>
      <c r="AG26" s="1148"/>
      <c r="AH26" s="1148"/>
      <c r="AI26" s="1148"/>
      <c r="AJ26" s="1148"/>
      <c r="AK26" s="1148"/>
      <c r="AL26" s="1148"/>
      <c r="AM26" s="48"/>
      <c r="BM26" s="24"/>
      <c r="BN26" s="24"/>
      <c r="BO26" s="24"/>
      <c r="BP26" s="24"/>
      <c r="BQ26" s="24"/>
    </row>
    <row r="27" spans="1:69" s="32" customFormat="1" ht="18" customHeight="1">
      <c r="A27" s="570"/>
      <c r="B27" s="1540"/>
      <c r="C27" s="1543"/>
      <c r="D27" s="719" t="s">
        <v>7</v>
      </c>
      <c r="E27" s="1549"/>
      <c r="F27" s="1550"/>
      <c r="G27" s="1550"/>
      <c r="H27" s="1550"/>
      <c r="I27" s="1550"/>
      <c r="J27" s="1551"/>
      <c r="K27" s="717"/>
      <c r="L27" s="717"/>
      <c r="M27" s="717"/>
      <c r="N27" s="24"/>
      <c r="O27" s="24"/>
      <c r="P27" s="24"/>
      <c r="Q27" s="25"/>
      <c r="R27" s="27"/>
      <c r="S27" s="27"/>
      <c r="T27" s="25"/>
      <c r="U27" s="28"/>
      <c r="V27" s="29"/>
      <c r="W27" s="25"/>
      <c r="X27" s="25"/>
      <c r="Y27" s="25"/>
      <c r="Z27" s="25"/>
      <c r="AA27" s="25"/>
      <c r="AB27" s="25"/>
      <c r="AC27" s="48"/>
      <c r="AD27" s="1148"/>
      <c r="AE27" s="1148"/>
      <c r="AF27" s="1148"/>
      <c r="AG27" s="1148"/>
      <c r="AH27" s="1148"/>
      <c r="AI27" s="1148"/>
      <c r="AJ27" s="1148"/>
      <c r="AK27" s="1148"/>
      <c r="AL27" s="1148"/>
      <c r="AM27" s="48"/>
      <c r="BM27" s="24"/>
      <c r="BN27" s="24"/>
      <c r="BO27" s="24"/>
      <c r="BP27" s="24"/>
      <c r="BQ27" s="24"/>
    </row>
    <row r="28" spans="1:69" s="32" customFormat="1" ht="18" customHeight="1">
      <c r="A28" s="570"/>
      <c r="B28" s="1540"/>
      <c r="C28" s="1544"/>
      <c r="D28" s="719" t="s">
        <v>8</v>
      </c>
      <c r="E28" s="1549"/>
      <c r="F28" s="1550"/>
      <c r="G28" s="1550"/>
      <c r="H28" s="1550"/>
      <c r="I28" s="1550"/>
      <c r="J28" s="1551"/>
      <c r="K28" s="717"/>
      <c r="L28" s="717"/>
      <c r="M28" s="717"/>
      <c r="N28" s="24"/>
      <c r="O28" s="24"/>
      <c r="P28" s="24"/>
      <c r="Q28" s="25"/>
      <c r="R28" s="27"/>
      <c r="S28" s="27"/>
      <c r="T28" s="25"/>
      <c r="U28" s="28"/>
      <c r="V28" s="29"/>
      <c r="W28" s="25"/>
      <c r="X28" s="25"/>
      <c r="Y28" s="25"/>
      <c r="Z28" s="25"/>
      <c r="AA28" s="25"/>
      <c r="AB28" s="25"/>
      <c r="AC28" s="48"/>
      <c r="AD28" s="1148"/>
      <c r="AE28" s="1148"/>
      <c r="AF28" s="1148"/>
      <c r="AG28" s="1148"/>
      <c r="AH28" s="1148"/>
      <c r="AI28" s="1148"/>
      <c r="AJ28" s="1148"/>
      <c r="AK28" s="1148"/>
      <c r="AL28" s="1148"/>
      <c r="AM28" s="48"/>
      <c r="BM28" s="24"/>
      <c r="BN28" s="24"/>
      <c r="BO28" s="24"/>
      <c r="BP28" s="24"/>
      <c r="BQ28" s="24"/>
    </row>
    <row r="29" spans="1:69" s="32" customFormat="1" ht="18" customHeight="1">
      <c r="A29" s="570"/>
      <c r="B29" s="1540"/>
      <c r="C29" s="1514" t="s">
        <v>71</v>
      </c>
      <c r="D29" s="719" t="s">
        <v>11</v>
      </c>
      <c r="E29" s="1515"/>
      <c r="F29" s="1516"/>
      <c r="G29" s="1516"/>
      <c r="H29" s="1516"/>
      <c r="I29" s="1516"/>
      <c r="J29" s="1517"/>
      <c r="K29" s="717"/>
      <c r="L29" s="717"/>
      <c r="M29" s="717"/>
      <c r="N29" s="24"/>
      <c r="O29" s="24"/>
      <c r="P29" s="24"/>
      <c r="Q29" s="25"/>
      <c r="R29" s="27"/>
      <c r="S29" s="27"/>
      <c r="T29" s="25"/>
      <c r="U29" s="28"/>
      <c r="V29" s="29"/>
      <c r="W29" s="25"/>
      <c r="X29" s="25"/>
      <c r="Y29" s="25"/>
      <c r="Z29" s="25"/>
      <c r="AA29" s="25"/>
      <c r="AB29" s="25"/>
      <c r="AC29" s="48"/>
      <c r="AD29" s="1148"/>
      <c r="AE29" s="1148"/>
      <c r="AF29" s="1148"/>
      <c r="AG29" s="1148"/>
      <c r="AH29" s="1148"/>
      <c r="AI29" s="1148"/>
      <c r="AJ29" s="1148"/>
      <c r="AK29" s="1148"/>
      <c r="AL29" s="1148"/>
      <c r="AM29" s="48"/>
      <c r="BM29" s="24"/>
      <c r="BN29" s="24"/>
      <c r="BO29" s="24"/>
      <c r="BP29" s="24"/>
      <c r="BQ29" s="24"/>
    </row>
    <row r="30" spans="1:69" s="32" customFormat="1" ht="18" customHeight="1">
      <c r="A30" s="570"/>
      <c r="B30" s="1540"/>
      <c r="C30" s="1514"/>
      <c r="D30" s="719" t="s">
        <v>6</v>
      </c>
      <c r="E30" s="1515"/>
      <c r="F30" s="1516"/>
      <c r="G30" s="1516"/>
      <c r="H30" s="1516"/>
      <c r="I30" s="1516"/>
      <c r="J30" s="1517"/>
      <c r="K30" s="717"/>
      <c r="L30" s="717"/>
      <c r="M30" s="717"/>
      <c r="N30" s="24"/>
      <c r="O30" s="24"/>
      <c r="P30" s="24"/>
      <c r="Q30" s="25"/>
      <c r="R30" s="27"/>
      <c r="S30" s="27"/>
      <c r="T30" s="25"/>
      <c r="U30" s="28"/>
      <c r="V30" s="29"/>
      <c r="W30" s="25"/>
      <c r="X30" s="25"/>
      <c r="Y30" s="25"/>
      <c r="Z30" s="25"/>
      <c r="AA30" s="25"/>
      <c r="AB30" s="25"/>
      <c r="AC30" s="48"/>
      <c r="AD30" s="1148"/>
      <c r="AE30" s="1148"/>
      <c r="AF30" s="1148"/>
      <c r="AG30" s="1148"/>
      <c r="AH30" s="1148"/>
      <c r="AI30" s="1148"/>
      <c r="AJ30" s="1148"/>
      <c r="AK30" s="1148"/>
      <c r="AL30" s="1148"/>
      <c r="AM30" s="48"/>
      <c r="BM30" s="24"/>
      <c r="BN30" s="24"/>
      <c r="BO30" s="24"/>
      <c r="BP30" s="24"/>
      <c r="BQ30" s="24"/>
    </row>
    <row r="31" spans="1:69" s="32" customFormat="1" ht="18" customHeight="1">
      <c r="A31" s="570"/>
      <c r="B31" s="1540"/>
      <c r="C31" s="1514"/>
      <c r="D31" s="719" t="s">
        <v>9</v>
      </c>
      <c r="E31" s="1515"/>
      <c r="F31" s="1516"/>
      <c r="G31" s="1516"/>
      <c r="H31" s="1516"/>
      <c r="I31" s="1516"/>
      <c r="J31" s="1517"/>
      <c r="K31" s="717"/>
      <c r="L31" s="717"/>
      <c r="M31" s="717"/>
      <c r="N31" s="24"/>
      <c r="O31" s="24"/>
      <c r="P31" s="24"/>
      <c r="Q31" s="25"/>
      <c r="R31" s="27"/>
      <c r="S31" s="27"/>
      <c r="T31" s="25"/>
      <c r="U31" s="28"/>
      <c r="V31" s="29"/>
      <c r="W31" s="25"/>
      <c r="X31" s="25"/>
      <c r="Y31" s="25"/>
      <c r="Z31" s="25"/>
      <c r="AA31" s="25"/>
      <c r="AB31" s="25"/>
      <c r="AC31" s="48"/>
      <c r="AD31" s="1148"/>
      <c r="AE31" s="1148"/>
      <c r="AF31" s="1148"/>
      <c r="AG31" s="1148"/>
      <c r="AH31" s="1148"/>
      <c r="AI31" s="1148"/>
      <c r="AJ31" s="1148"/>
      <c r="AK31" s="1148"/>
      <c r="AL31" s="1148"/>
      <c r="AM31" s="48"/>
      <c r="BM31" s="24"/>
      <c r="BN31" s="24"/>
      <c r="BO31" s="24"/>
      <c r="BP31" s="24"/>
      <c r="BQ31" s="24"/>
    </row>
    <row r="32" spans="1:69" s="32" customFormat="1" ht="18" customHeight="1">
      <c r="A32" s="570"/>
      <c r="B32" s="1540"/>
      <c r="C32" s="1514"/>
      <c r="D32" s="719" t="s">
        <v>8</v>
      </c>
      <c r="E32" s="1515"/>
      <c r="F32" s="1516"/>
      <c r="G32" s="1516"/>
      <c r="H32" s="1516"/>
      <c r="I32" s="1516"/>
      <c r="J32" s="1517"/>
      <c r="K32" s="717"/>
      <c r="L32" s="717"/>
      <c r="M32" s="717"/>
      <c r="N32" s="24"/>
      <c r="O32" s="24"/>
      <c r="P32" s="24"/>
      <c r="Q32" s="25"/>
      <c r="R32" s="27"/>
      <c r="S32" s="27"/>
      <c r="T32" s="25"/>
      <c r="U32" s="28"/>
      <c r="V32" s="29"/>
      <c r="W32" s="25"/>
      <c r="X32" s="25"/>
      <c r="Y32" s="25"/>
      <c r="Z32" s="25"/>
      <c r="AA32" s="25"/>
      <c r="AB32" s="25"/>
      <c r="AC32" s="48"/>
      <c r="AD32" s="1148"/>
      <c r="AE32" s="1148"/>
      <c r="AF32" s="1148"/>
      <c r="AG32" s="1148"/>
      <c r="AH32" s="1148"/>
      <c r="AI32" s="1148"/>
      <c r="AJ32" s="1148"/>
      <c r="AK32" s="1148"/>
      <c r="AL32" s="1148"/>
      <c r="AM32" s="48"/>
      <c r="BM32" s="24"/>
      <c r="BN32" s="24"/>
      <c r="BO32" s="24"/>
      <c r="BP32" s="24"/>
      <c r="BQ32" s="24"/>
    </row>
    <row r="33" spans="1:69" ht="18" customHeight="1">
      <c r="B33" s="1540"/>
      <c r="C33" s="1514"/>
      <c r="D33" s="719" t="s">
        <v>1173</v>
      </c>
      <c r="E33" s="724"/>
      <c r="F33" s="1518"/>
      <c r="G33" s="1519"/>
      <c r="H33" s="1519"/>
      <c r="I33" s="1519"/>
      <c r="J33" s="1520"/>
      <c r="K33" s="717"/>
      <c r="L33" s="717"/>
      <c r="M33" s="717"/>
      <c r="Q33" s="25"/>
      <c r="R33" s="27"/>
      <c r="S33" s="27"/>
      <c r="T33" s="25"/>
      <c r="U33" s="28"/>
      <c r="V33" s="29"/>
      <c r="W33" s="25"/>
      <c r="X33" s="25"/>
      <c r="Y33" s="25"/>
      <c r="Z33" s="25"/>
      <c r="AA33" s="25"/>
      <c r="AB33" s="25"/>
      <c r="AC33" s="48"/>
      <c r="AD33" s="1148"/>
      <c r="AE33" s="1148"/>
      <c r="AF33" s="1148"/>
      <c r="AG33" s="1148"/>
      <c r="AH33" s="1148"/>
      <c r="AI33" s="1148"/>
      <c r="AJ33" s="1148"/>
      <c r="AK33" s="1148"/>
      <c r="AL33" s="1148"/>
      <c r="AM33" s="48"/>
    </row>
    <row r="34" spans="1:69" ht="18" customHeight="1">
      <c r="B34" s="1540"/>
      <c r="C34" s="1514"/>
      <c r="D34" s="719" t="s">
        <v>12</v>
      </c>
      <c r="E34" s="1521"/>
      <c r="F34" s="1522"/>
      <c r="G34" s="1522"/>
      <c r="H34" s="1522"/>
      <c r="I34" s="1522"/>
      <c r="J34" s="1523"/>
      <c r="K34" s="717"/>
      <c r="L34" s="717"/>
      <c r="M34" s="717"/>
      <c r="Q34" s="25"/>
      <c r="R34" s="27"/>
      <c r="S34" s="27"/>
      <c r="T34" s="25"/>
      <c r="U34" s="28"/>
      <c r="V34" s="29"/>
      <c r="W34" s="25"/>
      <c r="X34" s="25"/>
      <c r="Y34" s="25"/>
      <c r="Z34" s="25"/>
      <c r="AA34" s="25"/>
      <c r="AB34" s="25"/>
      <c r="AC34" s="48"/>
      <c r="AD34" s="1148"/>
      <c r="AE34" s="1148"/>
      <c r="AF34" s="1148"/>
      <c r="AG34" s="1148"/>
      <c r="AH34" s="1148"/>
      <c r="AI34" s="1148"/>
      <c r="AJ34" s="1148"/>
      <c r="AK34" s="1148"/>
      <c r="AL34" s="1148"/>
      <c r="AM34" s="48"/>
    </row>
    <row r="35" spans="1:69" ht="18" customHeight="1" thickBot="1">
      <c r="B35" s="1541"/>
      <c r="C35" s="1452"/>
      <c r="D35" s="722" t="s">
        <v>13</v>
      </c>
      <c r="E35" s="1524"/>
      <c r="F35" s="1525"/>
      <c r="G35" s="1525"/>
      <c r="H35" s="1525"/>
      <c r="I35" s="1525"/>
      <c r="J35" s="1526"/>
      <c r="K35" s="717"/>
      <c r="L35" s="717"/>
      <c r="M35" s="717"/>
      <c r="Q35" s="25"/>
      <c r="R35" s="27"/>
      <c r="S35" s="27"/>
      <c r="T35" s="25"/>
      <c r="U35" s="28"/>
      <c r="V35" s="29"/>
      <c r="W35" s="25"/>
      <c r="X35" s="25"/>
      <c r="Y35" s="25"/>
      <c r="Z35" s="25"/>
      <c r="AA35" s="25"/>
      <c r="AB35" s="25"/>
      <c r="AC35" s="48"/>
      <c r="AD35" s="1148"/>
      <c r="AE35" s="1148"/>
      <c r="AF35" s="1148"/>
      <c r="AG35" s="1148"/>
      <c r="AH35" s="1148"/>
      <c r="AI35" s="1148"/>
      <c r="AJ35" s="1148"/>
      <c r="AK35" s="1148"/>
      <c r="AL35" s="1148"/>
      <c r="AM35" s="48"/>
    </row>
    <row r="36" spans="1:69" s="32" customFormat="1" ht="18" hidden="1" customHeight="1">
      <c r="A36" s="570"/>
      <c r="B36" s="1538" t="s">
        <v>1529</v>
      </c>
      <c r="C36" s="1542" t="s">
        <v>2</v>
      </c>
      <c r="D36" s="723" t="s">
        <v>75</v>
      </c>
      <c r="E36" s="1545"/>
      <c r="F36" s="1546"/>
      <c r="G36" s="1546"/>
      <c r="H36" s="1546"/>
      <c r="I36" s="1546"/>
      <c r="J36" s="1547"/>
      <c r="K36" s="717"/>
      <c r="L36" s="717"/>
      <c r="M36" s="717"/>
      <c r="N36" s="24"/>
      <c r="O36" s="24"/>
      <c r="P36" s="24"/>
      <c r="Q36" s="25"/>
      <c r="R36" s="27"/>
      <c r="S36" s="27"/>
      <c r="T36" s="25"/>
      <c r="U36" s="28"/>
      <c r="V36" s="29"/>
      <c r="W36" s="25"/>
      <c r="X36" s="25"/>
      <c r="Y36" s="25"/>
      <c r="Z36" s="25"/>
      <c r="AA36" s="25"/>
      <c r="AB36" s="25"/>
      <c r="AC36" s="48"/>
      <c r="AD36" s="1148"/>
      <c r="AE36" s="1148"/>
      <c r="AF36" s="1148"/>
      <c r="AG36" s="1148"/>
      <c r="AH36" s="1148"/>
      <c r="AI36" s="1148"/>
      <c r="AJ36" s="1148"/>
      <c r="AK36" s="1148"/>
      <c r="AL36" s="1148"/>
      <c r="AM36" s="48"/>
      <c r="BM36" s="24"/>
      <c r="BN36" s="24"/>
      <c r="BO36" s="24"/>
      <c r="BP36" s="24"/>
      <c r="BQ36" s="24"/>
    </row>
    <row r="37" spans="1:69" s="32" customFormat="1" ht="18" hidden="1" customHeight="1">
      <c r="A37" s="570"/>
      <c r="B37" s="1539"/>
      <c r="C37" s="1543"/>
      <c r="D37" s="719" t="s">
        <v>3</v>
      </c>
      <c r="E37" s="1545"/>
      <c r="F37" s="1546"/>
      <c r="G37" s="1546"/>
      <c r="H37" s="1546"/>
      <c r="I37" s="1546"/>
      <c r="J37" s="1547"/>
      <c r="K37" s="717"/>
      <c r="L37" s="717"/>
      <c r="M37" s="717"/>
      <c r="N37" s="24"/>
      <c r="O37" s="24"/>
      <c r="P37" s="24"/>
      <c r="Q37" s="25"/>
      <c r="R37" s="27"/>
      <c r="S37" s="27"/>
      <c r="T37" s="25"/>
      <c r="U37" s="28"/>
      <c r="V37" s="29"/>
      <c r="W37" s="25"/>
      <c r="X37" s="25"/>
      <c r="Y37" s="25"/>
      <c r="Z37" s="25"/>
      <c r="AA37" s="25"/>
      <c r="AB37" s="25"/>
      <c r="AC37" s="48"/>
      <c r="AD37" s="1148"/>
      <c r="AE37" s="1148"/>
      <c r="AF37" s="1148"/>
      <c r="AG37" s="1148"/>
      <c r="AH37" s="1148"/>
      <c r="AI37" s="1148"/>
      <c r="AJ37" s="1148"/>
      <c r="AK37" s="1148"/>
      <c r="AL37" s="1148"/>
      <c r="AM37" s="48"/>
      <c r="BM37" s="24"/>
      <c r="BN37" s="24"/>
      <c r="BO37" s="24"/>
      <c r="BP37" s="24"/>
      <c r="BQ37" s="24"/>
    </row>
    <row r="38" spans="1:69" s="32" customFormat="1" ht="18" hidden="1" customHeight="1">
      <c r="A38" s="570"/>
      <c r="B38" s="1540"/>
      <c r="C38" s="1543"/>
      <c r="D38" s="719" t="s">
        <v>4</v>
      </c>
      <c r="E38" s="1545"/>
      <c r="F38" s="1546"/>
      <c r="G38" s="1546"/>
      <c r="H38" s="1546"/>
      <c r="I38" s="1546"/>
      <c r="J38" s="1547"/>
      <c r="K38" s="717"/>
      <c r="L38" s="717"/>
      <c r="M38" s="717"/>
      <c r="N38" s="24"/>
      <c r="O38" s="24"/>
      <c r="P38" s="24"/>
      <c r="Q38" s="25"/>
      <c r="R38" s="27"/>
      <c r="S38" s="27"/>
      <c r="T38" s="25"/>
      <c r="U38" s="28"/>
      <c r="V38" s="29"/>
      <c r="W38" s="25"/>
      <c r="X38" s="25"/>
      <c r="Y38" s="25"/>
      <c r="Z38" s="25"/>
      <c r="AA38" s="25"/>
      <c r="AB38" s="25"/>
      <c r="AC38" s="48"/>
      <c r="AD38" s="1148"/>
      <c r="AE38" s="1148"/>
      <c r="AF38" s="1148"/>
      <c r="AG38" s="1148"/>
      <c r="AH38" s="1148"/>
      <c r="AI38" s="1148"/>
      <c r="AJ38" s="1148"/>
      <c r="AK38" s="1148"/>
      <c r="AL38" s="1148"/>
      <c r="AM38" s="48"/>
      <c r="BM38" s="24"/>
      <c r="BN38" s="24"/>
      <c r="BO38" s="24"/>
      <c r="BP38" s="24"/>
      <c r="BQ38" s="24"/>
    </row>
    <row r="39" spans="1:69" s="32" customFormat="1" ht="18" hidden="1" customHeight="1">
      <c r="A39" s="570"/>
      <c r="B39" s="1540"/>
      <c r="C39" s="1544"/>
      <c r="D39" s="719" t="s">
        <v>5</v>
      </c>
      <c r="E39" s="1515"/>
      <c r="F39" s="1516"/>
      <c r="G39" s="1516"/>
      <c r="H39" s="1516"/>
      <c r="I39" s="1516"/>
      <c r="J39" s="1517"/>
      <c r="K39" s="717"/>
      <c r="L39" s="717"/>
      <c r="M39" s="717"/>
      <c r="N39" s="24"/>
      <c r="O39" s="24"/>
      <c r="P39" s="24"/>
      <c r="Q39" s="25"/>
      <c r="R39" s="27"/>
      <c r="S39" s="27"/>
      <c r="T39" s="25"/>
      <c r="U39" s="28"/>
      <c r="V39" s="29"/>
      <c r="W39" s="25"/>
      <c r="X39" s="25"/>
      <c r="Y39" s="25"/>
      <c r="Z39" s="25"/>
      <c r="AA39" s="25"/>
      <c r="AB39" s="25"/>
      <c r="AC39" s="48"/>
      <c r="AD39" s="1148"/>
      <c r="AE39" s="1148"/>
      <c r="AF39" s="1148"/>
      <c r="AG39" s="1148"/>
      <c r="AH39" s="1148"/>
      <c r="AI39" s="1148"/>
      <c r="AJ39" s="1148"/>
      <c r="AK39" s="1148"/>
      <c r="AL39" s="1148"/>
      <c r="AM39" s="48"/>
      <c r="BM39" s="24"/>
      <c r="BN39" s="24"/>
      <c r="BO39" s="24"/>
      <c r="BP39" s="24"/>
      <c r="BQ39" s="24"/>
    </row>
    <row r="40" spans="1:69" s="32" customFormat="1" ht="18" hidden="1" customHeight="1">
      <c r="A40" s="570"/>
      <c r="B40" s="1540"/>
      <c r="C40" s="1548" t="s">
        <v>72</v>
      </c>
      <c r="D40" s="719" t="s">
        <v>6</v>
      </c>
      <c r="E40" s="1549"/>
      <c r="F40" s="1550"/>
      <c r="G40" s="1550"/>
      <c r="H40" s="1550"/>
      <c r="I40" s="1550"/>
      <c r="J40" s="1551"/>
      <c r="K40" s="717"/>
      <c r="L40" s="717"/>
      <c r="M40" s="717"/>
      <c r="N40" s="24"/>
      <c r="O40" s="24"/>
      <c r="P40" s="24"/>
      <c r="Q40" s="25"/>
      <c r="R40" s="27"/>
      <c r="S40" s="27"/>
      <c r="T40" s="25"/>
      <c r="U40" s="28"/>
      <c r="V40" s="29"/>
      <c r="W40" s="25"/>
      <c r="X40" s="25"/>
      <c r="Y40" s="25"/>
      <c r="Z40" s="25"/>
      <c r="AA40" s="25"/>
      <c r="AB40" s="25"/>
      <c r="AC40" s="48"/>
      <c r="AD40" s="1148"/>
      <c r="AE40" s="1148"/>
      <c r="AF40" s="1148"/>
      <c r="AG40" s="1148"/>
      <c r="AH40" s="1148"/>
      <c r="AI40" s="1148"/>
      <c r="AJ40" s="1148"/>
      <c r="AK40" s="1148"/>
      <c r="AL40" s="1148"/>
      <c r="AM40" s="48"/>
      <c r="BM40" s="24"/>
      <c r="BN40" s="24"/>
      <c r="BO40" s="24"/>
      <c r="BP40" s="24"/>
      <c r="BQ40" s="24"/>
    </row>
    <row r="41" spans="1:69" s="32" customFormat="1" ht="18" hidden="1" customHeight="1">
      <c r="A41" s="570"/>
      <c r="B41" s="1540"/>
      <c r="C41" s="1543"/>
      <c r="D41" s="719" t="s">
        <v>7</v>
      </c>
      <c r="E41" s="1549"/>
      <c r="F41" s="1550"/>
      <c r="G41" s="1550"/>
      <c r="H41" s="1550"/>
      <c r="I41" s="1550"/>
      <c r="J41" s="1551"/>
      <c r="K41" s="717"/>
      <c r="L41" s="717"/>
      <c r="M41" s="717"/>
      <c r="N41" s="24"/>
      <c r="O41" s="24"/>
      <c r="P41" s="24"/>
      <c r="Q41" s="25"/>
      <c r="R41" s="27"/>
      <c r="S41" s="27"/>
      <c r="T41" s="25"/>
      <c r="U41" s="28"/>
      <c r="V41" s="29"/>
      <c r="W41" s="25"/>
      <c r="X41" s="25"/>
      <c r="Y41" s="25"/>
      <c r="Z41" s="25"/>
      <c r="AA41" s="25"/>
      <c r="AB41" s="25"/>
      <c r="AC41" s="48"/>
      <c r="AD41" s="1148"/>
      <c r="AE41" s="1148"/>
      <c r="AF41" s="1148"/>
      <c r="AG41" s="1148"/>
      <c r="AH41" s="1148"/>
      <c r="AI41" s="1148"/>
      <c r="AJ41" s="1148"/>
      <c r="AK41" s="1148"/>
      <c r="AL41" s="1148"/>
      <c r="AM41" s="48"/>
      <c r="BM41" s="24"/>
      <c r="BN41" s="24"/>
      <c r="BO41" s="24"/>
      <c r="BP41" s="24"/>
      <c r="BQ41" s="24"/>
    </row>
    <row r="42" spans="1:69" s="32" customFormat="1" ht="18" hidden="1" customHeight="1">
      <c r="A42" s="570"/>
      <c r="B42" s="1540"/>
      <c r="C42" s="1544"/>
      <c r="D42" s="719" t="s">
        <v>8</v>
      </c>
      <c r="E42" s="1549"/>
      <c r="F42" s="1550"/>
      <c r="G42" s="1550"/>
      <c r="H42" s="1550"/>
      <c r="I42" s="1550"/>
      <c r="J42" s="1551"/>
      <c r="K42" s="717"/>
      <c r="L42" s="717"/>
      <c r="M42" s="717"/>
      <c r="N42" s="24"/>
      <c r="O42" s="24"/>
      <c r="P42" s="24"/>
      <c r="Q42" s="25"/>
      <c r="R42" s="27"/>
      <c r="S42" s="27"/>
      <c r="T42" s="25"/>
      <c r="U42" s="28"/>
      <c r="V42" s="29"/>
      <c r="W42" s="25"/>
      <c r="X42" s="25"/>
      <c r="Y42" s="25"/>
      <c r="Z42" s="25"/>
      <c r="AA42" s="25"/>
      <c r="AB42" s="25"/>
      <c r="AC42" s="48"/>
      <c r="AD42" s="1148"/>
      <c r="AE42" s="1148"/>
      <c r="AF42" s="1148"/>
      <c r="AG42" s="1148"/>
      <c r="AH42" s="1148"/>
      <c r="AI42" s="1148"/>
      <c r="AJ42" s="1148"/>
      <c r="AK42" s="1148"/>
      <c r="AL42" s="1148"/>
      <c r="AM42" s="48"/>
      <c r="BM42" s="24"/>
      <c r="BN42" s="24"/>
      <c r="BO42" s="24"/>
      <c r="BP42" s="24"/>
      <c r="BQ42" s="24"/>
    </row>
    <row r="43" spans="1:69" s="32" customFormat="1" ht="18" hidden="1" customHeight="1">
      <c r="A43" s="570"/>
      <c r="B43" s="1540"/>
      <c r="C43" s="1514" t="s">
        <v>71</v>
      </c>
      <c r="D43" s="719" t="s">
        <v>11</v>
      </c>
      <c r="E43" s="1515"/>
      <c r="F43" s="1516"/>
      <c r="G43" s="1516"/>
      <c r="H43" s="1516"/>
      <c r="I43" s="1516"/>
      <c r="J43" s="1517"/>
      <c r="K43" s="717"/>
      <c r="L43" s="717"/>
      <c r="M43" s="717"/>
      <c r="N43" s="24"/>
      <c r="O43" s="24"/>
      <c r="P43" s="24"/>
      <c r="Q43" s="25"/>
      <c r="R43" s="27"/>
      <c r="S43" s="27"/>
      <c r="T43" s="25"/>
      <c r="U43" s="28"/>
      <c r="V43" s="29"/>
      <c r="W43" s="25"/>
      <c r="X43" s="25"/>
      <c r="Y43" s="25"/>
      <c r="Z43" s="25"/>
      <c r="AA43" s="25"/>
      <c r="AB43" s="25"/>
      <c r="AC43" s="48"/>
      <c r="AD43" s="1148"/>
      <c r="AE43" s="1148"/>
      <c r="AF43" s="1148"/>
      <c r="AG43" s="1148"/>
      <c r="AH43" s="1148"/>
      <c r="AI43" s="1148"/>
      <c r="AJ43" s="1148"/>
      <c r="AK43" s="1148"/>
      <c r="AL43" s="1148"/>
      <c r="AM43" s="48"/>
      <c r="BM43" s="24"/>
      <c r="BN43" s="24"/>
      <c r="BO43" s="24"/>
      <c r="BP43" s="24"/>
      <c r="BQ43" s="24"/>
    </row>
    <row r="44" spans="1:69" s="32" customFormat="1" ht="18" hidden="1" customHeight="1">
      <c r="A44" s="570"/>
      <c r="B44" s="1540"/>
      <c r="C44" s="1514"/>
      <c r="D44" s="719" t="s">
        <v>6</v>
      </c>
      <c r="E44" s="1515"/>
      <c r="F44" s="1516"/>
      <c r="G44" s="1516"/>
      <c r="H44" s="1516"/>
      <c r="I44" s="1516"/>
      <c r="J44" s="1517"/>
      <c r="K44" s="717"/>
      <c r="L44" s="717"/>
      <c r="M44" s="717"/>
      <c r="N44" s="24"/>
      <c r="O44" s="24"/>
      <c r="P44" s="24"/>
      <c r="Q44" s="25"/>
      <c r="R44" s="27"/>
      <c r="S44" s="27"/>
      <c r="T44" s="25"/>
      <c r="U44" s="28"/>
      <c r="V44" s="29"/>
      <c r="W44" s="25"/>
      <c r="X44" s="25"/>
      <c r="Y44" s="25"/>
      <c r="Z44" s="25"/>
      <c r="AA44" s="25"/>
      <c r="AB44" s="25"/>
      <c r="AC44" s="48"/>
      <c r="AD44" s="1148"/>
      <c r="AE44" s="1148"/>
      <c r="AF44" s="1148"/>
      <c r="AG44" s="1148"/>
      <c r="AH44" s="1148"/>
      <c r="AI44" s="1148"/>
      <c r="AJ44" s="1148"/>
      <c r="AK44" s="1148"/>
      <c r="AL44" s="1148"/>
      <c r="AM44" s="48"/>
      <c r="BM44" s="24"/>
      <c r="BN44" s="24"/>
      <c r="BO44" s="24"/>
      <c r="BP44" s="24"/>
      <c r="BQ44" s="24"/>
    </row>
    <row r="45" spans="1:69" s="32" customFormat="1" ht="18" hidden="1" customHeight="1">
      <c r="A45" s="570"/>
      <c r="B45" s="1540"/>
      <c r="C45" s="1514"/>
      <c r="D45" s="719" t="s">
        <v>9</v>
      </c>
      <c r="E45" s="1515"/>
      <c r="F45" s="1516"/>
      <c r="G45" s="1516"/>
      <c r="H45" s="1516"/>
      <c r="I45" s="1516"/>
      <c r="J45" s="1517"/>
      <c r="K45" s="717"/>
      <c r="L45" s="717"/>
      <c r="M45" s="717"/>
      <c r="N45" s="24"/>
      <c r="O45" s="24"/>
      <c r="P45" s="24"/>
      <c r="Q45" s="25"/>
      <c r="R45" s="27"/>
      <c r="S45" s="27"/>
      <c r="T45" s="25"/>
      <c r="U45" s="28"/>
      <c r="V45" s="29"/>
      <c r="W45" s="25"/>
      <c r="X45" s="25"/>
      <c r="Y45" s="25"/>
      <c r="Z45" s="25"/>
      <c r="AA45" s="25"/>
      <c r="AB45" s="25"/>
      <c r="AC45" s="48"/>
      <c r="AD45" s="1148"/>
      <c r="AE45" s="1148"/>
      <c r="AF45" s="1148"/>
      <c r="AG45" s="1148"/>
      <c r="AH45" s="1148"/>
      <c r="AI45" s="1148"/>
      <c r="AJ45" s="1148"/>
      <c r="AK45" s="1148"/>
      <c r="AL45" s="1148"/>
      <c r="AM45" s="48"/>
      <c r="BM45" s="24"/>
      <c r="BN45" s="24"/>
      <c r="BO45" s="24"/>
      <c r="BP45" s="24"/>
      <c r="BQ45" s="24"/>
    </row>
    <row r="46" spans="1:69" s="32" customFormat="1" ht="18" hidden="1" customHeight="1">
      <c r="A46" s="570"/>
      <c r="B46" s="1540"/>
      <c r="C46" s="1514"/>
      <c r="D46" s="719" t="s">
        <v>8</v>
      </c>
      <c r="E46" s="1515"/>
      <c r="F46" s="1516"/>
      <c r="G46" s="1516"/>
      <c r="H46" s="1516"/>
      <c r="I46" s="1516"/>
      <c r="J46" s="1517"/>
      <c r="K46" s="717"/>
      <c r="L46" s="717"/>
      <c r="M46" s="717"/>
      <c r="N46" s="24"/>
      <c r="O46" s="24"/>
      <c r="P46" s="24"/>
      <c r="Q46" s="25"/>
      <c r="R46" s="27"/>
      <c r="S46" s="27"/>
      <c r="T46" s="25"/>
      <c r="U46" s="28"/>
      <c r="V46" s="29"/>
      <c r="W46" s="25"/>
      <c r="X46" s="25"/>
      <c r="Y46" s="25"/>
      <c r="Z46" s="25"/>
      <c r="AA46" s="25"/>
      <c r="AB46" s="25"/>
      <c r="AC46" s="48"/>
      <c r="AD46" s="1148"/>
      <c r="AE46" s="1148"/>
      <c r="AF46" s="1148"/>
      <c r="AG46" s="1148"/>
      <c r="AH46" s="1148"/>
      <c r="AI46" s="1148"/>
      <c r="AJ46" s="1148"/>
      <c r="AK46" s="1148"/>
      <c r="AL46" s="1148"/>
      <c r="AM46" s="48"/>
      <c r="BM46" s="24"/>
      <c r="BN46" s="24"/>
      <c r="BO46" s="24"/>
      <c r="BP46" s="24"/>
      <c r="BQ46" s="24"/>
    </row>
    <row r="47" spans="1:69" ht="18" hidden="1" customHeight="1">
      <c r="B47" s="1540"/>
      <c r="C47" s="1514"/>
      <c r="D47" s="719" t="s">
        <v>1173</v>
      </c>
      <c r="E47" s="724"/>
      <c r="F47" s="1518"/>
      <c r="G47" s="1519"/>
      <c r="H47" s="1519"/>
      <c r="I47" s="1519"/>
      <c r="J47" s="1520"/>
      <c r="K47" s="717"/>
      <c r="L47" s="717"/>
      <c r="M47" s="717"/>
      <c r="Q47" s="25"/>
      <c r="R47" s="27"/>
      <c r="S47" s="27"/>
      <c r="T47" s="25"/>
      <c r="U47" s="28"/>
      <c r="V47" s="29"/>
      <c r="W47" s="25"/>
      <c r="X47" s="25"/>
      <c r="Y47" s="25"/>
      <c r="Z47" s="25"/>
      <c r="AA47" s="25"/>
      <c r="AB47" s="25"/>
      <c r="AC47" s="48"/>
      <c r="AD47" s="1148"/>
      <c r="AE47" s="1148"/>
      <c r="AF47" s="1148"/>
      <c r="AG47" s="1148"/>
      <c r="AH47" s="1148"/>
      <c r="AI47" s="1148"/>
      <c r="AJ47" s="1148"/>
      <c r="AK47" s="1148"/>
      <c r="AL47" s="1148"/>
      <c r="AM47" s="48"/>
    </row>
    <row r="48" spans="1:69" ht="18" hidden="1" customHeight="1">
      <c r="B48" s="1540"/>
      <c r="C48" s="1514"/>
      <c r="D48" s="719" t="s">
        <v>12</v>
      </c>
      <c r="E48" s="1521"/>
      <c r="F48" s="1522"/>
      <c r="G48" s="1522"/>
      <c r="H48" s="1522"/>
      <c r="I48" s="1522"/>
      <c r="J48" s="1523"/>
      <c r="K48" s="717"/>
      <c r="L48" s="717"/>
      <c r="M48" s="717"/>
      <c r="Q48" s="25"/>
      <c r="R48" s="27"/>
      <c r="S48" s="27"/>
      <c r="T48" s="25"/>
      <c r="U48" s="28"/>
      <c r="V48" s="29"/>
      <c r="W48" s="25"/>
      <c r="X48" s="25"/>
      <c r="Y48" s="25"/>
      <c r="Z48" s="25"/>
      <c r="AA48" s="25"/>
      <c r="AB48" s="25"/>
      <c r="AC48" s="48"/>
      <c r="AD48" s="1148"/>
      <c r="AE48" s="1148"/>
      <c r="AF48" s="1148"/>
      <c r="AG48" s="1148"/>
      <c r="AH48" s="1148"/>
      <c r="AI48" s="1148"/>
      <c r="AJ48" s="1148"/>
      <c r="AK48" s="1148"/>
      <c r="AL48" s="1148"/>
      <c r="AM48" s="48"/>
    </row>
    <row r="49" spans="2:39" ht="18" hidden="1" customHeight="1" thickBot="1">
      <c r="B49" s="1541"/>
      <c r="C49" s="1452"/>
      <c r="D49" s="722" t="s">
        <v>13</v>
      </c>
      <c r="E49" s="1524"/>
      <c r="F49" s="1525"/>
      <c r="G49" s="1525"/>
      <c r="H49" s="1525"/>
      <c r="I49" s="1525"/>
      <c r="J49" s="1526"/>
      <c r="K49" s="717"/>
      <c r="L49" s="717"/>
      <c r="M49" s="717"/>
      <c r="Q49" s="25"/>
      <c r="R49" s="27"/>
      <c r="S49" s="27"/>
      <c r="T49" s="25"/>
      <c r="U49" s="28"/>
      <c r="V49" s="29"/>
      <c r="W49" s="25"/>
      <c r="X49" s="25"/>
      <c r="Y49" s="25"/>
      <c r="Z49" s="25"/>
      <c r="AA49" s="25"/>
      <c r="AB49" s="25"/>
      <c r="AC49" s="48"/>
      <c r="AD49" s="1148"/>
      <c r="AE49" s="1148"/>
      <c r="AF49" s="1148"/>
      <c r="AG49" s="1148"/>
      <c r="AH49" s="1148"/>
      <c r="AI49" s="1148"/>
      <c r="AJ49" s="1148"/>
      <c r="AK49" s="1148"/>
      <c r="AL49" s="1148"/>
      <c r="AM49" s="48"/>
    </row>
    <row r="50" spans="2:39" ht="18" customHeight="1">
      <c r="B50" s="1459" t="s">
        <v>148</v>
      </c>
      <c r="C50" s="725" t="s">
        <v>1530</v>
      </c>
      <c r="D50" s="1490"/>
      <c r="E50" s="1491"/>
      <c r="F50" s="1491"/>
      <c r="G50" s="1491"/>
      <c r="H50" s="1491"/>
      <c r="I50" s="1491"/>
      <c r="J50" s="1492"/>
      <c r="K50" s="717"/>
      <c r="L50" s="717"/>
      <c r="M50" s="717"/>
      <c r="Q50" s="25"/>
      <c r="R50" s="27"/>
      <c r="S50" s="27"/>
      <c r="T50" s="25"/>
      <c r="U50" s="28"/>
      <c r="V50" s="29"/>
      <c r="W50" s="25"/>
      <c r="X50" s="25"/>
      <c r="Y50" s="25"/>
      <c r="Z50" s="25"/>
      <c r="AA50" s="25"/>
      <c r="AB50" s="25"/>
      <c r="AC50" s="48"/>
      <c r="AD50" s="1148"/>
      <c r="AE50" s="1148"/>
      <c r="AF50" s="1148"/>
      <c r="AG50" s="1148"/>
      <c r="AH50" s="1148"/>
      <c r="AI50" s="1148"/>
      <c r="AJ50" s="1148"/>
      <c r="AK50" s="1148"/>
      <c r="AL50" s="1148"/>
      <c r="AM50" s="48"/>
    </row>
    <row r="51" spans="2:39" ht="18" customHeight="1">
      <c r="B51" s="1460"/>
      <c r="C51" s="726" t="s">
        <v>55</v>
      </c>
      <c r="D51" s="1493"/>
      <c r="E51" s="1494"/>
      <c r="F51" s="1494"/>
      <c r="G51" s="1494"/>
      <c r="H51" s="1494"/>
      <c r="I51" s="1494"/>
      <c r="J51" s="1495"/>
      <c r="K51" s="717"/>
      <c r="L51" s="717"/>
      <c r="M51" s="717"/>
      <c r="Q51" s="25"/>
      <c r="R51" s="27"/>
      <c r="S51" s="27"/>
      <c r="T51" s="25"/>
      <c r="U51" s="28"/>
      <c r="V51" s="29"/>
      <c r="W51" s="25"/>
      <c r="X51" s="25"/>
      <c r="Y51" s="25"/>
      <c r="Z51" s="25"/>
      <c r="AA51" s="25"/>
      <c r="AB51" s="25"/>
      <c r="AC51" s="48"/>
      <c r="AD51" s="1148"/>
      <c r="AE51" s="1148"/>
      <c r="AF51" s="1148"/>
      <c r="AG51" s="1148"/>
      <c r="AH51" s="1148"/>
      <c r="AI51" s="1148"/>
      <c r="AJ51" s="1148"/>
      <c r="AK51" s="1148"/>
      <c r="AL51" s="1148"/>
      <c r="AM51" s="48"/>
    </row>
    <row r="52" spans="2:39" ht="18" customHeight="1">
      <c r="B52" s="1460"/>
      <c r="C52" s="727" t="s">
        <v>56</v>
      </c>
      <c r="D52" s="728"/>
      <c r="E52" s="1496"/>
      <c r="F52" s="1497"/>
      <c r="G52" s="1497"/>
      <c r="H52" s="1497"/>
      <c r="I52" s="1497"/>
      <c r="J52" s="1498"/>
      <c r="K52" s="717"/>
      <c r="L52" s="717"/>
      <c r="M52" s="717"/>
      <c r="Q52" s="25"/>
      <c r="R52" s="27"/>
      <c r="S52" s="27"/>
      <c r="T52" s="25"/>
      <c r="U52" s="28"/>
      <c r="V52" s="29"/>
      <c r="W52" s="25"/>
      <c r="X52" s="25"/>
      <c r="Y52" s="25"/>
      <c r="Z52" s="25"/>
      <c r="AA52" s="25"/>
      <c r="AB52" s="25"/>
      <c r="AC52" s="48"/>
      <c r="AD52" s="1148"/>
      <c r="AE52" s="1148"/>
      <c r="AF52" s="1148"/>
      <c r="AG52" s="1148"/>
      <c r="AH52" s="1148"/>
      <c r="AI52" s="1148"/>
      <c r="AJ52" s="1148"/>
      <c r="AK52" s="1148"/>
      <c r="AL52" s="1148"/>
      <c r="AM52" s="48"/>
    </row>
    <row r="53" spans="2:39" ht="18" customHeight="1">
      <c r="B53" s="1460"/>
      <c r="C53" s="1499" t="s">
        <v>54</v>
      </c>
      <c r="D53" s="1502"/>
      <c r="E53" s="1503"/>
      <c r="F53" s="1503"/>
      <c r="G53" s="1503"/>
      <c r="H53" s="1503"/>
      <c r="I53" s="1503"/>
      <c r="J53" s="1504"/>
      <c r="K53" s="717"/>
      <c r="L53" s="1191"/>
      <c r="M53" s="717"/>
      <c r="Q53" s="25"/>
      <c r="R53" s="27"/>
      <c r="S53" s="27"/>
      <c r="T53" s="25"/>
      <c r="U53" s="28"/>
      <c r="V53" s="29"/>
      <c r="W53" s="25"/>
      <c r="X53" s="25"/>
      <c r="Y53" s="25"/>
      <c r="Z53" s="25"/>
      <c r="AA53" s="25"/>
      <c r="AB53" s="25"/>
      <c r="AC53" s="48"/>
      <c r="AD53" s="1148"/>
      <c r="AE53" s="1148"/>
      <c r="AF53" s="1148"/>
      <c r="AG53" s="1148"/>
      <c r="AH53" s="1148"/>
      <c r="AI53" s="1148"/>
      <c r="AJ53" s="1148"/>
      <c r="AK53" s="1148"/>
      <c r="AL53" s="1148"/>
      <c r="AM53" s="48"/>
    </row>
    <row r="54" spans="2:39" ht="18" customHeight="1">
      <c r="B54" s="1460"/>
      <c r="C54" s="1500"/>
      <c r="D54" s="1505"/>
      <c r="E54" s="1506"/>
      <c r="F54" s="1506"/>
      <c r="G54" s="1506"/>
      <c r="H54" s="1506"/>
      <c r="I54" s="1506"/>
      <c r="J54" s="1507"/>
      <c r="K54" s="717"/>
      <c r="L54" s="717"/>
      <c r="M54" s="717"/>
      <c r="Q54" s="25"/>
      <c r="R54" s="27"/>
      <c r="S54" s="27"/>
      <c r="T54" s="25"/>
      <c r="U54" s="28"/>
      <c r="V54" s="29"/>
      <c r="W54" s="25"/>
      <c r="X54" s="25"/>
      <c r="Y54" s="25"/>
      <c r="Z54" s="25"/>
      <c r="AA54" s="25"/>
      <c r="AB54" s="25"/>
      <c r="AC54" s="48"/>
      <c r="AD54" s="1148"/>
      <c r="AE54" s="1148"/>
      <c r="AF54" s="1148"/>
      <c r="AG54" s="1148"/>
      <c r="AH54" s="1148"/>
      <c r="AI54" s="1148"/>
      <c r="AJ54" s="1148"/>
      <c r="AK54" s="1148"/>
      <c r="AL54" s="1148"/>
      <c r="AM54" s="48"/>
    </row>
    <row r="55" spans="2:39" ht="18" customHeight="1">
      <c r="B55" s="1460"/>
      <c r="C55" s="1501"/>
      <c r="D55" s="1496"/>
      <c r="E55" s="1497"/>
      <c r="F55" s="1497"/>
      <c r="G55" s="1497"/>
      <c r="H55" s="1497"/>
      <c r="I55" s="1497"/>
      <c r="J55" s="1498"/>
      <c r="K55" s="717"/>
      <c r="L55" s="729"/>
      <c r="M55" s="717"/>
      <c r="Q55" s="25"/>
      <c r="R55" s="27"/>
      <c r="S55" s="27"/>
      <c r="T55" s="25"/>
      <c r="U55" s="28"/>
      <c r="V55" s="29"/>
      <c r="W55" s="25"/>
      <c r="X55" s="25"/>
      <c r="Y55" s="25"/>
      <c r="Z55" s="25"/>
      <c r="AA55" s="25"/>
      <c r="AB55" s="25"/>
      <c r="AC55" s="48"/>
      <c r="AD55" s="1148"/>
      <c r="AE55" s="1148"/>
      <c r="AF55" s="1148"/>
      <c r="AG55" s="1148"/>
      <c r="AH55" s="1148"/>
      <c r="AI55" s="1148"/>
      <c r="AJ55" s="1148"/>
      <c r="AK55" s="1148"/>
      <c r="AL55" s="1148"/>
      <c r="AM55" s="48"/>
    </row>
    <row r="56" spans="2:39" ht="18" customHeight="1">
      <c r="B56" s="1460"/>
      <c r="C56" s="1499" t="s">
        <v>1531</v>
      </c>
      <c r="D56" s="730" t="s">
        <v>1262</v>
      </c>
      <c r="E56" s="1508"/>
      <c r="F56" s="1509"/>
      <c r="G56" s="1509"/>
      <c r="H56" s="1509"/>
      <c r="I56" s="1509"/>
      <c r="J56" s="1510"/>
      <c r="K56" s="717"/>
      <c r="L56" s="25"/>
      <c r="M56" s="717"/>
      <c r="O56" s="248"/>
      <c r="Q56" s="25"/>
      <c r="R56" s="27"/>
      <c r="S56" s="27"/>
      <c r="T56" s="25"/>
      <c r="U56" s="28"/>
      <c r="V56" s="29"/>
      <c r="W56" s="25"/>
      <c r="X56" s="25"/>
      <c r="Y56" s="25"/>
      <c r="Z56" s="25"/>
      <c r="AA56" s="25"/>
      <c r="AB56" s="25"/>
      <c r="AC56" s="48"/>
      <c r="AD56" s="1148"/>
      <c r="AE56" s="1148"/>
      <c r="AF56" s="1148"/>
      <c r="AG56" s="1148"/>
      <c r="AH56" s="1148"/>
      <c r="AI56" s="1148"/>
      <c r="AJ56" s="1148"/>
      <c r="AK56" s="1148"/>
      <c r="AL56" s="1148"/>
      <c r="AM56" s="48"/>
    </row>
    <row r="57" spans="2:39" ht="25.15" customHeight="1">
      <c r="B57" s="1460"/>
      <c r="C57" s="1500"/>
      <c r="D57" s="1527" t="s">
        <v>1741</v>
      </c>
      <c r="E57" s="1528"/>
      <c r="F57" s="1529"/>
      <c r="G57" s="1530"/>
      <c r="H57" s="1530"/>
      <c r="I57" s="1530"/>
      <c r="J57" s="1531"/>
      <c r="K57" s="717"/>
      <c r="L57" s="729"/>
      <c r="M57" s="729"/>
      <c r="O57" s="248"/>
      <c r="Q57" s="25"/>
      <c r="R57" s="27"/>
      <c r="S57" s="27"/>
      <c r="T57" s="25"/>
      <c r="U57" s="28"/>
      <c r="V57" s="29"/>
      <c r="W57" s="25"/>
      <c r="X57" s="25"/>
      <c r="Y57" s="25"/>
      <c r="Z57" s="25"/>
      <c r="AA57" s="25"/>
      <c r="AB57" s="25"/>
      <c r="AC57" s="48"/>
      <c r="AD57" s="1148"/>
      <c r="AE57" s="1148"/>
      <c r="AF57" s="1148"/>
      <c r="AG57" s="1148"/>
      <c r="AH57" s="1148"/>
      <c r="AI57" s="1148"/>
      <c r="AJ57" s="1148"/>
      <c r="AK57" s="1148"/>
      <c r="AL57" s="1148"/>
      <c r="AM57" s="48"/>
    </row>
    <row r="58" spans="2:39" ht="25.15" customHeight="1">
      <c r="B58" s="1460"/>
      <c r="C58" s="1501"/>
      <c r="D58" s="1532" t="s">
        <v>1742</v>
      </c>
      <c r="E58" s="1533"/>
      <c r="F58" s="1534" t="s">
        <v>1739</v>
      </c>
      <c r="G58" s="1535"/>
      <c r="H58" s="1536"/>
      <c r="I58" s="1536"/>
      <c r="J58" s="1537"/>
      <c r="K58" s="717"/>
      <c r="L58" s="717"/>
      <c r="M58" s="717"/>
      <c r="N58" s="248"/>
      <c r="O58" s="248"/>
      <c r="Q58" s="25"/>
      <c r="R58" s="27"/>
      <c r="S58" s="27"/>
      <c r="T58" s="25"/>
      <c r="U58" s="28"/>
      <c r="V58" s="29"/>
      <c r="W58" s="25"/>
      <c r="X58" s="25"/>
      <c r="Y58" s="25"/>
      <c r="Z58" s="25"/>
      <c r="AA58" s="25"/>
      <c r="AB58" s="25"/>
      <c r="AC58" s="48"/>
      <c r="AD58" s="1148"/>
      <c r="AE58" s="1148"/>
      <c r="AF58" s="1148"/>
      <c r="AG58" s="1148"/>
      <c r="AH58" s="1148"/>
      <c r="AI58" s="1148"/>
      <c r="AJ58" s="1148"/>
      <c r="AK58" s="1148"/>
      <c r="AL58" s="1148"/>
      <c r="AM58" s="48"/>
    </row>
    <row r="59" spans="2:39" ht="25.15" customHeight="1" thickBot="1">
      <c r="B59" s="1178"/>
      <c r="C59" s="1177" t="s">
        <v>1532</v>
      </c>
      <c r="D59" s="1511"/>
      <c r="E59" s="1512"/>
      <c r="F59" s="1512"/>
      <c r="G59" s="1512"/>
      <c r="H59" s="1512"/>
      <c r="I59" s="1512"/>
      <c r="J59" s="1513"/>
      <c r="K59" s="717"/>
      <c r="L59" s="729"/>
      <c r="M59" s="731"/>
      <c r="N59" s="248"/>
      <c r="O59" s="248"/>
      <c r="Q59" s="25"/>
      <c r="R59" s="27"/>
      <c r="S59" s="27"/>
      <c r="T59" s="25"/>
      <c r="U59" s="28"/>
      <c r="V59" s="29"/>
      <c r="W59" s="25"/>
      <c r="X59" s="25"/>
      <c r="Y59" s="25"/>
      <c r="Z59" s="25"/>
      <c r="AA59" s="25"/>
      <c r="AB59" s="25"/>
      <c r="AC59" s="48"/>
      <c r="AD59" s="1148"/>
      <c r="AE59" s="1148"/>
      <c r="AF59" s="1148"/>
      <c r="AG59" s="1148"/>
      <c r="AH59" s="1148"/>
      <c r="AI59" s="1148"/>
      <c r="AJ59" s="1148"/>
      <c r="AK59" s="1148"/>
      <c r="AL59" s="1148"/>
      <c r="AM59" s="48"/>
    </row>
    <row r="60" spans="2:39" ht="25.15" customHeight="1" thickBot="1">
      <c r="B60" s="1459" t="s">
        <v>1760</v>
      </c>
      <c r="C60" s="1463" t="s">
        <v>1761</v>
      </c>
      <c r="D60" s="1464"/>
      <c r="E60" s="1464"/>
      <c r="F60" s="1464"/>
      <c r="G60" s="1465"/>
      <c r="H60" s="1466"/>
      <c r="I60" s="1465"/>
      <c r="J60" s="1467"/>
      <c r="K60" s="717"/>
      <c r="L60" s="1188"/>
      <c r="M60" s="1182"/>
      <c r="N60" s="248"/>
      <c r="O60" s="248"/>
      <c r="Q60" s="25"/>
      <c r="R60" s="27"/>
      <c r="S60" s="27"/>
      <c r="T60" s="25"/>
      <c r="U60" s="28"/>
      <c r="V60" s="29"/>
      <c r="W60" s="25"/>
      <c r="X60" s="25"/>
      <c r="Y60" s="25"/>
      <c r="Z60" s="25"/>
      <c r="AA60" s="25"/>
      <c r="AB60" s="25"/>
      <c r="AC60" s="48"/>
      <c r="AD60" s="1148"/>
      <c r="AE60" s="1148"/>
      <c r="AF60" s="1148"/>
      <c r="AG60" s="1148"/>
      <c r="AH60" s="1148"/>
      <c r="AI60" s="1148"/>
      <c r="AJ60" s="1148"/>
      <c r="AK60" s="1148"/>
      <c r="AL60" s="1148"/>
      <c r="AM60" s="48"/>
    </row>
    <row r="61" spans="2:39" ht="24.95" customHeight="1">
      <c r="B61" s="1460"/>
      <c r="C61" s="1468" t="s">
        <v>150</v>
      </c>
      <c r="D61" s="1477"/>
      <c r="E61" s="1478"/>
      <c r="F61" s="1479"/>
      <c r="G61" s="1469" t="s">
        <v>1776</v>
      </c>
      <c r="H61" s="1471"/>
      <c r="I61" s="1472"/>
      <c r="J61" s="1473"/>
      <c r="K61" s="717"/>
      <c r="L61" s="1188"/>
      <c r="M61" s="1186"/>
      <c r="N61" s="248"/>
      <c r="O61" s="248"/>
      <c r="Q61" s="25"/>
      <c r="R61" s="27"/>
      <c r="S61" s="27"/>
      <c r="T61" s="25"/>
      <c r="U61" s="28"/>
      <c r="V61" s="29"/>
      <c r="W61" s="25"/>
      <c r="X61" s="25"/>
      <c r="Y61" s="25"/>
      <c r="Z61" s="25"/>
      <c r="AA61" s="25"/>
      <c r="AB61" s="25"/>
      <c r="AC61" s="48"/>
      <c r="AD61" s="1148"/>
      <c r="AE61" s="1148"/>
      <c r="AF61" s="1148"/>
      <c r="AG61" s="1148"/>
      <c r="AH61" s="1148"/>
      <c r="AI61" s="1148"/>
      <c r="AJ61" s="1148"/>
      <c r="AK61" s="1148"/>
      <c r="AL61" s="1148"/>
      <c r="AM61" s="48"/>
    </row>
    <row r="62" spans="2:39" ht="24.95" customHeight="1">
      <c r="B62" s="1460"/>
      <c r="C62" s="1441"/>
      <c r="D62" s="1480"/>
      <c r="E62" s="1481"/>
      <c r="F62" s="1482"/>
      <c r="G62" s="1470"/>
      <c r="H62" s="1474"/>
      <c r="I62" s="1475"/>
      <c r="J62" s="1476"/>
      <c r="K62" s="717"/>
      <c r="L62" s="1188"/>
      <c r="M62" s="1186"/>
      <c r="N62" s="248"/>
      <c r="O62" s="248"/>
      <c r="Q62" s="25"/>
      <c r="R62" s="27"/>
      <c r="S62" s="27"/>
      <c r="T62" s="25"/>
      <c r="U62" s="28"/>
      <c r="V62" s="29"/>
      <c r="W62" s="25"/>
      <c r="X62" s="25"/>
      <c r="Y62" s="25"/>
      <c r="Z62" s="25"/>
      <c r="AA62" s="25"/>
      <c r="AB62" s="25"/>
      <c r="AC62" s="48"/>
      <c r="AD62" s="1148"/>
      <c r="AE62" s="1148"/>
      <c r="AF62" s="1148"/>
      <c r="AG62" s="1148"/>
      <c r="AH62" s="1148"/>
      <c r="AI62" s="1148"/>
      <c r="AJ62" s="1148"/>
      <c r="AK62" s="1148"/>
      <c r="AL62" s="1148"/>
      <c r="AM62" s="48"/>
    </row>
    <row r="63" spans="2:39" ht="24.95" customHeight="1">
      <c r="B63" s="1461"/>
      <c r="C63" s="1441"/>
      <c r="D63" s="1480"/>
      <c r="E63" s="1481"/>
      <c r="F63" s="1482"/>
      <c r="G63" s="1441" t="s">
        <v>1757</v>
      </c>
      <c r="H63" s="1443"/>
      <c r="I63" s="1444"/>
      <c r="J63" s="1445"/>
      <c r="K63" s="717"/>
      <c r="L63" s="1189"/>
      <c r="M63" s="731"/>
      <c r="N63" s="1190"/>
      <c r="O63" s="1190"/>
      <c r="P63" s="250"/>
      <c r="Q63" s="27"/>
      <c r="R63" s="27"/>
      <c r="S63" s="27"/>
      <c r="T63" s="25"/>
      <c r="U63" s="28"/>
      <c r="V63" s="29"/>
      <c r="W63" s="25"/>
      <c r="X63" s="25"/>
      <c r="Y63" s="25"/>
      <c r="Z63" s="25"/>
      <c r="AA63" s="25"/>
      <c r="AB63" s="25"/>
      <c r="AC63" s="48"/>
      <c r="AD63" s="1148"/>
      <c r="AE63" s="1148"/>
      <c r="AF63" s="1148"/>
      <c r="AG63" s="1148"/>
      <c r="AH63" s="1148"/>
      <c r="AI63" s="1148"/>
      <c r="AJ63" s="1148"/>
      <c r="AK63" s="1148"/>
      <c r="AL63" s="1148"/>
      <c r="AM63" s="48"/>
    </row>
    <row r="64" spans="2:39" ht="24.95" customHeight="1" thickBot="1">
      <c r="B64" s="1462"/>
      <c r="C64" s="1442"/>
      <c r="D64" s="1483"/>
      <c r="E64" s="1484"/>
      <c r="F64" s="1485"/>
      <c r="G64" s="1442"/>
      <c r="H64" s="1446"/>
      <c r="I64" s="1447"/>
      <c r="J64" s="1448"/>
      <c r="K64" s="717"/>
      <c r="L64" s="731"/>
      <c r="M64" s="720"/>
      <c r="N64"/>
      <c r="O64"/>
      <c r="Q64" s="25"/>
      <c r="R64" s="27"/>
      <c r="S64" s="27"/>
      <c r="T64" s="25"/>
      <c r="U64" s="28"/>
      <c r="V64" s="29"/>
      <c r="W64" s="25"/>
      <c r="X64" s="25"/>
      <c r="Y64" s="25"/>
      <c r="Z64" s="25"/>
      <c r="AA64" s="25"/>
      <c r="AB64" s="25"/>
      <c r="AC64" s="48"/>
      <c r="AD64" s="1148"/>
      <c r="AE64" s="1148"/>
      <c r="AF64" s="1148"/>
      <c r="AG64" s="1148"/>
      <c r="AH64" s="1148"/>
      <c r="AI64" s="1148"/>
      <c r="AJ64" s="1148"/>
      <c r="AK64" s="1148"/>
      <c r="AL64" s="1148"/>
      <c r="AM64" s="48"/>
    </row>
    <row r="65" spans="2:39" ht="30" customHeight="1">
      <c r="B65" s="1449" t="s">
        <v>149</v>
      </c>
      <c r="C65" s="1451" t="s">
        <v>151</v>
      </c>
      <c r="D65" s="1451"/>
      <c r="E65" s="1486"/>
      <c r="F65" s="1487"/>
      <c r="G65" s="732" t="s">
        <v>89</v>
      </c>
      <c r="H65" s="1453"/>
      <c r="I65" s="1454"/>
      <c r="J65" s="1455"/>
      <c r="K65" s="717"/>
      <c r="L65" s="729"/>
      <c r="M65" s="731"/>
      <c r="N65"/>
      <c r="Q65" s="25"/>
      <c r="R65" s="27"/>
      <c r="S65" s="27"/>
      <c r="T65" s="25"/>
      <c r="U65" s="28"/>
      <c r="V65" s="29"/>
      <c r="W65" s="25"/>
      <c r="X65" s="25"/>
      <c r="Y65" s="25"/>
      <c r="Z65" s="25"/>
      <c r="AA65" s="25"/>
      <c r="AB65" s="25"/>
      <c r="AC65" s="48"/>
      <c r="AD65" s="1148"/>
      <c r="AE65" s="1148"/>
      <c r="AF65" s="1148"/>
      <c r="AG65" s="1148"/>
      <c r="AH65" s="1148"/>
      <c r="AI65" s="1148"/>
      <c r="AJ65" s="1148"/>
      <c r="AK65" s="1148"/>
      <c r="AL65" s="1148"/>
      <c r="AM65" s="48"/>
    </row>
    <row r="66" spans="2:39" ht="30" customHeight="1" thickBot="1">
      <c r="B66" s="1450"/>
      <c r="C66" s="1452"/>
      <c r="D66" s="1452"/>
      <c r="E66" s="1488"/>
      <c r="F66" s="1489"/>
      <c r="G66" s="733" t="s">
        <v>145</v>
      </c>
      <c r="H66" s="1456"/>
      <c r="I66" s="1457"/>
      <c r="J66" s="1458"/>
      <c r="K66" s="717"/>
      <c r="L66" s="717"/>
      <c r="M66" s="717"/>
      <c r="Q66" s="25"/>
      <c r="R66" s="27"/>
      <c r="S66" s="27"/>
      <c r="T66" s="25"/>
      <c r="U66" s="28"/>
      <c r="V66" s="29"/>
      <c r="W66" s="25"/>
      <c r="X66" s="25"/>
      <c r="Y66" s="25"/>
      <c r="Z66" s="25"/>
      <c r="AA66" s="25"/>
      <c r="AB66" s="25"/>
      <c r="AC66" s="48"/>
      <c r="AD66" s="1148"/>
      <c r="AE66" s="1148"/>
      <c r="AF66" s="1148"/>
      <c r="AG66" s="1148"/>
      <c r="AH66" s="1148"/>
      <c r="AI66" s="1148"/>
      <c r="AJ66" s="1148"/>
      <c r="AK66" s="1148"/>
      <c r="AL66" s="1148"/>
      <c r="AM66" s="48"/>
    </row>
    <row r="67" spans="2:39" ht="9" customHeight="1">
      <c r="B67" s="1438"/>
      <c r="C67" s="1438"/>
      <c r="D67" s="1438"/>
      <c r="E67" s="1438"/>
      <c r="F67" s="1438"/>
      <c r="G67" s="1438"/>
      <c r="H67" s="1438"/>
      <c r="I67" s="1438"/>
      <c r="J67" s="1438"/>
      <c r="K67" s="717"/>
      <c r="L67" s="717"/>
      <c r="M67" s="717"/>
      <c r="Q67" s="25"/>
      <c r="R67" s="27"/>
      <c r="S67" s="27"/>
      <c r="T67" s="25"/>
      <c r="U67" s="28"/>
      <c r="V67" s="29"/>
      <c r="W67" s="25"/>
      <c r="X67" s="25"/>
      <c r="Y67" s="25"/>
      <c r="Z67" s="25"/>
      <c r="AA67" s="25"/>
      <c r="AB67" s="25"/>
      <c r="AC67" s="48"/>
      <c r="AD67" s="1148"/>
      <c r="AE67" s="1148"/>
      <c r="AF67" s="1148"/>
      <c r="AG67" s="1148"/>
      <c r="AH67" s="1148"/>
      <c r="AI67" s="1148"/>
      <c r="AJ67" s="1148"/>
      <c r="AK67" s="1148"/>
      <c r="AL67" s="1148"/>
      <c r="AM67" s="48"/>
    </row>
    <row r="68" spans="2:39" ht="15" customHeight="1">
      <c r="B68" s="1439" t="s">
        <v>64</v>
      </c>
      <c r="C68" s="1439"/>
      <c r="D68" s="1439"/>
      <c r="E68" s="1439"/>
      <c r="F68" s="1439"/>
      <c r="G68" s="1439"/>
      <c r="H68" s="1439"/>
      <c r="I68" s="1439"/>
      <c r="J68" s="1439"/>
      <c r="K68" s="717"/>
      <c r="L68" s="717"/>
      <c r="M68" s="717"/>
      <c r="Q68" s="25"/>
      <c r="R68" s="25"/>
      <c r="S68" s="25"/>
      <c r="T68" s="25"/>
      <c r="U68" s="28"/>
      <c r="V68" s="29"/>
      <c r="W68" s="25"/>
      <c r="X68" s="25"/>
      <c r="Y68" s="25"/>
      <c r="Z68" s="25"/>
      <c r="AA68" s="25"/>
      <c r="AB68" s="25"/>
      <c r="AC68" s="48"/>
      <c r="AD68" s="1148"/>
      <c r="AE68" s="1148"/>
      <c r="AF68" s="1148"/>
      <c r="AG68" s="1148"/>
      <c r="AH68" s="1148"/>
      <c r="AI68" s="1148"/>
      <c r="AJ68" s="1148"/>
      <c r="AK68" s="1148"/>
      <c r="AL68" s="1148"/>
      <c r="AM68" s="48"/>
    </row>
    <row r="69" spans="2:39" ht="27.6" customHeight="1">
      <c r="B69" s="1438" t="s">
        <v>1775</v>
      </c>
      <c r="C69" s="1438"/>
      <c r="D69" s="1438"/>
      <c r="E69" s="1438"/>
      <c r="F69" s="1438"/>
      <c r="G69" s="1438"/>
      <c r="H69" s="1438"/>
      <c r="I69" s="1438"/>
      <c r="J69" s="1438"/>
      <c r="K69" s="717"/>
      <c r="L69" s="717"/>
      <c r="M69" s="717"/>
      <c r="Q69" s="25"/>
      <c r="R69" s="25"/>
      <c r="S69" s="25"/>
      <c r="T69" s="25"/>
      <c r="U69" s="28"/>
      <c r="V69" s="29"/>
      <c r="W69" s="25"/>
      <c r="X69" s="25"/>
      <c r="Y69" s="25"/>
      <c r="Z69" s="25"/>
      <c r="AA69" s="25"/>
      <c r="AB69" s="25"/>
      <c r="AC69" s="48"/>
      <c r="AD69" s="1148"/>
      <c r="AE69" s="1148"/>
      <c r="AF69" s="1148"/>
      <c r="AG69" s="1148"/>
      <c r="AH69" s="1148"/>
      <c r="AI69" s="1148"/>
      <c r="AJ69" s="1148"/>
      <c r="AK69" s="1148"/>
      <c r="AL69" s="1148"/>
      <c r="AM69" s="48"/>
    </row>
    <row r="70" spans="2:39" ht="15" customHeight="1">
      <c r="B70" s="1435" t="s">
        <v>1217</v>
      </c>
      <c r="C70" s="1435"/>
      <c r="D70" s="1435"/>
      <c r="E70" s="1435"/>
      <c r="F70" s="1435"/>
      <c r="G70" s="1435"/>
      <c r="H70" s="1435"/>
      <c r="I70" s="1435"/>
      <c r="J70" s="1435"/>
      <c r="Q70" s="25"/>
      <c r="R70" s="25"/>
      <c r="S70" s="25"/>
      <c r="T70" s="25"/>
      <c r="U70" s="28"/>
      <c r="V70" s="29"/>
      <c r="W70" s="25"/>
      <c r="X70" s="25"/>
      <c r="Y70" s="25"/>
      <c r="Z70" s="25"/>
      <c r="AA70" s="25"/>
      <c r="AB70" s="25"/>
      <c r="AC70" s="48"/>
      <c r="AD70" s="1148"/>
      <c r="AE70" s="1148"/>
      <c r="AF70" s="1148"/>
      <c r="AG70" s="1148"/>
      <c r="AH70" s="1148"/>
      <c r="AI70" s="1148"/>
      <c r="AJ70" s="1148"/>
      <c r="AK70" s="1148"/>
      <c r="AL70" s="1148"/>
      <c r="AM70" s="48"/>
    </row>
    <row r="71" spans="2:39" ht="15" customHeight="1">
      <c r="B71" s="1440" t="s">
        <v>143</v>
      </c>
      <c r="C71" s="1440"/>
      <c r="D71" s="1440"/>
      <c r="E71" s="1440"/>
      <c r="F71" s="1440"/>
      <c r="G71" s="1440"/>
      <c r="H71" s="1440"/>
      <c r="I71" s="1440"/>
      <c r="J71" s="1440"/>
      <c r="Q71" s="25"/>
      <c r="R71" s="25"/>
      <c r="S71" s="25"/>
      <c r="T71" s="25"/>
      <c r="U71" s="28"/>
      <c r="V71" s="29"/>
      <c r="W71" s="25"/>
      <c r="X71" s="25"/>
      <c r="Y71" s="25"/>
      <c r="Z71" s="25"/>
      <c r="AA71" s="25"/>
      <c r="AB71" s="25"/>
      <c r="AC71" s="48"/>
      <c r="AD71" s="1148"/>
      <c r="AE71" s="1148"/>
      <c r="AF71" s="1148"/>
      <c r="AG71" s="1148"/>
      <c r="AH71" s="1148"/>
      <c r="AI71" s="1148"/>
      <c r="AJ71" s="1148"/>
      <c r="AK71" s="1148"/>
      <c r="AL71" s="1148"/>
      <c r="AM71" s="48"/>
    </row>
    <row r="72" spans="2:39" ht="15" customHeight="1">
      <c r="B72" s="1435" t="s">
        <v>144</v>
      </c>
      <c r="C72" s="1435"/>
      <c r="D72" s="1435"/>
      <c r="E72" s="1435"/>
      <c r="F72" s="1435"/>
      <c r="G72" s="1435"/>
      <c r="H72" s="1435"/>
      <c r="I72" s="1435"/>
      <c r="J72" s="1435"/>
      <c r="Q72" s="25"/>
      <c r="R72" s="25"/>
      <c r="S72" s="25"/>
      <c r="T72" s="25"/>
      <c r="U72" s="28"/>
      <c r="V72" s="29"/>
      <c r="W72" s="25"/>
      <c r="X72" s="25"/>
      <c r="Y72" s="25"/>
      <c r="Z72" s="25"/>
      <c r="AA72" s="25"/>
      <c r="AB72" s="25"/>
      <c r="AC72" s="48"/>
      <c r="AD72" s="1148"/>
      <c r="AE72" s="1148"/>
      <c r="AF72" s="1148"/>
      <c r="AG72" s="1148"/>
      <c r="AH72" s="1148"/>
      <c r="AI72" s="1148"/>
      <c r="AJ72" s="1148"/>
      <c r="AK72" s="1148"/>
      <c r="AL72" s="1148"/>
      <c r="AM72" s="48"/>
    </row>
    <row r="73" spans="2:39" ht="15.75" customHeight="1">
      <c r="B73" s="1435" t="s">
        <v>1740</v>
      </c>
      <c r="C73" s="1435"/>
      <c r="D73" s="1435"/>
      <c r="E73" s="1435"/>
      <c r="F73" s="1435"/>
      <c r="G73" s="1435"/>
      <c r="H73" s="1435"/>
      <c r="I73" s="1435"/>
      <c r="J73" s="1435"/>
      <c r="Q73" s="25"/>
      <c r="R73" s="25"/>
      <c r="S73" s="25"/>
      <c r="T73" s="25"/>
      <c r="U73" s="28"/>
      <c r="V73" s="29"/>
      <c r="W73" s="25"/>
      <c r="X73" s="25"/>
      <c r="Y73" s="25"/>
      <c r="Z73" s="25"/>
      <c r="AA73" s="25"/>
      <c r="AB73" s="25"/>
      <c r="AC73" s="48"/>
      <c r="AD73" s="1148"/>
      <c r="AE73" s="1148"/>
      <c r="AF73" s="1148"/>
      <c r="AG73" s="1148"/>
      <c r="AH73" s="1148"/>
      <c r="AI73" s="1148"/>
      <c r="AJ73" s="1148"/>
      <c r="AK73" s="1148"/>
      <c r="AL73" s="1148"/>
      <c r="AM73" s="48"/>
    </row>
    <row r="74" spans="2:39" ht="36.75" customHeight="1">
      <c r="B74" s="1436" t="s">
        <v>1784</v>
      </c>
      <c r="C74" s="1436"/>
      <c r="D74" s="1436"/>
      <c r="E74" s="1436"/>
      <c r="F74" s="1436"/>
      <c r="G74" s="1436"/>
      <c r="H74" s="1436"/>
      <c r="I74" s="1436"/>
      <c r="J74" s="1436"/>
      <c r="Q74" s="25"/>
      <c r="R74" s="25"/>
      <c r="S74" s="25"/>
      <c r="T74" s="25"/>
      <c r="U74" s="28"/>
      <c r="V74" s="29"/>
      <c r="W74" s="25"/>
      <c r="X74" s="25"/>
      <c r="Y74" s="25"/>
      <c r="Z74" s="25"/>
      <c r="AA74" s="25"/>
      <c r="AB74" s="25"/>
      <c r="AC74" s="48"/>
      <c r="AD74" s="1148"/>
      <c r="AE74" s="1148"/>
      <c r="AF74" s="1148"/>
      <c r="AG74" s="1148"/>
      <c r="AH74" s="1148"/>
      <c r="AI74" s="1148"/>
      <c r="AJ74" s="1148"/>
      <c r="AK74" s="1148"/>
      <c r="AL74" s="1148"/>
      <c r="AM74" s="48"/>
    </row>
    <row r="75" spans="2:39" ht="15" customHeight="1">
      <c r="B75" s="1435" t="s">
        <v>1140</v>
      </c>
      <c r="C75" s="1435"/>
      <c r="D75" s="1435"/>
      <c r="E75" s="1435"/>
      <c r="F75" s="1435"/>
      <c r="G75" s="1435"/>
      <c r="H75" s="1435"/>
      <c r="I75" s="1435"/>
      <c r="J75" s="1435"/>
      <c r="Q75" s="25"/>
      <c r="R75" s="25"/>
      <c r="S75" s="25"/>
      <c r="T75" s="25"/>
      <c r="U75" s="28"/>
      <c r="V75" s="29"/>
      <c r="W75" s="25"/>
      <c r="X75" s="25"/>
      <c r="Y75" s="25"/>
      <c r="Z75" s="25"/>
      <c r="AA75" s="25"/>
      <c r="AB75" s="25"/>
      <c r="AC75" s="48"/>
      <c r="AD75" s="1148"/>
      <c r="AE75" s="1148"/>
      <c r="AF75" s="1148"/>
      <c r="AG75" s="1148"/>
      <c r="AH75" s="1148"/>
      <c r="AI75" s="1148"/>
      <c r="AJ75" s="1148"/>
      <c r="AK75" s="1148"/>
      <c r="AL75" s="1148"/>
      <c r="AM75" s="48"/>
    </row>
    <row r="76" spans="2:39" ht="15" customHeight="1">
      <c r="B76" s="1437"/>
      <c r="C76" s="1437"/>
      <c r="D76" s="1437"/>
      <c r="E76" s="1437"/>
      <c r="F76" s="1437"/>
      <c r="G76" s="1437"/>
      <c r="H76" s="1437"/>
      <c r="I76" s="1437"/>
      <c r="J76" s="1437"/>
      <c r="Q76" s="25"/>
      <c r="R76" s="25"/>
      <c r="S76" s="25"/>
      <c r="T76" s="25"/>
      <c r="U76" s="28"/>
      <c r="V76" s="29"/>
      <c r="W76" s="25"/>
      <c r="X76" s="25"/>
      <c r="Y76" s="25"/>
      <c r="Z76" s="25"/>
      <c r="AA76" s="25"/>
      <c r="AB76" s="25"/>
      <c r="AC76" s="48"/>
      <c r="AD76" s="1148"/>
      <c r="AE76" s="1148"/>
      <c r="AF76" s="1148"/>
      <c r="AG76" s="1148"/>
      <c r="AH76" s="1148"/>
      <c r="AI76" s="1148"/>
      <c r="AJ76" s="1148"/>
      <c r="AK76" s="1148"/>
      <c r="AL76" s="1148"/>
      <c r="AM76" s="48"/>
    </row>
    <row r="77" spans="2:39" ht="18" customHeight="1">
      <c r="U77" s="23"/>
      <c r="V77" s="1"/>
      <c r="AD77" s="1148"/>
      <c r="AE77" s="1148"/>
      <c r="AF77" s="1148"/>
      <c r="AG77" s="1148"/>
      <c r="AH77" s="1148"/>
      <c r="AI77" s="1148"/>
      <c r="AJ77" s="1148"/>
      <c r="AK77" s="1148"/>
      <c r="AL77" s="1148"/>
    </row>
    <row r="78" spans="2:39" ht="18" customHeight="1">
      <c r="U78" s="23"/>
      <c r="V78" s="1"/>
      <c r="AD78" s="1148"/>
      <c r="AE78" s="1148"/>
      <c r="AF78" s="1148"/>
      <c r="AG78" s="1148"/>
      <c r="AH78" s="1148"/>
      <c r="AI78" s="1148"/>
      <c r="AJ78" s="1148"/>
      <c r="AK78" s="1148"/>
      <c r="AL78" s="1148"/>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1">
    <mergeCell ref="C11:C13"/>
    <mergeCell ref="E11:J11"/>
    <mergeCell ref="E12:J12"/>
    <mergeCell ref="E13:J13"/>
    <mergeCell ref="B4:J4"/>
    <mergeCell ref="B5:J5"/>
    <mergeCell ref="C6:J6"/>
    <mergeCell ref="B7:B21"/>
    <mergeCell ref="C7:C10"/>
    <mergeCell ref="E7:J7"/>
    <mergeCell ref="C14:C21"/>
    <mergeCell ref="E15:J15"/>
    <mergeCell ref="E21:J21"/>
    <mergeCell ref="L15:U19"/>
    <mergeCell ref="E16:J16"/>
    <mergeCell ref="E17:J17"/>
    <mergeCell ref="E18:J18"/>
    <mergeCell ref="F19:J19"/>
    <mergeCell ref="E20:J20"/>
    <mergeCell ref="AD7:AK8"/>
    <mergeCell ref="E8:J8"/>
    <mergeCell ref="E9:J9"/>
    <mergeCell ref="E10:J10"/>
    <mergeCell ref="E14:J14"/>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B36:B49"/>
    <mergeCell ref="C36:C39"/>
    <mergeCell ref="E36:J36"/>
    <mergeCell ref="E37:J37"/>
    <mergeCell ref="E38:J38"/>
    <mergeCell ref="E39:J39"/>
    <mergeCell ref="C40:C42"/>
    <mergeCell ref="E40:J40"/>
    <mergeCell ref="E41:J41"/>
    <mergeCell ref="E42:J42"/>
    <mergeCell ref="D59:J59"/>
    <mergeCell ref="C43:C49"/>
    <mergeCell ref="E43:J43"/>
    <mergeCell ref="E44:J44"/>
    <mergeCell ref="E45:J45"/>
    <mergeCell ref="E46:J46"/>
    <mergeCell ref="F47:J47"/>
    <mergeCell ref="E48:J48"/>
    <mergeCell ref="E49:J49"/>
    <mergeCell ref="D57:E57"/>
    <mergeCell ref="F57:J57"/>
    <mergeCell ref="D58:E58"/>
    <mergeCell ref="F58:G58"/>
    <mergeCell ref="H58:J58"/>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7:J67"/>
    <mergeCell ref="B68:J68"/>
    <mergeCell ref="B69:J69"/>
    <mergeCell ref="B70:J70"/>
    <mergeCell ref="B71:J71"/>
    <mergeCell ref="B72:J72"/>
  </mergeCells>
  <phoneticPr fontId="68"/>
  <conditionalFormatting sqref="C6:J6">
    <cfRule type="containsBlanks" dxfId="304" priority="71">
      <formula>LEN(TRIM(C6))=0</formula>
    </cfRule>
    <cfRule type="containsBlanks" dxfId="303" priority="44">
      <formula>LEN(TRIM(C6))=0</formula>
    </cfRule>
    <cfRule type="containsBlanks" dxfId="302" priority="61">
      <formula>LEN(TRIM(C6))=0</formula>
    </cfRule>
  </conditionalFormatting>
  <conditionalFormatting sqref="D50:J53 H65:J66 H61">
    <cfRule type="notContainsBlanks" dxfId="301" priority="69" stopIfTrue="1">
      <formula>LEN(TRIM(D50))&gt;0</formula>
    </cfRule>
  </conditionalFormatting>
  <conditionalFormatting sqref="D59">
    <cfRule type="expression" dxfId="300" priority="27">
      <formula>OR($L$59=1,$L$59=2)</formula>
    </cfRule>
  </conditionalFormatting>
  <conditionalFormatting sqref="E65">
    <cfRule type="expression" dxfId="299" priority="56" stopIfTrue="1">
      <formula>L65&lt;&gt;0</formula>
    </cfRule>
  </conditionalFormatting>
  <conditionalFormatting sqref="E7:J9">
    <cfRule type="containsBlanks" dxfId="298" priority="42">
      <formula>LEN(TRIM(E7))=0</formula>
    </cfRule>
    <cfRule type="containsBlanks" dxfId="297" priority="62">
      <formula>LEN(TRIM(E7))=0</formula>
    </cfRule>
  </conditionalFormatting>
  <conditionalFormatting sqref="E7:J13">
    <cfRule type="containsBlanks" dxfId="296" priority="46">
      <formula>LEN(TRIM(E7))=0</formula>
    </cfRule>
    <cfRule type="containsBlanks" dxfId="295" priority="60">
      <formula>LEN(TRIM(E7))=0</formula>
    </cfRule>
  </conditionalFormatting>
  <conditionalFormatting sqref="E14">
    <cfRule type="expression" dxfId="294" priority="58" stopIfTrue="1">
      <formula>$L$14&gt;0</formula>
    </cfRule>
  </conditionalFormatting>
  <conditionalFormatting sqref="D54 D55:J55 E15:J35 E7:J13">
    <cfRule type="notContainsBlanks" dxfId="293" priority="54" stopIfTrue="1">
      <formula>LEN(TRIM(D7))&gt;0</formula>
    </cfRule>
  </conditionalFormatting>
  <conditionalFormatting sqref="E15:J35">
    <cfRule type="containsBlanks" dxfId="292" priority="53">
      <formula>LEN(TRIM(E15))=0</formula>
    </cfRule>
  </conditionalFormatting>
  <conditionalFormatting sqref="E22:J22">
    <cfRule type="containsBlanks" dxfId="291" priority="34">
      <formula>LEN(TRIM(E22))=0</formula>
    </cfRule>
  </conditionalFormatting>
  <conditionalFormatting sqref="E22:J24">
    <cfRule type="containsBlanks" dxfId="290" priority="63">
      <formula>LEN(TRIM(E22))=0</formula>
    </cfRule>
    <cfRule type="containsBlanks" dxfId="289" priority="64">
      <formula>LEN(TRIM(E22))=0</formula>
    </cfRule>
  </conditionalFormatting>
  <conditionalFormatting sqref="E23:J24">
    <cfRule type="containsBlanks" dxfId="288" priority="40">
      <formula>LEN(TRIM(E23))=0</formula>
    </cfRule>
    <cfRule type="containsBlanks" dxfId="287" priority="41">
      <formula>LEN(TRIM(E23))=0</formula>
    </cfRule>
  </conditionalFormatting>
  <conditionalFormatting sqref="E36:J36">
    <cfRule type="containsBlanks" dxfId="286" priority="28">
      <formula>LEN(TRIM(E36))=0</formula>
    </cfRule>
    <cfRule type="containsBlanks" dxfId="285" priority="29">
      <formula>LEN(TRIM(E36))=0</formula>
    </cfRule>
    <cfRule type="containsBlanks" dxfId="284" priority="30">
      <formula>LEN(TRIM(E36))=0</formula>
    </cfRule>
    <cfRule type="containsBlanks" dxfId="283" priority="31">
      <formula>LEN(TRIM(E36))=0</formula>
    </cfRule>
    <cfRule type="notContainsBlanks" dxfId="282" priority="33" stopIfTrue="1">
      <formula>LEN(TRIM(E36))&gt;0</formula>
    </cfRule>
  </conditionalFormatting>
  <conditionalFormatting sqref="E36:J38">
    <cfRule type="containsBlanks" dxfId="281" priority="32">
      <formula>LEN(TRIM(E36))=0</formula>
    </cfRule>
  </conditionalFormatting>
  <conditionalFormatting sqref="E37:J38">
    <cfRule type="containsBlanks" dxfId="280" priority="35">
      <formula>LEN(TRIM(E37))=0</formula>
    </cfRule>
    <cfRule type="containsBlanks" dxfId="279" priority="36">
      <formula>LEN(TRIM(E37))=0</formula>
    </cfRule>
    <cfRule type="containsBlanks" dxfId="278" priority="37">
      <formula>LEN(TRIM(E37))=0</formula>
    </cfRule>
  </conditionalFormatting>
  <conditionalFormatting sqref="E37:J49">
    <cfRule type="containsBlanks" dxfId="277" priority="38">
      <formula>LEN(TRIM(E37))=0</formula>
    </cfRule>
    <cfRule type="notContainsBlanks" dxfId="276" priority="39" stopIfTrue="1">
      <formula>LEN(TRIM(E37))&gt;0</formula>
    </cfRule>
  </conditionalFormatting>
  <conditionalFormatting sqref="E56:J56">
    <cfRule type="notContainsBlanks" dxfId="275" priority="48">
      <formula>LEN(TRIM(E56))&gt;0</formula>
    </cfRule>
  </conditionalFormatting>
  <conditionalFormatting sqref="F57 E56:J56">
    <cfRule type="expression" dxfId="274" priority="59">
      <formula>COUNTIF($E$56,"ア*")</formula>
    </cfRule>
  </conditionalFormatting>
  <conditionalFormatting sqref="F57:J57">
    <cfRule type="expression" dxfId="273" priority="13">
      <formula>$L$57=TRUE</formula>
    </cfRule>
    <cfRule type="expression" dxfId="272" priority="14">
      <formula>$M$57=TRUE</formula>
    </cfRule>
    <cfRule type="expression" dxfId="271" priority="50">
      <formula>OR($L$57=1,$L$57=2)</formula>
    </cfRule>
  </conditionalFormatting>
  <conditionalFormatting sqref="G60:G61 I60">
    <cfRule type="expression" dxfId="270" priority="52">
      <formula>OR($L$60=1,$L$60=2)</formula>
    </cfRule>
  </conditionalFormatting>
  <conditionalFormatting sqref="H58">
    <cfRule type="expression" dxfId="269" priority="49">
      <formula>OR($L$57=3,$L$57=4)</formula>
    </cfRule>
    <cfRule type="expression" dxfId="268" priority="51">
      <formula>AND($E$56&lt;&gt;"",COUNTIF($E$56,"&lt;&gt;ア*"))</formula>
    </cfRule>
  </conditionalFormatting>
  <conditionalFormatting sqref="H61">
    <cfRule type="expression" dxfId="267" priority="57" stopIfTrue="1">
      <formula>$L$63=4</formula>
    </cfRule>
  </conditionalFormatting>
  <conditionalFormatting sqref="H65:J66">
    <cfRule type="containsBlanks" dxfId="266" priority="47">
      <formula>LEN(TRIM(H65))=0</formula>
    </cfRule>
    <cfRule type="expression" dxfId="265" priority="55" stopIfTrue="1">
      <formula>$L$65=1</formula>
    </cfRule>
  </conditionalFormatting>
  <conditionalFormatting sqref="E7:J7">
    <cfRule type="containsBlanks" dxfId="264" priority="25">
      <formula>LEN(TRIM(E7))=0</formula>
    </cfRule>
  </conditionalFormatting>
  <conditionalFormatting sqref="E7:J7">
    <cfRule type="containsBlanks" dxfId="263" priority="72">
      <formula>LEN(TRIM(E7))=0</formula>
    </cfRule>
  </conditionalFormatting>
  <conditionalFormatting sqref="E7:J7">
    <cfRule type="containsBlanks" dxfId="262" priority="24">
      <formula>LEN(TRIM(E7))=0</formula>
    </cfRule>
    <cfRule type="containsBlanks" dxfId="261" priority="26">
      <formula>LEN(TRIM(E7))=0</formula>
    </cfRule>
  </conditionalFormatting>
  <conditionalFormatting sqref="E22:J22">
    <cfRule type="containsBlanks" dxfId="260" priority="19">
      <formula>LEN(TRIM(E22))=0</formula>
    </cfRule>
    <cfRule type="containsBlanks" dxfId="259" priority="22">
      <formula>LEN(TRIM(E22))=0</formula>
    </cfRule>
  </conditionalFormatting>
  <conditionalFormatting sqref="E22:J22">
    <cfRule type="containsBlanks" dxfId="258" priority="20">
      <formula>LEN(TRIM(E22))=0</formula>
    </cfRule>
    <cfRule type="containsBlanks" dxfId="257" priority="21">
      <formula>LEN(TRIM(E22))=0</formula>
    </cfRule>
  </conditionalFormatting>
  <conditionalFormatting sqref="E22:J22">
    <cfRule type="containsBlanks" dxfId="256" priority="17">
      <formula>LEN(TRIM(E22))=0</formula>
    </cfRule>
  </conditionalFormatting>
  <conditionalFormatting sqref="E22:J22">
    <cfRule type="containsBlanks" dxfId="255" priority="15">
      <formula>LEN(TRIM(E22))=0</formula>
    </cfRule>
  </conditionalFormatting>
  <conditionalFormatting sqref="E22:J22">
    <cfRule type="containsBlanks" dxfId="254" priority="16">
      <formula>LEN(TRIM(E22))=0</formula>
    </cfRule>
    <cfRule type="containsBlanks" dxfId="253" priority="18">
      <formula>LEN(TRIM(E22))=0</formula>
    </cfRule>
  </conditionalFormatting>
  <conditionalFormatting sqref="G60:J60">
    <cfRule type="expression" dxfId="252" priority="11">
      <formula>AND($L$60,$M$60)=TRUE</formula>
    </cfRule>
  </conditionalFormatting>
  <conditionalFormatting sqref="D59">
    <cfRule type="expression" dxfId="251" priority="9">
      <formula>$L$59=TRUE</formula>
    </cfRule>
    <cfRule type="expression" dxfId="250" priority="10">
      <formula>$M$59=TRUE</formula>
    </cfRule>
  </conditionalFormatting>
  <conditionalFormatting sqref="E14">
    <cfRule type="expression" dxfId="249" priority="8">
      <formula>$L$14=TRUE</formula>
    </cfRule>
  </conditionalFormatting>
  <conditionalFormatting sqref="E14">
    <cfRule type="expression" dxfId="248" priority="7">
      <formula>$M$14=TRUE</formula>
    </cfRule>
  </conditionalFormatting>
  <conditionalFormatting sqref="D61">
    <cfRule type="expression" dxfId="247" priority="6">
      <formula>AND($L$61,$L$62,$L$63,$L$64)=TRUE</formula>
    </cfRule>
  </conditionalFormatting>
  <conditionalFormatting sqref="H63:J64">
    <cfRule type="containsBlanks" dxfId="246" priority="4">
      <formula>LEN(TRIM(H63))=0</formula>
    </cfRule>
  </conditionalFormatting>
  <conditionalFormatting sqref="E65">
    <cfRule type="expression" dxfId="245" priority="3">
      <formula>AND($L$65,$L$66)=TRUE</formula>
    </cfRule>
  </conditionalFormatting>
  <conditionalFormatting sqref="D52">
    <cfRule type="notContainsBlanks" dxfId="244" priority="70" stopIfTrue="1">
      <formula>LEN(TRIM(D52))&gt;0</formula>
    </cfRule>
  </conditionalFormatting>
  <dataValidations count="9">
    <dataValidation type="custom" allowBlank="1" showInputMessage="1" showErrorMessage="1" error="13桁の法人番号を入力してください" sqref="E22:J22" xr:uid="{05FA35F9-963C-4E5D-9D11-974F11374CD0}">
      <formula1>AND(ISNUMBER(E37),LEN(E37)=13)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CB29082-7CC8-44C7-BEDB-CBE32EAFFA81}">
      <formula1>AND(ISNUMBER(E51),LEN(E51)=13)</formula1>
    </dataValidation>
    <dataValidation type="list" allowBlank="1" showInputMessage="1" showErrorMessage="1" sqref="E56:J56" xr:uid="{9C21FB5C-3494-44F4-8BA8-2D02F3E723AA}">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56418E5B-0003-4246-B5EF-7CBC96F56620}"/>
    <dataValidation allowBlank="1" showInputMessage="1" showErrorMessage="1" error="法人番号は13桁の数字のみを入力してください。" sqref="D50:I50" xr:uid="{F2723B28-B494-4925-AADF-ECD5877F6E8C}">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7A0B4665-86BD-41CA-B23F-FE9F0195074A}">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EE4E2CFD-E51F-4A6F-9EC5-876E7D636C71}">
      <formula1>AND(LEN(E21)=LENB(E21),ISERROR(FIND(" ",E21)))</formula1>
    </dataValidation>
    <dataValidation allowBlank="1" showInputMessage="1" showErrorMessage="1" error="通知書の番号（採択番号）は、&quot;B1&quot;で始まる10桁または11桁の数字を入力してください。_x000a_（例）B160601xxx" sqref="H61" xr:uid="{DCF0F4CD-E822-4B4D-A778-DAD347D84EEB}">
      <formula1>AND(LEN(H61)=LENB(H61),LEN(H61)&lt;=11)</formula1>
    </dataValidation>
    <dataValidation allowBlank="1" showInputMessage="1" showErrorMessage="1" error="郵便番号は数字とハイフンを入力してください。" sqref="E19 E33 E47" xr:uid="{3EB79C5A-FCFC-4C69-8AB5-512FCAFFD83B}">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ignoredErrors>
    <ignoredError sqref="E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38945"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38946"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38947"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38948"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38949"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38950"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38951"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38952"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38953"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38954" r:id="rId13" name="Check Box 10">
              <controlPr defaultSize="0" autoFill="0" autoLine="0" autoPict="0">
                <anchor moveWithCells="1">
                  <from>
                    <xdr:col>3</xdr:col>
                    <xdr:colOff>447675</xdr:colOff>
                    <xdr:row>60</xdr:row>
                    <xdr:rowOff>76200</xdr:rowOff>
                  </from>
                  <to>
                    <xdr:col>5</xdr:col>
                    <xdr:colOff>571500</xdr:colOff>
                    <xdr:row>60</xdr:row>
                    <xdr:rowOff>295275</xdr:rowOff>
                  </to>
                </anchor>
              </controlPr>
            </control>
          </mc:Choice>
        </mc:AlternateContent>
        <mc:AlternateContent xmlns:mc="http://schemas.openxmlformats.org/markup-compatibility/2006">
          <mc:Choice Requires="x14">
            <control shapeId="338955" r:id="rId14" name="Check Box 11">
              <controlPr defaultSize="0" autoFill="0" autoLine="0" autoPict="0">
                <anchor moveWithCells="1">
                  <from>
                    <xdr:col>3</xdr:col>
                    <xdr:colOff>447675</xdr:colOff>
                    <xdr:row>61</xdr:row>
                    <xdr:rowOff>76200</xdr:rowOff>
                  </from>
                  <to>
                    <xdr:col>5</xdr:col>
                    <xdr:colOff>561975</xdr:colOff>
                    <xdr:row>61</xdr:row>
                    <xdr:rowOff>276225</xdr:rowOff>
                  </to>
                </anchor>
              </controlPr>
            </control>
          </mc:Choice>
        </mc:AlternateContent>
        <mc:AlternateContent xmlns:mc="http://schemas.openxmlformats.org/markup-compatibility/2006">
          <mc:Choice Requires="x14">
            <control shapeId="338956"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38957"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38958"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38959"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42D44BB8-8CFB-4791-A7DC-846927E2A063}">
          <x14:formula1>
            <xm:f>Sheet2!$G$8:$G$537</xm:f>
          </x14:formula1>
          <xm:sqref>D54:J54</xm:sqref>
        </x14:dataValidation>
        <x14:dataValidation type="list" allowBlank="1" showInputMessage="1" showErrorMessage="1" xr:uid="{6A50960A-6B91-468D-A55A-AAC3B1E331CF}">
          <x14:formula1>
            <xm:f>Sheet1!$N$8:$N$55</xm:f>
          </x14:formula1>
          <xm:sqref>D52</xm:sqref>
        </x14:dataValidation>
        <x14:dataValidation type="list" allowBlank="1" showInputMessage="1" showErrorMessage="1" xr:uid="{010BF13D-9B69-40E1-AEB9-B7242C04CB70}">
          <x14:formula1>
            <xm:f>Sheet2!$C$8:$C$106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228" t="s">
        <v>1733</v>
      </c>
      <c r="B1" s="2228"/>
      <c r="D1" s="511"/>
    </row>
    <row r="2" spans="1:11" ht="33.75" customHeight="1">
      <c r="B2" s="2217" t="s">
        <v>1732</v>
      </c>
      <c r="C2" s="2218"/>
      <c r="D2" s="2218"/>
      <c r="E2" s="2218"/>
      <c r="F2" s="513"/>
      <c r="G2" s="509"/>
    </row>
    <row r="3" spans="1:11" s="516" customFormat="1" ht="10.5">
      <c r="A3" s="514"/>
      <c r="B3" s="515"/>
      <c r="C3" s="515"/>
      <c r="D3" s="515"/>
      <c r="E3" s="515"/>
      <c r="F3" s="515"/>
    </row>
    <row r="4" spans="1:11" s="517" customFormat="1" ht="20.100000000000001" customHeight="1" thickBot="1">
      <c r="C4" s="518" t="s">
        <v>1451</v>
      </c>
      <c r="D4" s="2219" t="str">
        <f>IF(様式第１１!N11="","",様式第１１!N11)</f>
        <v/>
      </c>
      <c r="E4" s="2219"/>
      <c r="F4" s="2219"/>
      <c r="G4" s="2219"/>
      <c r="H4" s="2219"/>
      <c r="I4" s="2219"/>
    </row>
    <row r="5" spans="1:11" s="519" customFormat="1" ht="35.25" customHeight="1">
      <c r="C5" s="520"/>
      <c r="D5" s="520"/>
      <c r="E5" s="521"/>
      <c r="F5" s="522"/>
      <c r="G5" s="523"/>
    </row>
    <row r="6" spans="1:11" s="519" customFormat="1" ht="24.95" customHeight="1">
      <c r="C6" s="2220" t="s">
        <v>1452</v>
      </c>
      <c r="D6" s="2220"/>
      <c r="E6" s="2220"/>
      <c r="F6" s="2220"/>
      <c r="G6" s="2220" t="s">
        <v>1453</v>
      </c>
      <c r="H6" s="2220"/>
      <c r="I6" s="524"/>
      <c r="J6" s="524"/>
      <c r="K6" s="525"/>
    </row>
    <row r="7" spans="1:11" s="519" customFormat="1" ht="37.5" customHeight="1">
      <c r="C7" s="2220" t="s">
        <v>1454</v>
      </c>
      <c r="D7" s="2220"/>
      <c r="E7" s="2220"/>
      <c r="F7" s="2220"/>
      <c r="G7" s="2221"/>
      <c r="H7" s="2221"/>
      <c r="I7" s="526"/>
      <c r="J7" s="526"/>
      <c r="K7" s="525"/>
    </row>
    <row r="8" spans="1:11" s="519" customFormat="1" ht="37.5" customHeight="1">
      <c r="C8" s="2220" t="s">
        <v>1455</v>
      </c>
      <c r="D8" s="2220"/>
      <c r="E8" s="2220"/>
      <c r="F8" s="2220"/>
      <c r="G8" s="2221"/>
      <c r="H8" s="2221"/>
      <c r="I8" s="526"/>
      <c r="J8" s="526"/>
      <c r="K8" s="525"/>
    </row>
    <row r="9" spans="1:11" s="519" customFormat="1" ht="37.5" customHeight="1">
      <c r="C9" s="2231" t="s">
        <v>1456</v>
      </c>
      <c r="D9" s="2233" t="s">
        <v>1751</v>
      </c>
      <c r="E9" s="2234"/>
      <c r="F9" s="2235"/>
      <c r="G9" s="2236" t="str">
        <f>IF('別紙2（単年度用）'!K20="","",'別紙2（単年度用）'!K20)</f>
        <v/>
      </c>
      <c r="H9" s="2236"/>
      <c r="I9" s="526"/>
      <c r="J9" s="526"/>
      <c r="K9" s="525"/>
    </row>
    <row r="10" spans="1:11" s="519" customFormat="1" ht="37.5" customHeight="1">
      <c r="C10" s="2232"/>
      <c r="D10" s="2233" t="s">
        <v>1457</v>
      </c>
      <c r="E10" s="2234"/>
      <c r="F10" s="2235"/>
      <c r="G10" s="2221"/>
      <c r="H10" s="2221"/>
      <c r="I10" s="526"/>
      <c r="J10" s="526"/>
      <c r="K10" s="525"/>
    </row>
    <row r="11" spans="1:11" s="519" customFormat="1" ht="37.5" customHeight="1">
      <c r="C11" s="2220" t="s">
        <v>1458</v>
      </c>
      <c r="D11" s="2220"/>
      <c r="E11" s="2220"/>
      <c r="F11" s="2220"/>
      <c r="G11" s="2237" t="str">
        <f>IF(G7="","",(G7+G8+G9+G10))</f>
        <v/>
      </c>
      <c r="H11" s="2237"/>
      <c r="I11" s="962"/>
      <c r="J11" s="963"/>
      <c r="K11" s="525"/>
    </row>
    <row r="12" spans="1:11" s="519" customFormat="1" ht="14.25">
      <c r="C12" s="2222"/>
      <c r="D12" s="2222"/>
      <c r="E12" s="2222"/>
      <c r="F12" s="2222"/>
      <c r="G12" s="2222"/>
      <c r="H12" s="2222"/>
      <c r="I12" s="2222"/>
      <c r="J12" s="2222"/>
      <c r="K12" s="525"/>
    </row>
    <row r="13" spans="1:11" s="519" customFormat="1" ht="46.5" customHeight="1">
      <c r="C13" s="2222" t="s">
        <v>1459</v>
      </c>
      <c r="D13" s="2222"/>
      <c r="E13" s="2222"/>
      <c r="F13" s="2222"/>
      <c r="G13" s="2222"/>
      <c r="H13" s="2222"/>
      <c r="I13" s="2222"/>
      <c r="J13" s="2222"/>
      <c r="K13" s="525"/>
    </row>
    <row r="14" spans="1:11" s="519" customFormat="1" ht="52.5" customHeight="1">
      <c r="C14" s="525"/>
      <c r="D14" s="2227"/>
      <c r="E14" s="2227"/>
      <c r="F14" s="2227"/>
      <c r="G14" s="2227"/>
      <c r="H14" s="2227"/>
      <c r="I14" s="2227"/>
      <c r="J14" s="2227"/>
      <c r="K14" s="525"/>
    </row>
    <row r="15" spans="1:11" s="519" customFormat="1" ht="14.25" customHeight="1">
      <c r="C15" s="715"/>
      <c r="D15" s="715"/>
      <c r="E15" s="715"/>
      <c r="F15" s="715"/>
      <c r="G15" s="715"/>
      <c r="H15" s="715"/>
      <c r="I15" s="715"/>
      <c r="J15" s="715"/>
      <c r="K15" s="525"/>
    </row>
    <row r="16" spans="1:11" s="519" customFormat="1" ht="82.5" customHeight="1">
      <c r="C16" s="2230" t="s">
        <v>1460</v>
      </c>
      <c r="D16" s="2230"/>
      <c r="E16" s="2230"/>
      <c r="F16" s="2230"/>
      <c r="G16" s="2230"/>
      <c r="H16" s="2230"/>
      <c r="I16" s="2230"/>
      <c r="J16" s="2230"/>
      <c r="K16" s="526"/>
    </row>
    <row r="17" spans="3:22" s="519" customFormat="1" ht="65.25" customHeight="1">
      <c r="C17" s="2225" t="s">
        <v>1461</v>
      </c>
      <c r="D17" s="2225"/>
      <c r="E17" s="2225"/>
      <c r="F17" s="2220" t="s">
        <v>1462</v>
      </c>
      <c r="G17" s="2220"/>
      <c r="H17" s="2220"/>
      <c r="I17" s="2220"/>
      <c r="J17" s="2220"/>
      <c r="K17" s="525"/>
    </row>
    <row r="18" spans="3:22" s="519" customFormat="1" ht="60" customHeight="1">
      <c r="C18" s="714"/>
      <c r="D18" s="2224" t="s">
        <v>1463</v>
      </c>
      <c r="E18" s="2224"/>
      <c r="F18" s="2229"/>
      <c r="G18" s="2229"/>
      <c r="H18" s="2229"/>
      <c r="I18" s="2229"/>
      <c r="J18" s="2229"/>
      <c r="K18" s="525"/>
      <c r="M18" s="1938" t="s">
        <v>1745</v>
      </c>
      <c r="N18" s="1938"/>
      <c r="O18" s="1938"/>
      <c r="P18" s="1938"/>
      <c r="Q18" s="1938"/>
      <c r="R18" s="1938"/>
      <c r="S18" s="1938"/>
      <c r="T18" s="1938"/>
      <c r="U18" s="1938"/>
      <c r="V18" s="1938"/>
    </row>
    <row r="19" spans="3:22" s="519" customFormat="1" ht="38.25" customHeight="1">
      <c r="C19" s="2223"/>
      <c r="D19" s="2224" t="s">
        <v>1464</v>
      </c>
      <c r="E19" s="2224"/>
      <c r="F19" s="2225" t="s">
        <v>1465</v>
      </c>
      <c r="G19" s="2225"/>
      <c r="H19" s="2225"/>
      <c r="I19" s="2225"/>
      <c r="J19" s="2225"/>
      <c r="K19" s="525"/>
    </row>
    <row r="20" spans="3:22" s="519" customFormat="1" ht="60" customHeight="1">
      <c r="C20" s="2223"/>
      <c r="D20" s="2224"/>
      <c r="E20" s="2224"/>
      <c r="F20" s="2226"/>
      <c r="G20" s="2226"/>
      <c r="H20" s="2226"/>
      <c r="I20" s="2226"/>
      <c r="J20" s="2226"/>
      <c r="K20" s="525"/>
    </row>
    <row r="21" spans="3:22" s="519" customFormat="1" ht="46.5" customHeight="1">
      <c r="C21" s="2223"/>
      <c r="D21" s="2224"/>
      <c r="E21" s="2224"/>
      <c r="F21" s="2220" t="s">
        <v>1466</v>
      </c>
      <c r="G21" s="2225"/>
      <c r="H21" s="2225"/>
      <c r="I21" s="2225"/>
      <c r="J21" s="2225"/>
      <c r="K21" s="525"/>
    </row>
    <row r="22" spans="3:22" s="519" customFormat="1" ht="60" customHeight="1">
      <c r="C22" s="2223"/>
      <c r="D22" s="2224"/>
      <c r="E22" s="2224"/>
      <c r="F22" s="2226"/>
      <c r="G22" s="2226"/>
      <c r="H22" s="2226"/>
      <c r="I22" s="2226"/>
      <c r="J22" s="2226"/>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8"/>
  <conditionalFormatting sqref="C18:C19">
    <cfRule type="cellIs" dxfId="26" priority="4" operator="equal">
      <formula>""</formula>
    </cfRule>
  </conditionalFormatting>
  <conditionalFormatting sqref="D4:I4">
    <cfRule type="containsBlanks" dxfId="25" priority="2">
      <formula>LEN(TRIM(D4))=0</formula>
    </cfRule>
    <cfRule type="containsBlanks" dxfId="24" priority="9">
      <formula>LEN(TRIM(D4))=0</formula>
    </cfRule>
  </conditionalFormatting>
  <conditionalFormatting sqref="D14:J14">
    <cfRule type="containsBlanks" dxfId="23" priority="7">
      <formula>LEN(TRIM(D14))=0</formula>
    </cfRule>
  </conditionalFormatting>
  <conditionalFormatting sqref="F20 F22">
    <cfRule type="containsBlanks" dxfId="22" priority="8">
      <formula>LEN(TRIM(F20))=0</formula>
    </cfRule>
  </conditionalFormatting>
  <conditionalFormatting sqref="G7:G8 G10">
    <cfRule type="cellIs" dxfId="21" priority="6" operator="equal">
      <formula>""</formula>
    </cfRule>
  </conditionalFormatting>
  <conditionalFormatting sqref="G9:H9 G11:H11">
    <cfRule type="containsBlanks" dxfId="20" priority="3">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activeCell="K7" sqref="K7:L7"/>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248" t="s">
        <v>1734</v>
      </c>
      <c r="B1" s="2248"/>
      <c r="C1" s="2248"/>
      <c r="D1" s="2248"/>
      <c r="E1" s="2248"/>
    </row>
    <row r="2" spans="1:25" ht="105.75" customHeight="1">
      <c r="A2" s="530"/>
      <c r="B2" s="2249" t="s">
        <v>1467</v>
      </c>
      <c r="C2" s="2249"/>
      <c r="D2" s="2249"/>
      <c r="E2" s="2249"/>
      <c r="F2" s="2249"/>
      <c r="G2" s="2249"/>
      <c r="H2" s="2249"/>
      <c r="I2" s="2249"/>
      <c r="J2" s="2249"/>
      <c r="K2" s="2249"/>
      <c r="L2" s="2249"/>
      <c r="M2" s="2249"/>
      <c r="N2" s="2249"/>
    </row>
    <row r="3" spans="1:25" ht="21" customHeight="1">
      <c r="A3" s="530"/>
      <c r="B3" s="530"/>
      <c r="C3" s="530"/>
      <c r="D3" s="530"/>
      <c r="E3" s="530"/>
      <c r="F3" s="530"/>
      <c r="G3" s="530"/>
      <c r="H3" s="530"/>
      <c r="I3" s="530"/>
      <c r="J3" s="530"/>
      <c r="K3" s="530"/>
      <c r="L3" s="530"/>
      <c r="M3" s="530"/>
    </row>
    <row r="4" spans="1:25" ht="15" thickBot="1">
      <c r="A4" s="530"/>
      <c r="B4" s="530"/>
      <c r="C4" s="518" t="s">
        <v>1382</v>
      </c>
      <c r="D4" s="2250" t="str">
        <f>IF(別添１_要件確認!J22="","",別添１_要件確認!J22)</f>
        <v/>
      </c>
      <c r="E4" s="2250"/>
      <c r="F4" s="2250"/>
      <c r="G4" s="2250"/>
      <c r="H4" s="2250"/>
      <c r="I4" s="2250"/>
      <c r="J4" s="2250"/>
      <c r="K4" s="2250"/>
      <c r="L4" s="2250"/>
      <c r="M4" s="2250"/>
    </row>
    <row r="5" spans="1:25"/>
    <row r="6" spans="1:25"/>
    <row r="7" spans="1:25" s="531" customFormat="1" ht="20.25" customHeight="1">
      <c r="D7" s="532"/>
      <c r="E7" s="532"/>
      <c r="F7" s="532"/>
      <c r="G7" s="532"/>
      <c r="H7" s="532"/>
      <c r="I7" s="533" t="s">
        <v>1468</v>
      </c>
      <c r="J7" s="534" t="s">
        <v>1469</v>
      </c>
      <c r="K7" s="2251" t="str">
        <f>IF('別紙2（単年度用）'!K20="","",'別紙2（単年度用）'!K20)</f>
        <v/>
      </c>
      <c r="L7" s="2252"/>
      <c r="M7" s="535" t="s">
        <v>1470</v>
      </c>
      <c r="P7" s="536"/>
    </row>
    <row r="8" spans="1:25" s="531" customFormat="1" ht="14.25">
      <c r="D8" s="532"/>
      <c r="E8" s="532"/>
      <c r="F8" s="532"/>
      <c r="G8" s="532"/>
      <c r="H8" s="532"/>
      <c r="I8" s="532"/>
      <c r="J8" s="534"/>
      <c r="K8" s="964"/>
      <c r="L8" s="964"/>
      <c r="M8" s="535"/>
      <c r="P8" s="536"/>
    </row>
    <row r="9" spans="1:25" s="531" customFormat="1" ht="21.75" customHeight="1">
      <c r="D9" s="532"/>
      <c r="E9" s="532"/>
      <c r="F9" s="532"/>
      <c r="G9" s="532"/>
      <c r="H9" s="532"/>
      <c r="I9" s="533" t="s">
        <v>1471</v>
      </c>
      <c r="J9" s="534" t="s">
        <v>1472</v>
      </c>
      <c r="K9" s="2253"/>
      <c r="L9" s="2254"/>
      <c r="M9" s="535" t="s">
        <v>1473</v>
      </c>
      <c r="P9" s="536"/>
    </row>
    <row r="10" spans="1:25" s="531" customFormat="1" ht="14.25">
      <c r="D10" s="532"/>
      <c r="E10" s="532"/>
      <c r="F10" s="532"/>
      <c r="G10" s="532"/>
      <c r="H10" s="532"/>
      <c r="I10" s="532"/>
      <c r="J10" s="534"/>
      <c r="K10" s="964"/>
      <c r="L10" s="964"/>
      <c r="M10" s="535"/>
      <c r="P10" s="536"/>
    </row>
    <row r="11" spans="1:25" s="531" customFormat="1" ht="20.45" customHeight="1" thickBot="1">
      <c r="A11" s="537"/>
      <c r="B11" s="537"/>
      <c r="C11" s="537"/>
      <c r="D11" s="537"/>
      <c r="E11" s="538"/>
      <c r="F11" s="538"/>
      <c r="G11" s="538"/>
      <c r="H11" s="538"/>
      <c r="I11" s="538"/>
      <c r="J11" s="537"/>
      <c r="K11" s="965"/>
      <c r="L11" s="965"/>
      <c r="M11" s="537"/>
      <c r="N11" s="537"/>
      <c r="P11" s="2247"/>
      <c r="Q11" s="2247"/>
      <c r="R11" s="2247"/>
      <c r="S11" s="2247"/>
      <c r="T11" s="2247"/>
      <c r="U11" s="2247"/>
      <c r="V11" s="2247"/>
      <c r="W11" s="539"/>
      <c r="X11" s="539"/>
      <c r="Y11" s="539"/>
    </row>
    <row r="12" spans="1:25">
      <c r="K12" s="966"/>
      <c r="L12" s="966"/>
    </row>
    <row r="13" spans="1:25" s="531" customFormat="1" ht="14.25">
      <c r="B13" s="531" t="s">
        <v>1474</v>
      </c>
      <c r="K13" s="967"/>
      <c r="L13" s="967"/>
      <c r="P13" s="536"/>
    </row>
    <row r="14" spans="1:25" s="531" customFormat="1" ht="14.25">
      <c r="K14" s="967"/>
      <c r="L14" s="967"/>
      <c r="P14" s="536"/>
    </row>
    <row r="15" spans="1:25" s="540" customFormat="1" ht="15" hidden="1">
      <c r="H15" s="541" t="s">
        <v>1475</v>
      </c>
      <c r="I15" s="541"/>
      <c r="J15" s="542" t="s">
        <v>1476</v>
      </c>
      <c r="K15" s="2255" t="str">
        <f>IF(K17="","",K17-K19)</f>
        <v/>
      </c>
      <c r="L15" s="2256"/>
      <c r="M15" s="540" t="s">
        <v>1470</v>
      </c>
      <c r="P15" s="536"/>
    </row>
    <row r="16" spans="1:25" s="540" customFormat="1" ht="20.100000000000001" customHeight="1">
      <c r="K16" s="968"/>
      <c r="L16" s="968"/>
      <c r="P16" s="543"/>
    </row>
    <row r="17" spans="3:25" s="540" customFormat="1" ht="20.100000000000001" customHeight="1">
      <c r="I17" s="541" t="s">
        <v>1477</v>
      </c>
      <c r="J17" s="542" t="s">
        <v>1478</v>
      </c>
      <c r="K17" s="2257"/>
      <c r="L17" s="2258"/>
      <c r="M17" s="540" t="s">
        <v>1470</v>
      </c>
      <c r="P17" s="1938" t="s">
        <v>1747</v>
      </c>
      <c r="Q17" s="1938"/>
      <c r="R17" s="1938"/>
      <c r="S17" s="1938"/>
      <c r="T17" s="1938"/>
      <c r="U17" s="1938"/>
      <c r="V17" s="1938"/>
      <c r="W17" s="1938"/>
      <c r="X17" s="1938"/>
      <c r="Y17" s="1938"/>
    </row>
    <row r="18" spans="3:25" s="540" customFormat="1" ht="20.100000000000001" customHeight="1">
      <c r="K18" s="968"/>
      <c r="L18" s="968"/>
      <c r="P18" s="543"/>
    </row>
    <row r="19" spans="3:25" s="540" customFormat="1" ht="20.100000000000001" customHeight="1">
      <c r="I19" s="541" t="s">
        <v>1479</v>
      </c>
      <c r="J19" s="542" t="s">
        <v>1480</v>
      </c>
      <c r="K19" s="2257"/>
      <c r="L19" s="2258"/>
      <c r="M19" s="540" t="s">
        <v>1470</v>
      </c>
      <c r="P19" s="543"/>
    </row>
    <row r="20" spans="3:25" s="531" customFormat="1" ht="14.25">
      <c r="P20" s="536"/>
    </row>
    <row r="21" spans="3:25" s="531" customFormat="1" ht="20.100000000000001" customHeight="1">
      <c r="I21" s="544" t="s">
        <v>1481</v>
      </c>
      <c r="K21" s="2259" t="str">
        <f>IF(K17="","",(K17-K19))</f>
        <v/>
      </c>
      <c r="L21" s="2260"/>
      <c r="P21" s="536"/>
    </row>
    <row r="22" spans="3:25" s="531" customFormat="1" ht="14.25">
      <c r="P22" s="536"/>
    </row>
    <row r="23" spans="3:25" s="545" customFormat="1" ht="14.25">
      <c r="C23" s="545" t="s">
        <v>1482</v>
      </c>
      <c r="P23" s="536"/>
    </row>
    <row r="24" spans="3:25" s="545" customFormat="1" ht="50.1" customHeight="1">
      <c r="C24" s="2238"/>
      <c r="D24" s="2239"/>
      <c r="E24" s="2239"/>
      <c r="F24" s="2239"/>
      <c r="G24" s="2239"/>
      <c r="H24" s="2239"/>
      <c r="I24" s="2239"/>
      <c r="J24" s="2239"/>
      <c r="K24" s="2239"/>
      <c r="L24" s="2239"/>
      <c r="M24" s="2240"/>
      <c r="P24" s="536"/>
    </row>
    <row r="25" spans="3:25" s="545" customFormat="1" ht="50.1" customHeight="1">
      <c r="C25" s="2241"/>
      <c r="D25" s="2242"/>
      <c r="E25" s="2242"/>
      <c r="F25" s="2242"/>
      <c r="G25" s="2242"/>
      <c r="H25" s="2242"/>
      <c r="I25" s="2242"/>
      <c r="J25" s="2242"/>
      <c r="K25" s="2242"/>
      <c r="L25" s="2242"/>
      <c r="M25" s="2243"/>
      <c r="P25" s="536"/>
    </row>
    <row r="26" spans="3:25" s="545" customFormat="1" ht="50.1" customHeight="1">
      <c r="C26" s="2241"/>
      <c r="D26" s="2242"/>
      <c r="E26" s="2242"/>
      <c r="F26" s="2242"/>
      <c r="G26" s="2242"/>
      <c r="H26" s="2242"/>
      <c r="I26" s="2242"/>
      <c r="J26" s="2242"/>
      <c r="K26" s="2242"/>
      <c r="L26" s="2242"/>
      <c r="M26" s="2243"/>
      <c r="P26" s="536"/>
    </row>
    <row r="27" spans="3:25" s="545" customFormat="1" ht="50.1" customHeight="1">
      <c r="C27" s="2241"/>
      <c r="D27" s="2242"/>
      <c r="E27" s="2242"/>
      <c r="F27" s="2242"/>
      <c r="G27" s="2242"/>
      <c r="H27" s="2242"/>
      <c r="I27" s="2242"/>
      <c r="J27" s="2242"/>
      <c r="K27" s="2242"/>
      <c r="L27" s="2242"/>
      <c r="M27" s="2243"/>
      <c r="P27" s="536"/>
    </row>
    <row r="28" spans="3:25" s="531" customFormat="1" ht="51.75" customHeight="1">
      <c r="C28" s="2241"/>
      <c r="D28" s="2242"/>
      <c r="E28" s="2242"/>
      <c r="F28" s="2242"/>
      <c r="G28" s="2242"/>
      <c r="H28" s="2242"/>
      <c r="I28" s="2242"/>
      <c r="J28" s="2242"/>
      <c r="K28" s="2242"/>
      <c r="L28" s="2242"/>
      <c r="M28" s="2243"/>
      <c r="P28" s="536"/>
    </row>
    <row r="29" spans="3:25" s="531" customFormat="1" ht="44.25" customHeight="1">
      <c r="C29" s="2244"/>
      <c r="D29" s="2245"/>
      <c r="E29" s="2245"/>
      <c r="F29" s="2245"/>
      <c r="G29" s="2245"/>
      <c r="H29" s="2245"/>
      <c r="I29" s="2245"/>
      <c r="J29" s="2245"/>
      <c r="K29" s="2245"/>
      <c r="L29" s="2245"/>
      <c r="M29" s="2246"/>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8"/>
  <conditionalFormatting sqref="D4:M4">
    <cfRule type="containsBlanks" dxfId="19" priority="1">
      <formula>LEN(TRIM(D4))=0</formula>
    </cfRule>
  </conditionalFormatting>
  <conditionalFormatting sqref="K7:L7">
    <cfRule type="containsBlanks" dxfId="18" priority="3">
      <formula>LEN(TRIM(K7))=0</formula>
    </cfRule>
  </conditionalFormatting>
  <conditionalFormatting sqref="K9:L9">
    <cfRule type="containsBlanks" dxfId="17" priority="5">
      <formula>LEN(TRIM(K9))=0</formula>
    </cfRule>
  </conditionalFormatting>
  <conditionalFormatting sqref="K17:L17 K19:L19">
    <cfRule type="containsBlanks" dxfId="16" priority="4">
      <formula>LEN(TRIM(K17))=0</formula>
    </cfRule>
  </conditionalFormatting>
  <conditionalFormatting sqref="K21:L21">
    <cfRule type="containsBlanks" dxfId="15"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70" zoomScaleNormal="70" zoomScaleSheetLayoutView="70" workbookViewId="0">
      <selection activeCell="H4" sqref="H4:V4"/>
    </sheetView>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270" t="s">
        <v>1736</v>
      </c>
      <c r="C1" s="2270"/>
      <c r="D1" s="547"/>
      <c r="E1" s="547"/>
      <c r="F1" s="547"/>
      <c r="G1" s="547"/>
      <c r="H1" s="547"/>
      <c r="I1" s="547"/>
      <c r="J1" s="547"/>
      <c r="K1" s="547"/>
      <c r="L1" s="547"/>
    </row>
    <row r="2" spans="2:42" ht="42" customHeight="1">
      <c r="B2" s="2262" t="s">
        <v>1483</v>
      </c>
      <c r="C2" s="2262"/>
      <c r="D2" s="2262"/>
      <c r="E2" s="2262"/>
      <c r="F2" s="2262"/>
      <c r="G2" s="2262"/>
      <c r="H2" s="2262"/>
      <c r="I2" s="2262"/>
      <c r="J2" s="2262"/>
      <c r="K2" s="2262"/>
      <c r="L2" s="2262"/>
      <c r="M2" s="2262"/>
      <c r="N2" s="2262"/>
      <c r="O2" s="2262"/>
      <c r="P2" s="2262"/>
      <c r="Q2" s="2262"/>
      <c r="R2" s="2262"/>
      <c r="S2" s="2262"/>
      <c r="T2" s="2262"/>
      <c r="U2" s="2262"/>
      <c r="V2" s="2262"/>
      <c r="W2" s="2262"/>
      <c r="X2" s="2262"/>
      <c r="Y2" s="2262"/>
      <c r="Z2" s="2262"/>
      <c r="AA2" s="2262"/>
      <c r="AB2" s="551"/>
      <c r="AC2" s="551"/>
      <c r="AD2" s="551"/>
    </row>
    <row r="3" spans="2:42" ht="17.25">
      <c r="B3" s="552"/>
      <c r="C3" s="553"/>
      <c r="D3" s="553"/>
      <c r="E3" s="553"/>
      <c r="F3" s="553"/>
      <c r="G3" s="553"/>
      <c r="H3" s="551"/>
      <c r="I3" s="553"/>
      <c r="J3" s="553"/>
      <c r="K3" s="553"/>
      <c r="L3" s="553"/>
    </row>
    <row r="4" spans="2:42" s="555" customFormat="1" ht="35.1" customHeight="1" thickBot="1">
      <c r="B4" s="554"/>
      <c r="C4" s="2263" t="s">
        <v>1484</v>
      </c>
      <c r="D4" s="2263"/>
      <c r="E4" s="2263"/>
      <c r="F4" s="2263"/>
      <c r="G4" s="2263"/>
      <c r="H4" s="2219" t="str">
        <f>IF(様式第１１!N11="","",様式第１１!N11)</f>
        <v/>
      </c>
      <c r="I4" s="2219"/>
      <c r="J4" s="2219"/>
      <c r="K4" s="2219"/>
      <c r="L4" s="2219"/>
      <c r="M4" s="2219"/>
      <c r="N4" s="2219"/>
      <c r="O4" s="2219"/>
      <c r="P4" s="2219"/>
      <c r="Q4" s="2219"/>
      <c r="R4" s="2219"/>
      <c r="S4" s="2219"/>
      <c r="T4" s="2219"/>
      <c r="U4" s="2219"/>
      <c r="V4" s="2219"/>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264" t="s">
        <v>1485</v>
      </c>
      <c r="D6" s="2264"/>
      <c r="E6" s="2264"/>
      <c r="F6" s="2264"/>
      <c r="G6" s="2264"/>
      <c r="H6" s="2264"/>
      <c r="I6" s="2264"/>
      <c r="J6" s="2264"/>
      <c r="K6" s="2264"/>
      <c r="L6" s="2264"/>
      <c r="M6" s="2264"/>
      <c r="N6" s="2264"/>
      <c r="O6" s="2264"/>
      <c r="P6" s="2264"/>
      <c r="Q6" s="2264"/>
      <c r="R6" s="2264"/>
      <c r="S6" s="2264"/>
      <c r="T6" s="2264"/>
      <c r="U6" s="2264"/>
      <c r="V6" s="2265" t="str">
        <f>IFERROR(IF(Y9="YES",AH6,IF(Y13="①",IF(AC21=0,AH6,AG6),IF(Y13="②",IF(AC28=0,AH6,AG6),IF(Y13="③",IF(AC35=0,AH6,AG6),IF(Y13="④",IF(AC40=0,AH6,AG6),IF(Y13="－",AG6,"")))))),"")</f>
        <v/>
      </c>
      <c r="W6" s="2265"/>
      <c r="X6" s="2265"/>
      <c r="Y6" s="2265"/>
      <c r="Z6" s="2265"/>
      <c r="AC6" s="557"/>
      <c r="AG6" s="561" t="s">
        <v>1486</v>
      </c>
      <c r="AH6" s="561" t="s">
        <v>1487</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1488</v>
      </c>
      <c r="Y8" s="563"/>
      <c r="AC8" s="556"/>
    </row>
    <row r="9" spans="2:42" s="564" customFormat="1" ht="35.1" customHeight="1" thickBot="1">
      <c r="C9" s="2266" t="s">
        <v>1489</v>
      </c>
      <c r="D9" s="2266"/>
      <c r="E9" s="2266"/>
      <c r="F9" s="2266"/>
      <c r="G9" s="2266"/>
      <c r="H9" s="2266"/>
      <c r="I9" s="2266"/>
      <c r="J9" s="2266"/>
      <c r="K9" s="2266"/>
      <c r="L9" s="2266"/>
      <c r="M9" s="2266"/>
      <c r="N9" s="2266"/>
      <c r="O9" s="2266"/>
      <c r="P9" s="2266"/>
      <c r="Q9" s="2266"/>
      <c r="R9" s="2266"/>
      <c r="S9" s="2266"/>
      <c r="T9" s="2266"/>
      <c r="U9" s="2266"/>
      <c r="V9" s="2266"/>
      <c r="W9" s="2266"/>
      <c r="Y9" s="2267"/>
      <c r="Z9" s="2267"/>
      <c r="AC9" s="2268" t="s">
        <v>1490</v>
      </c>
      <c r="AD9" s="2269"/>
      <c r="AE9" s="2269"/>
      <c r="AF9" s="2269"/>
      <c r="AG9" s="2269"/>
      <c r="AH9" s="2269"/>
      <c r="AI9" s="2269"/>
      <c r="AJ9" s="2269"/>
      <c r="AK9" s="2269"/>
      <c r="AL9" s="2269"/>
      <c r="AM9" s="2269"/>
      <c r="AN9" s="2269"/>
      <c r="AO9" s="2269"/>
      <c r="AP9" s="2269"/>
    </row>
    <row r="10" spans="2:42" s="564" customFormat="1" ht="17.25">
      <c r="C10" s="564" t="s">
        <v>1491</v>
      </c>
      <c r="Y10" s="565"/>
      <c r="AC10" s="2269"/>
      <c r="AD10" s="2269"/>
      <c r="AE10" s="2269"/>
      <c r="AF10" s="2269"/>
      <c r="AG10" s="2269"/>
      <c r="AH10" s="2269"/>
      <c r="AI10" s="2269"/>
      <c r="AJ10" s="2269"/>
      <c r="AK10" s="2269"/>
      <c r="AL10" s="2269"/>
      <c r="AM10" s="2269"/>
      <c r="AN10" s="2269"/>
      <c r="AO10" s="2269"/>
      <c r="AP10" s="2269"/>
    </row>
    <row r="11" spans="2:42" s="564" customFormat="1" ht="17.25">
      <c r="C11" s="564" t="s">
        <v>1492</v>
      </c>
      <c r="Y11" s="565"/>
      <c r="AC11" s="2269"/>
      <c r="AD11" s="2269"/>
      <c r="AE11" s="2269"/>
      <c r="AF11" s="2269"/>
      <c r="AG11" s="2269"/>
      <c r="AH11" s="2269"/>
      <c r="AI11" s="2269"/>
      <c r="AJ11" s="2269"/>
      <c r="AK11" s="2269"/>
      <c r="AL11" s="2269"/>
      <c r="AM11" s="2269"/>
      <c r="AN11" s="2269"/>
      <c r="AO11" s="2269"/>
      <c r="AP11" s="2269"/>
    </row>
    <row r="12" spans="2:42" s="564" customFormat="1" ht="35.1" customHeight="1">
      <c r="Y12" s="565"/>
      <c r="AC12" s="556"/>
    </row>
    <row r="13" spans="2:42" s="564" customFormat="1" ht="35.1" customHeight="1" thickBot="1">
      <c r="C13" s="564" t="s">
        <v>1493</v>
      </c>
      <c r="Y13" s="2267"/>
      <c r="Z13" s="2267"/>
      <c r="AC13" s="556"/>
    </row>
    <row r="14" spans="2:42" s="564" customFormat="1" ht="35.1" customHeight="1">
      <c r="C14" s="2261" t="s">
        <v>1494</v>
      </c>
      <c r="D14" s="2261"/>
      <c r="E14" s="2261"/>
      <c r="F14" s="2261"/>
      <c r="G14" s="2261"/>
      <c r="H14" s="2261"/>
      <c r="I14" s="2261"/>
      <c r="J14" s="2261"/>
      <c r="K14" s="2261"/>
      <c r="L14" s="2261"/>
      <c r="M14" s="2261"/>
      <c r="N14" s="2261"/>
      <c r="O14" s="2261"/>
      <c r="P14" s="2261"/>
      <c r="Q14" s="2261"/>
      <c r="R14" s="2261"/>
      <c r="S14" s="2261"/>
      <c r="T14" s="2261"/>
      <c r="U14" s="2261"/>
      <c r="V14" s="2261"/>
      <c r="W14" s="2261"/>
      <c r="Y14" s="566"/>
      <c r="AC14" s="556"/>
    </row>
    <row r="15" spans="2:42" s="564" customFormat="1" ht="35.1" customHeight="1">
      <c r="C15" s="2261" t="s">
        <v>1495</v>
      </c>
      <c r="D15" s="2261"/>
      <c r="E15" s="2261"/>
      <c r="F15" s="2261"/>
      <c r="G15" s="2261"/>
      <c r="H15" s="2261"/>
      <c r="I15" s="2261"/>
      <c r="J15" s="2261"/>
      <c r="K15" s="2261"/>
      <c r="L15" s="2261"/>
      <c r="M15" s="2261"/>
      <c r="N15" s="2261"/>
      <c r="O15" s="2261"/>
      <c r="P15" s="2261"/>
      <c r="Q15" s="2261"/>
      <c r="R15" s="2261"/>
      <c r="S15" s="2261"/>
      <c r="T15" s="2261"/>
      <c r="U15" s="2261"/>
      <c r="V15" s="2261"/>
      <c r="W15" s="2261"/>
      <c r="Y15" s="566"/>
      <c r="AC15" s="556"/>
    </row>
    <row r="16" spans="2:42" s="564" customFormat="1" ht="35.1" customHeight="1">
      <c r="C16" s="2261" t="s">
        <v>1496</v>
      </c>
      <c r="D16" s="2261"/>
      <c r="E16" s="2261"/>
      <c r="F16" s="2261"/>
      <c r="G16" s="2261"/>
      <c r="H16" s="2261"/>
      <c r="I16" s="2261"/>
      <c r="J16" s="2261"/>
      <c r="K16" s="2261"/>
      <c r="L16" s="2261"/>
      <c r="M16" s="2261"/>
      <c r="N16" s="2261"/>
      <c r="O16" s="2261"/>
      <c r="P16" s="2261"/>
      <c r="Q16" s="2261"/>
      <c r="R16" s="2261"/>
      <c r="S16" s="2261"/>
      <c r="T16" s="2261"/>
      <c r="U16" s="2261"/>
      <c r="V16" s="2261"/>
      <c r="W16" s="2261"/>
      <c r="Y16" s="566"/>
      <c r="AC16" s="556"/>
    </row>
    <row r="17" spans="3:29" s="564" customFormat="1" ht="35.1" customHeight="1">
      <c r="C17" s="2261" t="s">
        <v>1497</v>
      </c>
      <c r="D17" s="2261"/>
      <c r="E17" s="2261"/>
      <c r="F17" s="2261"/>
      <c r="G17" s="2261"/>
      <c r="H17" s="2261"/>
      <c r="I17" s="2261"/>
      <c r="J17" s="2261"/>
      <c r="K17" s="2261"/>
      <c r="L17" s="2261"/>
      <c r="M17" s="2261"/>
      <c r="N17" s="2261"/>
      <c r="O17" s="2261"/>
      <c r="P17" s="2261"/>
      <c r="Q17" s="2261"/>
      <c r="R17" s="2261"/>
      <c r="S17" s="2261"/>
      <c r="T17" s="2261"/>
      <c r="U17" s="2261"/>
      <c r="V17" s="2261"/>
      <c r="W17" s="2261"/>
      <c r="Y17" s="566"/>
      <c r="AC17" s="556"/>
    </row>
    <row r="18" spans="3:29" s="564" customFormat="1" ht="17.25">
      <c r="C18" s="564" t="s">
        <v>1498</v>
      </c>
      <c r="Y18" s="566"/>
      <c r="AC18" s="556"/>
    </row>
    <row r="19" spans="3:29" s="564" customFormat="1" ht="17.25">
      <c r="C19" s="564" t="s">
        <v>1499</v>
      </c>
      <c r="Y19" s="565"/>
      <c r="AC19" s="556"/>
    </row>
    <row r="20" spans="3:29" s="564" customFormat="1" ht="35.1" customHeight="1">
      <c r="Y20" s="565"/>
      <c r="AC20" s="556"/>
    </row>
    <row r="21" spans="3:29" s="564" customFormat="1" ht="35.1" customHeight="1">
      <c r="C21" s="564" t="s">
        <v>1500</v>
      </c>
      <c r="Y21" s="565"/>
      <c r="AC21" s="556">
        <f>COUNTIF(Y22:Z25,"NO")</f>
        <v>0</v>
      </c>
    </row>
    <row r="22" spans="3:29" s="564" customFormat="1" ht="35.1" customHeight="1" thickBot="1">
      <c r="C22" s="2266" t="s">
        <v>1501</v>
      </c>
      <c r="D22" s="2266"/>
      <c r="E22" s="2266"/>
      <c r="F22" s="2266"/>
      <c r="G22" s="2266"/>
      <c r="H22" s="2266"/>
      <c r="I22" s="2266"/>
      <c r="J22" s="2266"/>
      <c r="K22" s="2266"/>
      <c r="L22" s="2266"/>
      <c r="M22" s="2266"/>
      <c r="N22" s="2266"/>
      <c r="O22" s="2266"/>
      <c r="P22" s="2266"/>
      <c r="Q22" s="2266"/>
      <c r="R22" s="2266"/>
      <c r="S22" s="2266"/>
      <c r="T22" s="2266"/>
      <c r="U22" s="2266"/>
      <c r="V22" s="2266"/>
      <c r="W22" s="2266"/>
      <c r="Y22" s="2267"/>
      <c r="Z22" s="2267"/>
      <c r="AC22" s="556"/>
    </row>
    <row r="23" spans="3:29" s="564" customFormat="1" ht="35.1" customHeight="1" thickBot="1">
      <c r="C23" s="2266" t="s">
        <v>1502</v>
      </c>
      <c r="D23" s="2266"/>
      <c r="E23" s="2266"/>
      <c r="F23" s="2266"/>
      <c r="G23" s="2266"/>
      <c r="H23" s="2266"/>
      <c r="I23" s="2266"/>
      <c r="J23" s="2266"/>
      <c r="K23" s="2266"/>
      <c r="L23" s="2266"/>
      <c r="M23" s="2266"/>
      <c r="N23" s="2266"/>
      <c r="O23" s="2266"/>
      <c r="P23" s="2266"/>
      <c r="Q23" s="2266"/>
      <c r="R23" s="2266"/>
      <c r="S23" s="2266"/>
      <c r="T23" s="2266"/>
      <c r="U23" s="2266"/>
      <c r="V23" s="2266"/>
      <c r="W23" s="2266"/>
      <c r="Y23" s="2267"/>
      <c r="Z23" s="2267"/>
      <c r="AC23" s="556"/>
    </row>
    <row r="24" spans="3:29" s="564" customFormat="1" ht="35.1" customHeight="1" thickBot="1">
      <c r="C24" s="2266" t="s">
        <v>1503</v>
      </c>
      <c r="D24" s="2266"/>
      <c r="E24" s="2266"/>
      <c r="F24" s="2266"/>
      <c r="G24" s="2266"/>
      <c r="H24" s="2266"/>
      <c r="I24" s="2266"/>
      <c r="J24" s="2266"/>
      <c r="K24" s="2266"/>
      <c r="L24" s="2266"/>
      <c r="M24" s="2266"/>
      <c r="N24" s="2266"/>
      <c r="O24" s="2266"/>
      <c r="P24" s="2266"/>
      <c r="Q24" s="2266"/>
      <c r="R24" s="2266"/>
      <c r="S24" s="2266"/>
      <c r="T24" s="2266"/>
      <c r="U24" s="2266"/>
      <c r="V24" s="2266"/>
      <c r="W24" s="2266"/>
      <c r="Y24" s="2267"/>
      <c r="Z24" s="2267"/>
      <c r="AC24" s="556"/>
    </row>
    <row r="25" spans="3:29" s="564" customFormat="1" ht="35.1" customHeight="1" thickBot="1">
      <c r="C25" s="2266" t="s">
        <v>1504</v>
      </c>
      <c r="D25" s="2266"/>
      <c r="E25" s="2266"/>
      <c r="F25" s="2266"/>
      <c r="G25" s="2266"/>
      <c r="H25" s="2266"/>
      <c r="I25" s="2266"/>
      <c r="J25" s="2266"/>
      <c r="K25" s="2266"/>
      <c r="L25" s="2266"/>
      <c r="M25" s="2266"/>
      <c r="N25" s="2266"/>
      <c r="O25" s="2266"/>
      <c r="P25" s="2266"/>
      <c r="Q25" s="2266"/>
      <c r="R25" s="2266"/>
      <c r="S25" s="2266"/>
      <c r="T25" s="2266"/>
      <c r="U25" s="2266"/>
      <c r="V25" s="2266"/>
      <c r="W25" s="2266"/>
      <c r="Y25" s="2267"/>
      <c r="Z25" s="2267"/>
      <c r="AC25" s="556"/>
    </row>
    <row r="26" spans="3:29" s="564" customFormat="1" ht="17.25">
      <c r="C26" s="564" t="s">
        <v>1505</v>
      </c>
      <c r="Y26" s="565"/>
      <c r="AC26" s="556"/>
    </row>
    <row r="27" spans="3:29" s="564" customFormat="1" ht="35.1" customHeight="1">
      <c r="Y27" s="565"/>
      <c r="AC27" s="556"/>
    </row>
    <row r="28" spans="3:29" s="564" customFormat="1" ht="35.1" customHeight="1">
      <c r="C28" s="564" t="s">
        <v>1506</v>
      </c>
      <c r="Y28" s="565"/>
      <c r="AC28" s="556">
        <f>COUNTIF(Y29:Z32,"NO")</f>
        <v>0</v>
      </c>
    </row>
    <row r="29" spans="3:29" s="564" customFormat="1" ht="35.1" customHeight="1" thickBot="1">
      <c r="C29" s="2266" t="s">
        <v>1507</v>
      </c>
      <c r="D29" s="2266"/>
      <c r="E29" s="2266"/>
      <c r="F29" s="2266"/>
      <c r="G29" s="2266"/>
      <c r="H29" s="2266"/>
      <c r="I29" s="2266"/>
      <c r="J29" s="2266"/>
      <c r="K29" s="2266"/>
      <c r="L29" s="2266"/>
      <c r="M29" s="2266"/>
      <c r="N29" s="2266"/>
      <c r="O29" s="2266"/>
      <c r="P29" s="2266"/>
      <c r="Q29" s="2266"/>
      <c r="R29" s="2266"/>
      <c r="S29" s="2266"/>
      <c r="T29" s="2266"/>
      <c r="U29" s="2266"/>
      <c r="V29" s="2266"/>
      <c r="W29" s="2266"/>
      <c r="Y29" s="2267"/>
      <c r="Z29" s="2267"/>
      <c r="AC29" s="556"/>
    </row>
    <row r="30" spans="3:29" s="564" customFormat="1" ht="35.1" customHeight="1" thickBot="1">
      <c r="C30" s="2266" t="s">
        <v>1508</v>
      </c>
      <c r="D30" s="2266"/>
      <c r="E30" s="2266"/>
      <c r="F30" s="2266"/>
      <c r="G30" s="2266"/>
      <c r="H30" s="2266"/>
      <c r="I30" s="2266"/>
      <c r="J30" s="2266"/>
      <c r="K30" s="2266"/>
      <c r="L30" s="2266"/>
      <c r="M30" s="2266"/>
      <c r="N30" s="2266"/>
      <c r="O30" s="2266"/>
      <c r="P30" s="2266"/>
      <c r="Q30" s="2266"/>
      <c r="R30" s="2266"/>
      <c r="S30" s="2266"/>
      <c r="T30" s="2266"/>
      <c r="U30" s="2266"/>
      <c r="V30" s="2266"/>
      <c r="W30" s="2266"/>
      <c r="Y30" s="2267"/>
      <c r="Z30" s="2267"/>
      <c r="AC30" s="556"/>
    </row>
    <row r="31" spans="3:29" s="564" customFormat="1" ht="35.1" customHeight="1" thickBot="1">
      <c r="C31" s="2266" t="s">
        <v>1509</v>
      </c>
      <c r="D31" s="2266"/>
      <c r="E31" s="2266"/>
      <c r="F31" s="2266"/>
      <c r="G31" s="2266"/>
      <c r="H31" s="2266"/>
      <c r="I31" s="2266"/>
      <c r="J31" s="2266"/>
      <c r="K31" s="2266"/>
      <c r="L31" s="2266"/>
      <c r="M31" s="2266"/>
      <c r="N31" s="2266"/>
      <c r="O31" s="2266"/>
      <c r="P31" s="2266"/>
      <c r="Q31" s="2266"/>
      <c r="R31" s="2266"/>
      <c r="S31" s="2266"/>
      <c r="T31" s="2266"/>
      <c r="U31" s="2266"/>
      <c r="V31" s="2266"/>
      <c r="W31" s="2266"/>
      <c r="Y31" s="2267"/>
      <c r="Z31" s="2267"/>
      <c r="AC31" s="556"/>
    </row>
    <row r="32" spans="3:29" s="564" customFormat="1" ht="35.1" customHeight="1" thickBot="1">
      <c r="C32" s="2266" t="s">
        <v>1510</v>
      </c>
      <c r="D32" s="2266"/>
      <c r="E32" s="2266"/>
      <c r="F32" s="2266"/>
      <c r="G32" s="2266"/>
      <c r="H32" s="2266"/>
      <c r="I32" s="2266"/>
      <c r="J32" s="2266"/>
      <c r="K32" s="2266"/>
      <c r="L32" s="2266"/>
      <c r="M32" s="2266"/>
      <c r="N32" s="2266"/>
      <c r="O32" s="2266"/>
      <c r="P32" s="2266"/>
      <c r="Q32" s="2266"/>
      <c r="R32" s="2266"/>
      <c r="S32" s="2266"/>
      <c r="T32" s="2266"/>
      <c r="U32" s="2266"/>
      <c r="V32" s="2266"/>
      <c r="W32" s="2266"/>
      <c r="Y32" s="2267"/>
      <c r="Z32" s="2267"/>
      <c r="AC32" s="556"/>
    </row>
    <row r="33" spans="3:29" s="564" customFormat="1" ht="17.25">
      <c r="C33" s="564" t="s">
        <v>1505</v>
      </c>
      <c r="Y33" s="565"/>
      <c r="AC33" s="556"/>
    </row>
    <row r="34" spans="3:29" s="564" customFormat="1" ht="35.1" customHeight="1">
      <c r="Y34" s="565"/>
      <c r="AC34" s="556"/>
    </row>
    <row r="35" spans="3:29" s="564" customFormat="1" ht="35.1" customHeight="1">
      <c r="C35" s="564" t="s">
        <v>1511</v>
      </c>
      <c r="Y35" s="565"/>
      <c r="AC35" s="556">
        <f>COUNTIF(Y36:Z37,"NO")</f>
        <v>0</v>
      </c>
    </row>
    <row r="36" spans="3:29" s="564" customFormat="1" ht="35.1" customHeight="1" thickBot="1">
      <c r="C36" s="2266" t="s">
        <v>1512</v>
      </c>
      <c r="D36" s="2266"/>
      <c r="E36" s="2266"/>
      <c r="F36" s="2266"/>
      <c r="G36" s="2266"/>
      <c r="H36" s="2266"/>
      <c r="I36" s="2266"/>
      <c r="J36" s="2266"/>
      <c r="K36" s="2266"/>
      <c r="L36" s="2266"/>
      <c r="M36" s="2266"/>
      <c r="N36" s="2266"/>
      <c r="O36" s="2266"/>
      <c r="P36" s="2266"/>
      <c r="Q36" s="2266"/>
      <c r="R36" s="2266"/>
      <c r="S36" s="2266"/>
      <c r="T36" s="2266"/>
      <c r="U36" s="2266"/>
      <c r="V36" s="2266"/>
      <c r="W36" s="2266"/>
      <c r="Y36" s="2267"/>
      <c r="Z36" s="2267"/>
      <c r="AC36" s="556"/>
    </row>
    <row r="37" spans="3:29" s="564" customFormat="1" ht="35.1" customHeight="1" thickBot="1">
      <c r="C37" s="2266" t="s">
        <v>1513</v>
      </c>
      <c r="D37" s="2266"/>
      <c r="E37" s="2266"/>
      <c r="F37" s="2266"/>
      <c r="G37" s="2266"/>
      <c r="H37" s="2266"/>
      <c r="I37" s="2266"/>
      <c r="J37" s="2266"/>
      <c r="K37" s="2266"/>
      <c r="L37" s="2266"/>
      <c r="M37" s="2266"/>
      <c r="N37" s="2266"/>
      <c r="O37" s="2266"/>
      <c r="P37" s="2266"/>
      <c r="Q37" s="2266"/>
      <c r="R37" s="2266"/>
      <c r="S37" s="2266"/>
      <c r="T37" s="2266"/>
      <c r="U37" s="2266"/>
      <c r="V37" s="2266"/>
      <c r="W37" s="2266"/>
      <c r="Y37" s="2267"/>
      <c r="Z37" s="2267"/>
      <c r="AC37" s="556"/>
    </row>
    <row r="38" spans="3:29" s="564" customFormat="1" ht="17.25">
      <c r="C38" s="564" t="s">
        <v>1514</v>
      </c>
      <c r="Y38" s="565"/>
      <c r="AC38" s="556"/>
    </row>
    <row r="39" spans="3:29" s="564" customFormat="1" ht="35.1" customHeight="1">
      <c r="Y39" s="565"/>
      <c r="AC39" s="556"/>
    </row>
    <row r="40" spans="3:29" s="564" customFormat="1" ht="35.1" customHeight="1">
      <c r="C40" s="564" t="s">
        <v>1515</v>
      </c>
      <c r="Y40" s="565"/>
      <c r="AC40" s="556">
        <f>COUNTIF(Y41,"NO")</f>
        <v>0</v>
      </c>
    </row>
    <row r="41" spans="3:29" s="564" customFormat="1" ht="35.1" customHeight="1" thickBot="1">
      <c r="C41" s="2266" t="s">
        <v>1516</v>
      </c>
      <c r="D41" s="2266"/>
      <c r="E41" s="2266"/>
      <c r="F41" s="2266"/>
      <c r="G41" s="2266"/>
      <c r="H41" s="2266"/>
      <c r="I41" s="2266"/>
      <c r="J41" s="2266"/>
      <c r="K41" s="2266"/>
      <c r="L41" s="2266"/>
      <c r="M41" s="2266"/>
      <c r="N41" s="2266"/>
      <c r="O41" s="2266"/>
      <c r="P41" s="2266"/>
      <c r="Q41" s="2266"/>
      <c r="R41" s="2266"/>
      <c r="S41" s="2266"/>
      <c r="T41" s="2266"/>
      <c r="U41" s="2266"/>
      <c r="V41" s="2266"/>
      <c r="W41" s="2266"/>
      <c r="Y41" s="2267"/>
      <c r="Z41" s="2267"/>
      <c r="AC41" s="556"/>
    </row>
    <row r="42" spans="3:29" s="564" customFormat="1" ht="17.25">
      <c r="C42" s="564" t="s">
        <v>1517</v>
      </c>
      <c r="Y42" s="565"/>
      <c r="AC42" s="556"/>
    </row>
    <row r="43" spans="3:29" s="567" customFormat="1" ht="17.25">
      <c r="Y43" s="568"/>
      <c r="AC43" s="569"/>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8"/>
  <conditionalFormatting sqref="B13:AA43">
    <cfRule type="expression" dxfId="14" priority="6">
      <formula>$Y$9="YES"</formula>
    </cfRule>
  </conditionalFormatting>
  <conditionalFormatting sqref="H4:V4">
    <cfRule type="containsBlanks" dxfId="13" priority="2">
      <formula>LEN(TRIM(H4))=0</formula>
    </cfRule>
    <cfRule type="containsBlanks" dxfId="12" priority="3">
      <formula>LEN(TRIM(H4))=0</formula>
    </cfRule>
    <cfRule type="containsBlanks" dxfId="11" priority="15">
      <formula>LEN(TRIM(H4))=0</formula>
    </cfRule>
    <cfRule type="containsBlanks" dxfId="10" priority="16">
      <formula>LEN(TRIM(H4))=0</formula>
    </cfRule>
  </conditionalFormatting>
  <conditionalFormatting sqref="V6">
    <cfRule type="containsBlanks" dxfId="9" priority="10">
      <formula>LEN(TRIM(V6))=0</formula>
    </cfRule>
  </conditionalFormatting>
  <conditionalFormatting sqref="V6:Z6 Y9:Z9 Y13:Z13 Y22:Z25 Y29:Z32 Y36:Z37 Y41:Z41">
    <cfRule type="containsBlanks" dxfId="8" priority="5">
      <formula>LEN(TRIM(V6))=0</formula>
    </cfRule>
  </conditionalFormatting>
  <conditionalFormatting sqref="V6:Z6">
    <cfRule type="containsBlanks" dxfId="7" priority="4">
      <formula>LEN(TRIM(V6))=0</formula>
    </cfRule>
  </conditionalFormatting>
  <conditionalFormatting sqref="Y9">
    <cfRule type="containsBlanks" dxfId="6" priority="9">
      <formula>LEN(TRIM(Y9))=0</formula>
    </cfRule>
  </conditionalFormatting>
  <conditionalFormatting sqref="Y13">
    <cfRule type="containsBlanks" dxfId="5" priority="8">
      <formula>LEN(TRIM(Y13))=0</formula>
    </cfRule>
  </conditionalFormatting>
  <conditionalFormatting sqref="Y22:Y25">
    <cfRule type="containsBlanks" dxfId="4" priority="11">
      <formula>LEN(TRIM(Y22))=0</formula>
    </cfRule>
  </conditionalFormatting>
  <conditionalFormatting sqref="Y29:Y32">
    <cfRule type="containsBlanks" dxfId="3" priority="12">
      <formula>LEN(TRIM(Y29))=0</formula>
    </cfRule>
  </conditionalFormatting>
  <conditionalFormatting sqref="Y36:Y37">
    <cfRule type="containsBlanks" dxfId="2" priority="13">
      <formula>LEN(TRIM(Y36))=0</formula>
    </cfRule>
  </conditionalFormatting>
  <conditionalFormatting sqref="Y41">
    <cfRule type="containsBlanks" dxfId="1" priority="14">
      <formula>LEN(TRIM(Y41))=0</formula>
    </cfRule>
  </conditionalFormatting>
  <conditionalFormatting sqref="AG7">
    <cfRule type="cellIs" dxfId="0"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8" workbookViewId="0">
      <selection activeCell="G45" sqref="G45"/>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12"/>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7" t="s">
        <v>1577</v>
      </c>
      <c r="C2" s="1047"/>
      <c r="D2" s="1047"/>
      <c r="E2" s="1048"/>
      <c r="F2" s="1048"/>
    </row>
    <row r="3" spans="2:8">
      <c r="B3" s="1047" t="s">
        <v>1578</v>
      </c>
      <c r="C3" s="1047"/>
      <c r="D3" s="1047"/>
      <c r="E3" s="1048"/>
      <c r="F3" s="1048"/>
    </row>
    <row r="4" spans="2:8">
      <c r="B4" s="1047" t="s">
        <v>1579</v>
      </c>
      <c r="C4" s="1047"/>
      <c r="D4" s="1047"/>
      <c r="E4" s="1048"/>
      <c r="F4" s="1048"/>
    </row>
    <row r="5" spans="2:8">
      <c r="B5" s="1048"/>
      <c r="C5" s="1048"/>
      <c r="D5" s="1048"/>
      <c r="E5" s="1048"/>
      <c r="F5" s="1048"/>
    </row>
    <row r="6" spans="2:8">
      <c r="B6" s="1048" t="s">
        <v>1580</v>
      </c>
      <c r="C6" s="1048"/>
      <c r="D6" s="1048"/>
      <c r="E6" s="1048"/>
      <c r="F6" s="1048"/>
    </row>
    <row r="7" spans="2:8">
      <c r="B7" s="1049" t="s">
        <v>1581</v>
      </c>
      <c r="C7" s="1048" t="s">
        <v>1582</v>
      </c>
      <c r="D7" s="1048"/>
      <c r="F7" s="1048"/>
    </row>
    <row r="8" spans="2:8">
      <c r="B8" s="1049" t="s">
        <v>1583</v>
      </c>
      <c r="C8" s="1048" t="s">
        <v>1584</v>
      </c>
      <c r="D8" s="1048"/>
      <c r="F8" s="1048"/>
    </row>
    <row r="9" spans="2:8">
      <c r="C9" s="1050" t="s">
        <v>1585</v>
      </c>
      <c r="D9" s="1048"/>
      <c r="F9" s="1048"/>
    </row>
    <row r="10" spans="2:8">
      <c r="B10" s="1049" t="s">
        <v>1586</v>
      </c>
      <c r="C10" s="1048" t="s">
        <v>1587</v>
      </c>
      <c r="D10" s="1051"/>
      <c r="E10" s="1051"/>
      <c r="F10" s="1048"/>
    </row>
    <row r="11" spans="2:8">
      <c r="C11" s="1048"/>
      <c r="D11" s="1048"/>
      <c r="E11" s="1051"/>
      <c r="F11" s="1048"/>
    </row>
    <row r="12" spans="2:8">
      <c r="C12" s="1051"/>
      <c r="D12" s="1051"/>
      <c r="E12" s="1051"/>
      <c r="F12" s="1048"/>
    </row>
    <row r="13" spans="2:8">
      <c r="C13" s="1048"/>
      <c r="D13" s="1048"/>
      <c r="E13" s="1051"/>
      <c r="F13" s="1048"/>
    </row>
    <row r="14" spans="2:8">
      <c r="C14" s="1052" t="s">
        <v>1588</v>
      </c>
      <c r="D14" s="1048"/>
      <c r="E14" s="1048"/>
      <c r="F14" s="1048"/>
      <c r="H14" s="1048"/>
    </row>
    <row r="15" spans="2:8">
      <c r="C15" s="1053" t="s">
        <v>1589</v>
      </c>
      <c r="D15" s="2274" t="s">
        <v>1590</v>
      </c>
      <c r="E15" s="2275"/>
      <c r="F15" s="2276" t="s">
        <v>1591</v>
      </c>
      <c r="G15" s="2276"/>
      <c r="H15" s="2276"/>
    </row>
    <row r="16" spans="2:8">
      <c r="C16" s="1054" t="e" cm="1">
        <f t="array" aca="1" ref="C16" ca="1">MID(CELL("filename",#REF!),FIND("]",CELL("filename",#REF!))+1,LEN(CELL("filename",#REF!)))&amp;"!"</f>
        <v>#REF!</v>
      </c>
      <c r="D16" s="1055" t="s">
        <v>1592</v>
      </c>
      <c r="E16" s="1055"/>
      <c r="F16" s="1056" t="e" cm="1">
        <f t="array" aca="1" ref="F16" ca="1">IF(INDIRECT($C$16&amp;"C6")="","",INDIRECT($C$16&amp;"C6"))</f>
        <v>#REF!</v>
      </c>
      <c r="G16" s="1057"/>
      <c r="H16" s="1058"/>
    </row>
    <row r="17" spans="3:8">
      <c r="C17" s="1059"/>
      <c r="D17" s="2271" t="s">
        <v>1593</v>
      </c>
      <c r="E17" s="1060" t="s">
        <v>1594</v>
      </c>
      <c r="F17" s="1061" t="e" cm="1">
        <f t="array" aca="1" ref="F17" ca="1">IF(INDIRECT($C$16&amp;"E7")="","",INDIRECT($C$16&amp;"E7"))</f>
        <v>#REF!</v>
      </c>
      <c r="G17" s="1062"/>
      <c r="H17" s="1063"/>
    </row>
    <row r="18" spans="3:8">
      <c r="C18" s="1059"/>
      <c r="D18" s="2273"/>
      <c r="E18" s="1064" t="s">
        <v>1595</v>
      </c>
      <c r="F18" s="1065" t="e" cm="1">
        <f t="array" aca="1" ref="F18" ca="1">IF(INDIRECT($C$16&amp;"E8")="","",INDIRECT($C$16&amp;"E8"))</f>
        <v>#REF!</v>
      </c>
      <c r="G18" s="1062"/>
      <c r="H18" s="1063"/>
    </row>
    <row r="19" spans="3:8">
      <c r="C19" s="1059"/>
      <c r="D19" s="2271" t="s">
        <v>1596</v>
      </c>
      <c r="E19" s="1060" t="s">
        <v>1594</v>
      </c>
      <c r="F19" s="1061" t="e" cm="1">
        <f t="array" aca="1" ref="F19" ca="1">IF(INDIRECT($C$16&amp;"E22")="","",INDIRECT($C$16&amp;"E22"))</f>
        <v>#REF!</v>
      </c>
      <c r="G19" s="1062"/>
      <c r="H19" s="1063"/>
    </row>
    <row r="20" spans="3:8">
      <c r="C20" s="1059"/>
      <c r="D20" s="2273"/>
      <c r="E20" s="1064" t="s">
        <v>1595</v>
      </c>
      <c r="F20" s="1065" t="e" cm="1">
        <f t="array" aca="1" ref="F20" ca="1">IF(INDIRECT($C$16&amp;"E23")="","",INDIRECT($C$16&amp;"E23"))</f>
        <v>#REF!</v>
      </c>
      <c r="G20" s="1062"/>
      <c r="H20" s="1063"/>
    </row>
    <row r="21" spans="3:8">
      <c r="C21" s="1059"/>
      <c r="D21" s="2271" t="s">
        <v>1597</v>
      </c>
      <c r="E21" s="1060" t="s">
        <v>1598</v>
      </c>
      <c r="F21" s="1066" t="e" cm="1">
        <f t="array" aca="1" ref="F21" ca="1">IF(INDIRECT($C$16&amp;"D36")="","",INDIRECT($C$16&amp;"D36"))</f>
        <v>#REF!</v>
      </c>
      <c r="G21" s="1062"/>
      <c r="H21" s="1063"/>
    </row>
    <row r="22" spans="3:8">
      <c r="C22" s="1059"/>
      <c r="D22" s="2272"/>
      <c r="E22" s="1067" t="s">
        <v>1599</v>
      </c>
      <c r="F22" s="1068" t="e" cm="1">
        <f t="array" aca="1" ref="F22" ca="1">IF(INDIRECT($C$16&amp;"D37")="","",INDIRECT($C$16&amp;"D37"))</f>
        <v>#REF!</v>
      </c>
      <c r="G22" s="1062"/>
      <c r="H22" s="1063"/>
    </row>
    <row r="23" spans="3:8">
      <c r="C23" s="1059"/>
      <c r="D23" s="2272"/>
      <c r="E23" s="1067" t="s">
        <v>1600</v>
      </c>
      <c r="F23" s="1068" t="e" cm="1">
        <f t="array" aca="1" ref="F23" ca="1">IF(INDIRECT($C$16&amp;"D39")="","",INDIRECT($C$16&amp;"D39"))</f>
        <v>#REF!</v>
      </c>
      <c r="G23" s="1062"/>
      <c r="H23" s="1063"/>
    </row>
    <row r="24" spans="3:8">
      <c r="C24" s="1069"/>
      <c r="D24" s="2272"/>
      <c r="E24" s="1070" t="s">
        <v>1601</v>
      </c>
      <c r="F24" s="1065" t="e" cm="1">
        <f t="array" aca="1" ref="F24" ca="1">IF(INDIRECT($C$16&amp;"D40")="","",INDIRECT($C$16&amp;"D40"))</f>
        <v>#REF!</v>
      </c>
      <c r="G24" s="1062"/>
      <c r="H24" s="1063"/>
    </row>
    <row r="25" spans="3:8">
      <c r="C25" s="1054" t="str" cm="1">
        <f t="array" aca="1" ref="C25" ca="1">MID(CELL("filename",別添１_要件確認!ZC1),FIND("]",CELL("filename",別添１_要件確認!ZC1))+1,LEN(CELL("filename",別添１_要件確認!ZC1)))&amp;"!"</f>
        <v>別添１_要件確認!</v>
      </c>
      <c r="D25" s="2271" t="s">
        <v>1602</v>
      </c>
      <c r="E25" s="1060" t="s">
        <v>1603</v>
      </c>
      <c r="F25" s="1066" t="str" cm="1">
        <f t="array" aca="1" ref="F25" ca="1">IF(INDIRECT($C$25&amp;"J15")="","",INDIRECT($C$25&amp;"J15"))</f>
        <v/>
      </c>
      <c r="G25" s="1062"/>
      <c r="H25" s="1063"/>
    </row>
    <row r="26" spans="3:8">
      <c r="C26" s="1071"/>
      <c r="D26" s="2272"/>
      <c r="E26" s="1070" t="s">
        <v>1604</v>
      </c>
      <c r="F26" s="1138" t="str" cm="1">
        <f t="array" aca="1" ref="F26" ca="1">IF(INDIRECT($C$25&amp;"J16")="","",INDIRECT($C$25&amp;"J16"))</f>
        <v/>
      </c>
      <c r="G26" s="1062"/>
      <c r="H26" s="1063"/>
    </row>
    <row r="27" spans="3:8" ht="13.15" customHeight="1">
      <c r="C27" s="1072"/>
      <c r="D27" s="2273"/>
      <c r="E27" s="1064" t="s">
        <v>1621</v>
      </c>
      <c r="F27" s="1077" t="str" cm="1">
        <f t="array" aca="1" ref="F27" ca="1">IF(INDIRECT($C$25&amp;"J18")="","",INDIRECT($C$25&amp;"J18"))</f>
        <v/>
      </c>
      <c r="G27" s="1062"/>
      <c r="H27" s="1063"/>
    </row>
    <row r="28" spans="3:8" ht="13.15" customHeight="1">
      <c r="C28" s="1054" t="str" cm="1">
        <f t="array" aca="1" ref="C28" ca="1">MID(CELL("filename",別添3!ZA1),FIND("]",CELL("filename",別添3!ZA1))+1,LEN(CELL("filename",別添3!ZA1)))&amp;"!"</f>
        <v>別添3!</v>
      </c>
      <c r="D28" s="2277" t="s">
        <v>1605</v>
      </c>
      <c r="E28" s="1073" t="s">
        <v>1606</v>
      </c>
      <c r="F28" s="1066" t="str" cm="1">
        <f t="array" aca="1" ref="F28" ca="1">IF(INDIRECT($C$28&amp;"C7")="","",INDIRECT($C$28&amp;"C7"))</f>
        <v/>
      </c>
      <c r="G28" s="1062"/>
      <c r="H28" s="1063"/>
    </row>
    <row r="29" spans="3:8">
      <c r="C29" s="1071"/>
      <c r="D29" s="2278"/>
      <c r="E29" s="1074" t="s">
        <v>1607</v>
      </c>
      <c r="F29" s="1075" cm="1">
        <f t="array" aca="1" ref="F29" ca="1">IF(INDIRECT($C$28&amp;"C8")="","",INDIRECT($C$28&amp;"C8"))</f>
        <v>0</v>
      </c>
      <c r="G29" s="1062"/>
      <c r="H29" s="1063"/>
    </row>
    <row r="30" spans="3:8">
      <c r="C30" s="1071"/>
      <c r="D30" s="2279"/>
      <c r="E30" s="1076" t="s">
        <v>1608</v>
      </c>
      <c r="F30" s="1077" cm="1">
        <f t="array" aca="1" ref="F30" ca="1">IF(INDIRECT($C$28&amp;"I8")="","",INDIRECT($C$28&amp;"I8"))</f>
        <v>0</v>
      </c>
      <c r="G30" s="1078"/>
      <c r="H30" s="1079"/>
    </row>
    <row r="31" spans="3:8">
      <c r="C31" s="1080">
        <v>12</v>
      </c>
      <c r="D31" s="2277" t="s">
        <v>1609</v>
      </c>
      <c r="E31" s="1081">
        <v>1</v>
      </c>
      <c r="F31" s="1066" t="str" cm="1">
        <f t="array" aca="1" ref="F31" ca="1">IF(INDIRECT($C$28&amp;"B"&amp;$C31)="","",INDIRECT($C$28&amp;"B"&amp;$C31))</f>
        <v/>
      </c>
      <c r="G31" s="1082" t="str" cm="1">
        <f t="array" aca="1" ref="G31" ca="1">IF(INDIRECT($C$28&amp;"C"&amp;$C31)="","",INDIRECT($C$28&amp;"C"&amp;$C31))</f>
        <v/>
      </c>
      <c r="H31" s="1083" t="str" cm="1">
        <f t="array" aca="1" ref="H31" ca="1">IF(INDIRECT($C$28&amp;"D"&amp;$C31)="","",INDIRECT($C$28&amp;"D"&amp;$C31))</f>
        <v/>
      </c>
    </row>
    <row r="32" spans="3:8">
      <c r="C32" s="1080">
        <v>13</v>
      </c>
      <c r="D32" s="2278"/>
      <c r="E32" s="1084">
        <v>2</v>
      </c>
      <c r="F32" s="1068" t="str" cm="1">
        <f t="array" aca="1" ref="F32" ca="1">IF(INDIRECT($C$28&amp;"B"&amp;$C32)="","",INDIRECT($C$28&amp;"B"&amp;$C32))</f>
        <v/>
      </c>
      <c r="G32" s="1085" t="str" cm="1">
        <f t="array" aca="1" ref="G32" ca="1">IF(INDIRECT($C$28&amp;"C"&amp;$C32)="","",INDIRECT($C$28&amp;"C"&amp;$C32))</f>
        <v/>
      </c>
      <c r="H32" s="1086" t="str" cm="1">
        <f t="array" aca="1" ref="H32" ca="1">IF(INDIRECT($C$28&amp;"D"&amp;$C32)="","",INDIRECT($C$28&amp;"D"&amp;$C32))</f>
        <v/>
      </c>
    </row>
    <row r="33" spans="3:8">
      <c r="C33" s="1080">
        <v>14</v>
      </c>
      <c r="D33" s="2278"/>
      <c r="E33" s="1084">
        <v>3</v>
      </c>
      <c r="F33" s="1068" t="str" cm="1">
        <f t="array" aca="1" ref="F33" ca="1">IF(INDIRECT($C$28&amp;"B"&amp;$C33)="","",INDIRECT($C$28&amp;"B"&amp;$C33))</f>
        <v/>
      </c>
      <c r="G33" s="1085" t="str" cm="1">
        <f t="array" aca="1" ref="G33" ca="1">IF(INDIRECT($C$28&amp;"C"&amp;$C33)="","",INDIRECT($C$28&amp;"C"&amp;$C33))</f>
        <v/>
      </c>
      <c r="H33" s="1086" t="str" cm="1">
        <f t="array" aca="1" ref="H33" ca="1">IF(INDIRECT($C$28&amp;"D"&amp;$C33)="","",INDIRECT($C$28&amp;"D"&amp;$C33))</f>
        <v/>
      </c>
    </row>
    <row r="34" spans="3:8">
      <c r="C34" s="1080">
        <v>15</v>
      </c>
      <c r="D34" s="2278"/>
      <c r="E34" s="1084">
        <v>4</v>
      </c>
      <c r="F34" s="1068" t="str" cm="1">
        <f t="array" aca="1" ref="F34" ca="1">IF(INDIRECT($C$28&amp;"B"&amp;$C34)="","",INDIRECT($C$28&amp;"B"&amp;$C34))</f>
        <v/>
      </c>
      <c r="G34" s="1085" t="str" cm="1">
        <f t="array" aca="1" ref="G34" ca="1">IF(INDIRECT($C$28&amp;"C"&amp;$C34)="","",INDIRECT($C$28&amp;"C"&amp;$C34))</f>
        <v/>
      </c>
      <c r="H34" s="1086" t="str" cm="1">
        <f t="array" aca="1" ref="H34" ca="1">IF(INDIRECT($C$28&amp;"D"&amp;$C34)="","",INDIRECT($C$28&amp;"D"&amp;$C34))</f>
        <v/>
      </c>
    </row>
    <row r="35" spans="3:8">
      <c r="C35" s="1080">
        <v>16</v>
      </c>
      <c r="D35" s="2278"/>
      <c r="E35" s="1084">
        <v>5</v>
      </c>
      <c r="F35" s="1068" t="str" cm="1">
        <f t="array" aca="1" ref="F35" ca="1">IF(INDIRECT($C$28&amp;"B"&amp;$C35)="","",INDIRECT($C$28&amp;"B"&amp;$C35))</f>
        <v/>
      </c>
      <c r="G35" s="1085" t="str" cm="1">
        <f t="array" aca="1" ref="G35" ca="1">IF(INDIRECT($C$28&amp;"C"&amp;$C35)="","",INDIRECT($C$28&amp;"C"&amp;$C35))</f>
        <v/>
      </c>
      <c r="H35" s="1086" t="str" cm="1">
        <f t="array" aca="1" ref="H35" ca="1">IF(INDIRECT($C$28&amp;"D"&amp;$C35)="","",INDIRECT($C$28&amp;"D"&amp;$C35))</f>
        <v/>
      </c>
    </row>
    <row r="36" spans="3:8">
      <c r="C36" s="1080">
        <v>17</v>
      </c>
      <c r="D36" s="2278"/>
      <c r="E36" s="1084">
        <v>6</v>
      </c>
      <c r="F36" s="1068" t="str" cm="1">
        <f t="array" aca="1" ref="F36" ca="1">IF(INDIRECT($C$28&amp;"B"&amp;$C36)="","",INDIRECT($C$28&amp;"B"&amp;$C36))</f>
        <v/>
      </c>
      <c r="G36" s="1085" t="str" cm="1">
        <f t="array" aca="1" ref="G36" ca="1">IF(INDIRECT($C$28&amp;"C"&amp;$C36)="","",INDIRECT($C$28&amp;"C"&amp;$C36))</f>
        <v/>
      </c>
      <c r="H36" s="1086" t="str" cm="1">
        <f t="array" aca="1" ref="H36" ca="1">IF(INDIRECT($C$28&amp;"D"&amp;$C36)="","",INDIRECT($C$28&amp;"D"&amp;$C36))</f>
        <v/>
      </c>
    </row>
    <row r="37" spans="3:8">
      <c r="C37" s="1080">
        <v>18</v>
      </c>
      <c r="D37" s="2278"/>
      <c r="E37" s="1084">
        <v>7</v>
      </c>
      <c r="F37" s="1068" t="str" cm="1">
        <f t="array" aca="1" ref="F37" ca="1">IF(INDIRECT($C$28&amp;"B"&amp;$C37)="","",INDIRECT($C$28&amp;"B"&amp;$C37))</f>
        <v/>
      </c>
      <c r="G37" s="1085" t="str" cm="1">
        <f t="array" aca="1" ref="G37" ca="1">IF(INDIRECT($C$28&amp;"C"&amp;$C37)="","",INDIRECT($C$28&amp;"C"&amp;$C37))</f>
        <v/>
      </c>
      <c r="H37" s="1086" t="str" cm="1">
        <f t="array" aca="1" ref="H37" ca="1">IF(INDIRECT($C$28&amp;"D"&amp;$C37)="","",INDIRECT($C$28&amp;"D"&amp;$C37))</f>
        <v/>
      </c>
    </row>
    <row r="38" spans="3:8">
      <c r="C38" s="1080">
        <v>19</v>
      </c>
      <c r="D38" s="2278"/>
      <c r="E38" s="1084">
        <v>8</v>
      </c>
      <c r="F38" s="1068" t="str" cm="1">
        <f t="array" aca="1" ref="F38" ca="1">IF(INDIRECT($C$28&amp;"B"&amp;$C38)="","",INDIRECT($C$28&amp;"B"&amp;$C38))</f>
        <v/>
      </c>
      <c r="G38" s="1085" t="str" cm="1">
        <f t="array" aca="1" ref="G38" ca="1">IF(INDIRECT($C$28&amp;"C"&amp;$C38)="","",INDIRECT($C$28&amp;"C"&amp;$C38))</f>
        <v/>
      </c>
      <c r="H38" s="1086" t="str" cm="1">
        <f t="array" aca="1" ref="H38" ca="1">IF(INDIRECT($C$28&amp;"D"&amp;$C38)="","",INDIRECT($C$28&amp;"D"&amp;$C38))</f>
        <v/>
      </c>
    </row>
    <row r="39" spans="3:8">
      <c r="C39" s="1080">
        <v>20</v>
      </c>
      <c r="D39" s="2278"/>
      <c r="E39" s="1084">
        <v>9</v>
      </c>
      <c r="F39" s="1068" t="str" cm="1">
        <f t="array" aca="1" ref="F39" ca="1">IF(INDIRECT($C$28&amp;"B"&amp;$C39)="","",INDIRECT($C$28&amp;"B"&amp;$C39))</f>
        <v/>
      </c>
      <c r="G39" s="1085" t="str" cm="1">
        <f t="array" aca="1" ref="G39" ca="1">IF(INDIRECT($C$28&amp;"C"&amp;$C39)="","",INDIRECT($C$28&amp;"C"&amp;$C39))</f>
        <v/>
      </c>
      <c r="H39" s="1086" t="str" cm="1">
        <f t="array" aca="1" ref="H39" ca="1">IF(INDIRECT($C$28&amp;"D"&amp;$C39)="","",INDIRECT($C$28&amp;"D"&amp;$C39))</f>
        <v/>
      </c>
    </row>
    <row r="40" spans="3:8">
      <c r="C40" s="1080">
        <v>21</v>
      </c>
      <c r="D40" s="2278"/>
      <c r="E40" s="1084">
        <v>10</v>
      </c>
      <c r="F40" s="1068" t="str" cm="1">
        <f t="array" aca="1" ref="F40" ca="1">IF(INDIRECT($C$28&amp;"B"&amp;$C40)="","",INDIRECT($C$28&amp;"B"&amp;$C40))</f>
        <v/>
      </c>
      <c r="G40" s="1085" t="str" cm="1">
        <f t="array" aca="1" ref="G40" ca="1">IF(INDIRECT($C$28&amp;"C"&amp;$C40)="","",INDIRECT($C$28&amp;"C"&amp;$C40))</f>
        <v/>
      </c>
      <c r="H40" s="1086" t="str" cm="1">
        <f t="array" aca="1" ref="H40" ca="1">IF(INDIRECT($C$28&amp;"D"&amp;$C40)="","",INDIRECT($C$28&amp;"D"&amp;$C40))</f>
        <v/>
      </c>
    </row>
    <row r="41" spans="3:8">
      <c r="C41" s="1080">
        <v>22</v>
      </c>
      <c r="D41" s="2278"/>
      <c r="E41" s="1084">
        <v>11</v>
      </c>
      <c r="F41" s="1068" t="str" cm="1">
        <f t="array" aca="1" ref="F41" ca="1">IF(INDIRECT($C$28&amp;"B"&amp;$C41)="","",INDIRECT($C$28&amp;"B"&amp;$C41))</f>
        <v/>
      </c>
      <c r="G41" s="1085" t="str" cm="1">
        <f t="array" aca="1" ref="G41" ca="1">IF(INDIRECT($C$28&amp;"C"&amp;$C41)="","",INDIRECT($C$28&amp;"C"&amp;$C41))</f>
        <v/>
      </c>
      <c r="H41" s="1086" t="str" cm="1">
        <f t="array" aca="1" ref="H41" ca="1">IF(INDIRECT($C$28&amp;"D"&amp;$C41)="","",INDIRECT($C$28&amp;"D"&amp;$C41))</f>
        <v/>
      </c>
    </row>
    <row r="42" spans="3:8">
      <c r="C42" s="1080">
        <v>23</v>
      </c>
      <c r="D42" s="2278"/>
      <c r="E42" s="1084">
        <v>12</v>
      </c>
      <c r="F42" s="1068" t="str" cm="1">
        <f t="array" aca="1" ref="F42" ca="1">IF(INDIRECT($C$28&amp;"B"&amp;$C42)="","",INDIRECT($C$28&amp;"B"&amp;$C42))</f>
        <v/>
      </c>
      <c r="G42" s="1085" t="str" cm="1">
        <f t="array" aca="1" ref="G42" ca="1">IF(INDIRECT($C$28&amp;"C"&amp;$C42)="","",INDIRECT($C$28&amp;"C"&amp;$C42))</f>
        <v/>
      </c>
      <c r="H42" s="1086" t="str" cm="1">
        <f t="array" aca="1" ref="H42" ca="1">IF(INDIRECT($C$28&amp;"D"&amp;$C42)="","",INDIRECT($C$28&amp;"D"&amp;$C42))</f>
        <v/>
      </c>
    </row>
    <row r="43" spans="3:8">
      <c r="C43" s="1080">
        <v>24</v>
      </c>
      <c r="D43" s="2278"/>
      <c r="E43" s="1084">
        <v>13</v>
      </c>
      <c r="F43" s="1068" t="str" cm="1">
        <f t="array" aca="1" ref="F43" ca="1">IF(INDIRECT($C$28&amp;"B"&amp;$C43)="","",INDIRECT($C$28&amp;"B"&amp;$C43))</f>
        <v/>
      </c>
      <c r="G43" s="1085" t="str" cm="1">
        <f t="array" aca="1" ref="G43" ca="1">IF(INDIRECT($C$28&amp;"C"&amp;$C43)="","",INDIRECT($C$28&amp;"C"&amp;$C43))</f>
        <v/>
      </c>
      <c r="H43" s="1086" t="str" cm="1">
        <f t="array" aca="1" ref="H43" ca="1">IF(INDIRECT($C$28&amp;"D"&amp;$C43)="","",INDIRECT($C$28&amp;"D"&amp;$C43))</f>
        <v/>
      </c>
    </row>
    <row r="44" spans="3:8">
      <c r="C44" s="1080">
        <v>25</v>
      </c>
      <c r="D44" s="2278"/>
      <c r="E44" s="1084">
        <v>14</v>
      </c>
      <c r="F44" s="1068" t="str" cm="1">
        <f t="array" aca="1" ref="F44" ca="1">IF(INDIRECT($C$28&amp;"B"&amp;$C44)="","",INDIRECT($C$28&amp;"B"&amp;$C44))</f>
        <v/>
      </c>
      <c r="G44" s="1085" t="str" cm="1">
        <f t="array" aca="1" ref="G44" ca="1">IF(INDIRECT($C$28&amp;"C"&amp;$C44)="","",INDIRECT($C$28&amp;"C"&amp;$C44))</f>
        <v/>
      </c>
      <c r="H44" s="1086" t="str" cm="1">
        <f t="array" aca="1" ref="H44" ca="1">IF(INDIRECT($C$28&amp;"D"&amp;$C44)="","",INDIRECT($C$28&amp;"D"&amp;$C44))</f>
        <v/>
      </c>
    </row>
    <row r="45" spans="3:8">
      <c r="C45" s="1080">
        <v>26</v>
      </c>
      <c r="D45" s="2278"/>
      <c r="E45" s="1084">
        <v>15</v>
      </c>
      <c r="F45" s="1068" t="str" cm="1">
        <f t="array" aca="1" ref="F45" ca="1">IF(INDIRECT($C$28&amp;"B"&amp;$C45)="","",INDIRECT($C$28&amp;"B"&amp;$C45))</f>
        <v/>
      </c>
      <c r="G45" s="1085" t="str" cm="1">
        <f t="array" aca="1" ref="G45" ca="1">IF(INDIRECT($C$28&amp;"C"&amp;$C45)="","",INDIRECT($C$28&amp;"C"&amp;$C45))</f>
        <v/>
      </c>
      <c r="H45" s="1086" t="str" cm="1">
        <f t="array" aca="1" ref="H45" ca="1">IF(INDIRECT($C$28&amp;"D"&amp;$C45)="","",INDIRECT($C$28&amp;"D"&amp;$C45))</f>
        <v/>
      </c>
    </row>
    <row r="46" spans="3:8">
      <c r="C46" s="1080">
        <v>27</v>
      </c>
      <c r="D46" s="2278"/>
      <c r="E46" s="1084">
        <v>16</v>
      </c>
      <c r="F46" s="1068" t="str" cm="1">
        <f t="array" aca="1" ref="F46" ca="1">IF(INDIRECT($C$28&amp;"B"&amp;$C46)="","",INDIRECT($C$28&amp;"B"&amp;$C46))</f>
        <v/>
      </c>
      <c r="G46" s="1085" t="str" cm="1">
        <f t="array" aca="1" ref="G46" ca="1">IF(INDIRECT($C$28&amp;"C"&amp;$C46)="","",INDIRECT($C$28&amp;"C"&amp;$C46))</f>
        <v/>
      </c>
      <c r="H46" s="1086" t="str" cm="1">
        <f t="array" aca="1" ref="H46" ca="1">IF(INDIRECT($C$28&amp;"D"&amp;$C46)="","",INDIRECT($C$28&amp;"D"&amp;$C46))</f>
        <v/>
      </c>
    </row>
    <row r="47" spans="3:8">
      <c r="C47" s="1080">
        <v>28</v>
      </c>
      <c r="D47" s="2278"/>
      <c r="E47" s="1084">
        <v>17</v>
      </c>
      <c r="F47" s="1068" t="str" cm="1">
        <f t="array" aca="1" ref="F47" ca="1">IF(INDIRECT($C$28&amp;"B"&amp;$C47)="","",INDIRECT($C$28&amp;"B"&amp;$C47))</f>
        <v/>
      </c>
      <c r="G47" s="1085" t="str" cm="1">
        <f t="array" aca="1" ref="G47" ca="1">IF(INDIRECT($C$28&amp;"C"&amp;$C47)="","",INDIRECT($C$28&amp;"C"&amp;$C47))</f>
        <v/>
      </c>
      <c r="H47" s="1086" t="str" cm="1">
        <f t="array" aca="1" ref="H47" ca="1">IF(INDIRECT($C$28&amp;"D"&amp;$C47)="","",INDIRECT($C$28&amp;"D"&amp;$C47))</f>
        <v/>
      </c>
    </row>
    <row r="48" spans="3:8">
      <c r="C48" s="1080">
        <v>29</v>
      </c>
      <c r="D48" s="2278"/>
      <c r="E48" s="1084">
        <v>18</v>
      </c>
      <c r="F48" s="1068" t="str" cm="1">
        <f t="array" aca="1" ref="F48" ca="1">IF(INDIRECT($C$28&amp;"B"&amp;$C48)="","",INDIRECT($C$28&amp;"B"&amp;$C48))</f>
        <v/>
      </c>
      <c r="G48" s="1085" t="str" cm="1">
        <f t="array" aca="1" ref="G48" ca="1">IF(INDIRECT($C$28&amp;"C"&amp;$C48)="","",INDIRECT($C$28&amp;"C"&amp;$C48))</f>
        <v/>
      </c>
      <c r="H48" s="1086" t="str" cm="1">
        <f t="array" aca="1" ref="H48" ca="1">IF(INDIRECT($C$28&amp;"D"&amp;$C48)="","",INDIRECT($C$28&amp;"D"&amp;$C48))</f>
        <v/>
      </c>
    </row>
    <row r="49" spans="3:17">
      <c r="C49" s="1080">
        <v>30</v>
      </c>
      <c r="D49" s="2278"/>
      <c r="E49" s="1084">
        <v>19</v>
      </c>
      <c r="F49" s="1068" t="str" cm="1">
        <f t="array" aca="1" ref="F49" ca="1">IF(INDIRECT($C$28&amp;"B"&amp;$C49)="","",INDIRECT($C$28&amp;"B"&amp;$C49))</f>
        <v/>
      </c>
      <c r="G49" s="1085" t="str" cm="1">
        <f t="array" aca="1" ref="G49" ca="1">IF(INDIRECT($C$28&amp;"C"&amp;$C49)="","",INDIRECT($C$28&amp;"C"&amp;$C49))</f>
        <v/>
      </c>
      <c r="H49" s="1086" t="str" cm="1">
        <f t="array" aca="1" ref="H49" ca="1">IF(INDIRECT($C$28&amp;"D"&amp;$C49)="","",INDIRECT($C$28&amp;"D"&amp;$C49))</f>
        <v/>
      </c>
    </row>
    <row r="50" spans="3:17">
      <c r="C50" s="1080">
        <v>31</v>
      </c>
      <c r="D50" s="2278"/>
      <c r="E50" s="1084">
        <v>20</v>
      </c>
      <c r="F50" s="1068" t="str" cm="1">
        <f t="array" aca="1" ref="F50" ca="1">IF(INDIRECT($C$28&amp;"B"&amp;$C50)="","",INDIRECT($C$28&amp;"B"&amp;$C50))</f>
        <v/>
      </c>
      <c r="G50" s="1085" t="str" cm="1">
        <f t="array" aca="1" ref="G50" ca="1">IF(INDIRECT($C$28&amp;"C"&amp;$C50)="","",INDIRECT($C$28&amp;"C"&amp;$C50))</f>
        <v/>
      </c>
      <c r="H50" s="1086" t="str" cm="1">
        <f t="array" aca="1" ref="H50" ca="1">IF(INDIRECT($C$28&amp;"D"&amp;$C50)="","",INDIRECT($C$28&amp;"D"&amp;$C50))</f>
        <v/>
      </c>
      <c r="L50" s="1087"/>
    </row>
    <row r="51" spans="3:17">
      <c r="C51" s="1080">
        <v>32</v>
      </c>
      <c r="D51" s="2278"/>
      <c r="E51" s="1084">
        <v>21</v>
      </c>
      <c r="F51" s="1068" t="str" cm="1">
        <f t="array" aca="1" ref="F51" ca="1">IF(INDIRECT($C$28&amp;"B"&amp;$C51)="","",INDIRECT($C$28&amp;"B"&amp;$C51))</f>
        <v/>
      </c>
      <c r="G51" s="1085" t="str" cm="1">
        <f t="array" aca="1" ref="G51" ca="1">IF(INDIRECT($C$28&amp;"C"&amp;$C51)="","",INDIRECT($C$28&amp;"C"&amp;$C51))</f>
        <v/>
      </c>
      <c r="H51" s="1086" t="str" cm="1">
        <f t="array" aca="1" ref="H51" ca="1">IF(INDIRECT($C$28&amp;"D"&amp;$C51)="","",INDIRECT($C$28&amp;"D"&amp;$C51))</f>
        <v/>
      </c>
    </row>
    <row r="52" spans="3:17">
      <c r="C52" s="1080">
        <v>33</v>
      </c>
      <c r="D52" s="2278"/>
      <c r="E52" s="1084">
        <v>22</v>
      </c>
      <c r="F52" s="1068" t="str" cm="1">
        <f t="array" aca="1" ref="F52" ca="1">IF(INDIRECT($C$28&amp;"B"&amp;$C52)="","",INDIRECT($C$28&amp;"B"&amp;$C52))</f>
        <v/>
      </c>
      <c r="G52" s="1085" t="str" cm="1">
        <f t="array" aca="1" ref="G52" ca="1">IF(INDIRECT($C$28&amp;"C"&amp;$C52)="","",INDIRECT($C$28&amp;"C"&amp;$C52))</f>
        <v/>
      </c>
      <c r="H52" s="1086" t="str" cm="1">
        <f t="array" aca="1" ref="H52" ca="1">IF(INDIRECT($C$28&amp;"D"&amp;$C52)="","",INDIRECT($C$28&amp;"D"&amp;$C52))</f>
        <v/>
      </c>
    </row>
    <row r="53" spans="3:17">
      <c r="C53" s="1088">
        <v>34</v>
      </c>
      <c r="D53" s="2279"/>
      <c r="E53" s="1089">
        <v>23</v>
      </c>
      <c r="F53" s="1065" t="str" cm="1">
        <f t="array" aca="1" ref="F53" ca="1">IF(INDIRECT($C$28&amp;"B"&amp;$C53)="","",INDIRECT($C$28&amp;"B"&amp;$C53))</f>
        <v/>
      </c>
      <c r="G53" s="1090" t="str" cm="1">
        <f t="array" aca="1" ref="G53" ca="1">IF(INDIRECT($C$28&amp;"C"&amp;$C53)="","",INDIRECT($C$28&amp;"C"&amp;$C53))</f>
        <v/>
      </c>
      <c r="H53" s="1091" t="str" cm="1">
        <f t="array" aca="1" ref="H53" ca="1">IF(INDIRECT($C$28&amp;"D"&amp;$C53)="","",INDIRECT($C$28&amp;"D"&amp;$C53))</f>
        <v/>
      </c>
    </row>
    <row r="54" spans="3:17">
      <c r="D54" s="1092"/>
      <c r="E54" s="1093"/>
      <c r="F54" s="1093"/>
    </row>
    <row r="55" spans="3:17" ht="13.15" customHeight="1"/>
    <row r="56" spans="3:17" ht="13.15" customHeight="1"/>
    <row r="57" spans="3:17">
      <c r="C57" s="1052" t="s">
        <v>1610</v>
      </c>
    </row>
    <row r="58" spans="3:17">
      <c r="C58" s="1094" t="s">
        <v>1589</v>
      </c>
      <c r="D58" s="1095" t="str">
        <f>"別添6_個票"</f>
        <v>別添6_個票</v>
      </c>
      <c r="E58" s="1096"/>
      <c r="F58" s="1096"/>
      <c r="G58" s="1096"/>
      <c r="H58" s="1096"/>
      <c r="I58" s="1097"/>
      <c r="J58" s="1095" t="str" cm="1">
        <f t="array" aca="1" ref="J58" ca="1">MID(CELL("filename",別添３_実施計画書まとめ!ZA1),FIND("]",CELL("filename",別添３_実施計画書まとめ!ZA1))+1,LEN(CELL("filename",別添３_実施計画書まとめ!ZA1)))&amp;"!"</f>
        <v>別添３_実施計画書まとめ!</v>
      </c>
      <c r="K58" s="1096"/>
      <c r="L58" s="1096"/>
      <c r="M58" s="1096"/>
      <c r="N58" s="1096"/>
      <c r="O58" s="1097"/>
    </row>
    <row r="59" spans="3:17" s="1087" customFormat="1" ht="45">
      <c r="C59" s="1098" t="s">
        <v>1611</v>
      </c>
      <c r="D59" s="1098" t="s">
        <v>1612</v>
      </c>
      <c r="E59" s="1098" t="s">
        <v>1101</v>
      </c>
      <c r="F59" s="1098" t="s">
        <v>1100</v>
      </c>
      <c r="G59" s="1098" t="s">
        <v>1297</v>
      </c>
      <c r="H59" s="1098" t="s">
        <v>1102</v>
      </c>
      <c r="I59" s="1098" t="s">
        <v>1103</v>
      </c>
      <c r="J59" s="1099" t="s">
        <v>1215</v>
      </c>
      <c r="K59" s="1098" t="s">
        <v>1613</v>
      </c>
      <c r="L59" s="1098" t="s">
        <v>1614</v>
      </c>
      <c r="M59" s="1098" t="s">
        <v>1615</v>
      </c>
      <c r="N59" s="1098" t="s">
        <v>1616</v>
      </c>
      <c r="O59" s="1098" t="s">
        <v>1617</v>
      </c>
      <c r="Q59"/>
    </row>
    <row r="60" spans="3:17">
      <c r="C60" s="1100">
        <v>1</v>
      </c>
      <c r="D60" s="1101" t="str" cm="1">
        <f t="array" aca="1" ref="D60" ca="1">IFERROR(IF(INDIRECT($D$58&amp;$C60&amp;"!C9")="","",INDIRECT($D$58&amp;$C60&amp;"!C9")),"")</f>
        <v/>
      </c>
      <c r="E60" s="1101" t="str" cm="1">
        <f t="array" aca="1" ref="E60" ca="1">IFERROR(IF(INDIRECT($D$58&amp;$C60&amp;"!C11")="","",INDIRECT($D$58&amp;$C60&amp;"!C11")),"")</f>
        <v/>
      </c>
      <c r="F60" s="1101" t="str" cm="1">
        <f t="array" aca="1" ref="F60" ca="1">IFERROR(IF(INDIRECT($D$58&amp;$C60&amp;"!C12")="","",INDIRECT($D$58&amp;$C60&amp;"!C12")),"")</f>
        <v/>
      </c>
      <c r="G60" s="1101" t="str" cm="1">
        <f t="array" aca="1" ref="G60" ca="1">IFERROR(IF(INDIRECT($D$58&amp;$C60&amp;"!C13")="","",INDIRECT($D$58&amp;$C60&amp;"!C13")),"")</f>
        <v/>
      </c>
      <c r="H60" s="1101" t="str" cm="1">
        <f t="array" aca="1" ref="H60" ca="1">IFERROR(IF(INDIRECT($D$58&amp;$C60&amp;"!C14")="","",INDIRECT($D$58&amp;$C60&amp;"!C14")),"")</f>
        <v/>
      </c>
      <c r="I60" s="1101" t="str" cm="1">
        <f t="array" aca="1" ref="I60" ca="1">IFERROR(IF(INDIRECT($D$58&amp;$C60&amp;"!C15")="","",INDIRECT($D$58&amp;$C60&amp;"!C15")),"")</f>
        <v/>
      </c>
      <c r="J60" s="1101" t="str" cm="1">
        <f t="array" aca="1" ref="J60" ca="1">IF(INDIRECT($J$58&amp;"D"&amp;$P60)="","",INDIRECT($J$58&amp;"D"&amp;$P60))</f>
        <v/>
      </c>
      <c r="K60" s="1102" t="str" cm="1">
        <f t="array" aca="1" ref="K60" ca="1">IF(INDIRECT($J$58&amp;"E"&amp;$P60)="","",INDIRECT($J$58&amp;"E"&amp;$P60))</f>
        <v/>
      </c>
      <c r="L60" s="1102" t="str" cm="1">
        <f t="array" aca="1" ref="L60" ca="1">IF(INDIRECT($J$58&amp;"F"&amp;$P60)="","",INDIRECT($J$58&amp;"F"&amp;$P60))</f>
        <v/>
      </c>
      <c r="M60" s="1102" t="str" cm="1">
        <f t="array" aca="1" ref="M60" ca="1">IF(INDIRECT($J$58&amp;"G"&amp;$P60)="","",INDIRECT($J$58&amp;"G"&amp;$P60))</f>
        <v/>
      </c>
      <c r="N60" s="1103" t="str" cm="1">
        <f t="array" aca="1" ref="N60" ca="1">IF(INDIRECT($J$58&amp;"H"&amp;$P60)="","",INDIRECT($J$58&amp;"H"&amp;$P60))</f>
        <v/>
      </c>
      <c r="O60" s="1103" t="str" cm="1">
        <f t="array" aca="1" ref="O60" ca="1">IF(INDIRECT($J$58&amp;"I"&amp;$P60)="","",INDIRECT($J$58&amp;"I"&amp;$P60))</f>
        <v/>
      </c>
      <c r="P60" s="1104">
        <v>15</v>
      </c>
    </row>
    <row r="61" spans="3:17">
      <c r="C61" s="1105">
        <v>2</v>
      </c>
      <c r="D61" s="1106" t="str" cm="1">
        <f t="array" aca="1" ref="D61" ca="1">IFERROR(IF(INDIRECT($D$58&amp;$C61&amp;"!C9")="","",INDIRECT($D$58&amp;$C61&amp;"!C9")),"")</f>
        <v/>
      </c>
      <c r="E61" s="1106" t="str" cm="1">
        <f t="array" aca="1" ref="E61" ca="1">IFERROR(IF(INDIRECT($D$58&amp;$C61&amp;"!C11")="","",INDIRECT($D$58&amp;$C61&amp;"!C11")),"")</f>
        <v/>
      </c>
      <c r="F61" s="1106" t="str" cm="1">
        <f t="array" aca="1" ref="F61" ca="1">IFERROR(IF(INDIRECT($D$58&amp;$C61&amp;"!C12")="","",INDIRECT($D$58&amp;$C61&amp;"!C12")),"")</f>
        <v/>
      </c>
      <c r="G61" s="1106" t="str" cm="1">
        <f t="array" aca="1" ref="G61" ca="1">IFERROR(IF(INDIRECT($D$58&amp;$C61&amp;"!C13")="","",INDIRECT($D$58&amp;$C61&amp;"!C13")),"")</f>
        <v/>
      </c>
      <c r="H61" s="1106" t="str" cm="1">
        <f t="array" aca="1" ref="H61" ca="1">IFERROR(IF(INDIRECT($D$58&amp;$C61&amp;"!C14")="","",INDIRECT($D$58&amp;$C61&amp;"!C14")),"")</f>
        <v/>
      </c>
      <c r="I61" s="1106" t="str" cm="1">
        <f t="array" aca="1" ref="I61" ca="1">IFERROR(IF(INDIRECT($D$58&amp;$C61&amp;"!C15")="","",INDIRECT($D$58&amp;$C61&amp;"!C15")),"")</f>
        <v/>
      </c>
      <c r="J61" s="1106" t="str" cm="1">
        <f t="array" aca="1" ref="J61" ca="1">IF(INDIRECT($J$58&amp;"D"&amp;$P61)="","",INDIRECT($J$58&amp;"D"&amp;$P61))</f>
        <v/>
      </c>
      <c r="K61" s="1107" t="str" cm="1">
        <f t="array" aca="1" ref="K61" ca="1">IF(INDIRECT($J$58&amp;"E"&amp;$P61)="","",INDIRECT($J$58&amp;"E"&amp;$P61))</f>
        <v/>
      </c>
      <c r="L61" s="1107" t="str" cm="1">
        <f t="array" aca="1" ref="L61" ca="1">IF(INDIRECT($J$58&amp;"F"&amp;$P61)="","",INDIRECT($J$58&amp;"F"&amp;$P61))</f>
        <v/>
      </c>
      <c r="M61" s="1107" t="str" cm="1">
        <f t="array" aca="1" ref="M61" ca="1">IF(INDIRECT($J$58&amp;"G"&amp;$P61)="","",INDIRECT($J$58&amp;"G"&amp;$P61))</f>
        <v/>
      </c>
      <c r="N61" s="1108" t="str" cm="1">
        <f t="array" aca="1" ref="N61" ca="1">IF(INDIRECT($J$58&amp;"H"&amp;$P61)="","",INDIRECT($J$58&amp;"H"&amp;$P61))</f>
        <v/>
      </c>
      <c r="O61" s="1108" t="str" cm="1">
        <f t="array" aca="1" ref="O61" ca="1">IF(INDIRECT($J$58&amp;"I"&amp;$P61)="","",INDIRECT($J$58&amp;"I"&amp;$P61))</f>
        <v/>
      </c>
      <c r="P61" s="1104">
        <v>16</v>
      </c>
    </row>
    <row r="62" spans="3:17">
      <c r="C62" s="1105">
        <v>3</v>
      </c>
      <c r="D62" s="1106" t="str" cm="1">
        <f t="array" aca="1" ref="D62" ca="1">IFERROR(IF(INDIRECT($D$58&amp;$C62&amp;"!C9")="","",INDIRECT($D$58&amp;$C62&amp;"!C9")),"")</f>
        <v/>
      </c>
      <c r="E62" s="1106" t="str" cm="1">
        <f t="array" aca="1" ref="E62" ca="1">IFERROR(IF(INDIRECT($D$58&amp;$C62&amp;"!C11")="","",INDIRECT($D$58&amp;$C62&amp;"!C11")),"")</f>
        <v/>
      </c>
      <c r="F62" s="1106" t="str" cm="1">
        <f t="array" aca="1" ref="F62" ca="1">IFERROR(IF(INDIRECT($D$58&amp;$C62&amp;"!C12")="","",INDIRECT($D$58&amp;$C62&amp;"!C12")),"")</f>
        <v/>
      </c>
      <c r="G62" s="1106" t="str" cm="1">
        <f t="array" aca="1" ref="G62" ca="1">IFERROR(IF(INDIRECT($D$58&amp;$C62&amp;"!C13")="","",INDIRECT($D$58&amp;$C62&amp;"!C13")),"")</f>
        <v/>
      </c>
      <c r="H62" s="1106" t="str" cm="1">
        <f t="array" aca="1" ref="H62" ca="1">IFERROR(IF(INDIRECT($D$58&amp;$C62&amp;"!C14")="","",INDIRECT($D$58&amp;$C62&amp;"!C14")),"")</f>
        <v/>
      </c>
      <c r="I62" s="1106" t="str" cm="1">
        <f t="array" aca="1" ref="I62" ca="1">IFERROR(IF(INDIRECT($D$58&amp;$C62&amp;"!C15")="","",INDIRECT($D$58&amp;$C62&amp;"!C15")),"")</f>
        <v/>
      </c>
      <c r="J62" s="1106" t="str" cm="1">
        <f t="array" aca="1" ref="J62" ca="1">IF(INDIRECT($J$58&amp;"D"&amp;$P62)="","",INDIRECT($J$58&amp;"D"&amp;$P62))</f>
        <v/>
      </c>
      <c r="K62" s="1107" t="str" cm="1">
        <f t="array" aca="1" ref="K62" ca="1">IF(INDIRECT($J$58&amp;"E"&amp;$P62)="","",INDIRECT($J$58&amp;"E"&amp;$P62))</f>
        <v/>
      </c>
      <c r="L62" s="1107" t="str" cm="1">
        <f t="array" aca="1" ref="L62" ca="1">IF(INDIRECT($J$58&amp;"F"&amp;$P62)="","",INDIRECT($J$58&amp;"F"&amp;$P62))</f>
        <v/>
      </c>
      <c r="M62" s="1107" t="str" cm="1">
        <f t="array" aca="1" ref="M62" ca="1">IF(INDIRECT($J$58&amp;"G"&amp;$P62)="","",INDIRECT($J$58&amp;"G"&amp;$P62))</f>
        <v/>
      </c>
      <c r="N62" s="1108" t="str" cm="1">
        <f t="array" aca="1" ref="N62" ca="1">IF(INDIRECT($J$58&amp;"H"&amp;$P62)="","",INDIRECT($J$58&amp;"H"&amp;$P62))</f>
        <v/>
      </c>
      <c r="O62" s="1108" t="str" cm="1">
        <f t="array" aca="1" ref="O62" ca="1">IF(INDIRECT($J$58&amp;"I"&amp;$P62)="","",INDIRECT($J$58&amp;"I"&amp;$P62))</f>
        <v/>
      </c>
      <c r="P62" s="1104">
        <v>17</v>
      </c>
    </row>
    <row r="63" spans="3:17">
      <c r="C63" s="1105">
        <v>4</v>
      </c>
      <c r="D63" s="1106" t="str" cm="1">
        <f t="array" aca="1" ref="D63" ca="1">IFERROR(IF(INDIRECT($D$58&amp;$C63&amp;"!C9")="","",INDIRECT($D$58&amp;$C63&amp;"!C9")),"")</f>
        <v/>
      </c>
      <c r="E63" s="1106" t="str" cm="1">
        <f t="array" aca="1" ref="E63" ca="1">IFERROR(IF(INDIRECT($D$58&amp;$C63&amp;"!C11")="","",INDIRECT($D$58&amp;$C63&amp;"!C11")),"")</f>
        <v/>
      </c>
      <c r="F63" s="1106" t="str" cm="1">
        <f t="array" aca="1" ref="F63" ca="1">IFERROR(IF(INDIRECT($D$58&amp;$C63&amp;"!C12")="","",INDIRECT($D$58&amp;$C63&amp;"!C12")),"")</f>
        <v/>
      </c>
      <c r="G63" s="1106" t="str" cm="1">
        <f t="array" aca="1" ref="G63" ca="1">IFERROR(IF(INDIRECT($D$58&amp;$C63&amp;"!C13")="","",INDIRECT($D$58&amp;$C63&amp;"!C13")),"")</f>
        <v/>
      </c>
      <c r="H63" s="1106" t="str" cm="1">
        <f t="array" aca="1" ref="H63" ca="1">IFERROR(IF(INDIRECT($D$58&amp;$C63&amp;"!C14")="","",INDIRECT($D$58&amp;$C63&amp;"!C14")),"")</f>
        <v/>
      </c>
      <c r="I63" s="1106" t="str" cm="1">
        <f t="array" aca="1" ref="I63" ca="1">IFERROR(IF(INDIRECT($D$58&amp;$C63&amp;"!C15")="","",INDIRECT($D$58&amp;$C63&amp;"!C15")),"")</f>
        <v/>
      </c>
      <c r="J63" s="1106" t="str" cm="1">
        <f t="array" aca="1" ref="J63" ca="1">IF(INDIRECT($J$58&amp;"D"&amp;$P63)="","",INDIRECT($J$58&amp;"D"&amp;$P63))</f>
        <v/>
      </c>
      <c r="K63" s="1107" t="str" cm="1">
        <f t="array" aca="1" ref="K63" ca="1">IF(INDIRECT($J$58&amp;"E"&amp;$P63)="","",INDIRECT($J$58&amp;"E"&amp;$P63))</f>
        <v/>
      </c>
      <c r="L63" s="1107" t="str" cm="1">
        <f t="array" aca="1" ref="L63" ca="1">IF(INDIRECT($J$58&amp;"F"&amp;$P63)="","",INDIRECT($J$58&amp;"F"&amp;$P63))</f>
        <v/>
      </c>
      <c r="M63" s="1107" t="str" cm="1">
        <f t="array" aca="1" ref="M63" ca="1">IF(INDIRECT($J$58&amp;"G"&amp;$P63)="","",INDIRECT($J$58&amp;"G"&amp;$P63))</f>
        <v/>
      </c>
      <c r="N63" s="1108" t="str" cm="1">
        <f t="array" aca="1" ref="N63" ca="1">IF(INDIRECT($J$58&amp;"H"&amp;$P63)="","",INDIRECT($J$58&amp;"H"&amp;$P63))</f>
        <v/>
      </c>
      <c r="O63" s="1108" t="str" cm="1">
        <f t="array" aca="1" ref="O63" ca="1">IF(INDIRECT($J$58&amp;"I"&amp;$P63)="","",INDIRECT($J$58&amp;"I"&amp;$P63))</f>
        <v/>
      </c>
      <c r="P63" s="1104">
        <v>18</v>
      </c>
    </row>
    <row r="64" spans="3:17">
      <c r="C64" s="1105">
        <v>5</v>
      </c>
      <c r="D64" s="1106" t="str" cm="1">
        <f t="array" aca="1" ref="D64" ca="1">IFERROR(IF(INDIRECT($D$58&amp;$C64&amp;"!C9")="","",INDIRECT($D$58&amp;$C64&amp;"!C9")),"")</f>
        <v/>
      </c>
      <c r="E64" s="1106" t="str" cm="1">
        <f t="array" aca="1" ref="E64" ca="1">IFERROR(IF(INDIRECT($D$58&amp;$C64&amp;"!C11")="","",INDIRECT($D$58&amp;$C64&amp;"!C11")),"")</f>
        <v/>
      </c>
      <c r="F64" s="1106" t="str" cm="1">
        <f t="array" aca="1" ref="F64" ca="1">IFERROR(IF(INDIRECT($D$58&amp;$C64&amp;"!C12")="","",INDIRECT($D$58&amp;$C64&amp;"!C12")),"")</f>
        <v/>
      </c>
      <c r="G64" s="1106" t="str" cm="1">
        <f t="array" aca="1" ref="G64" ca="1">IFERROR(IF(INDIRECT($D$58&amp;$C64&amp;"!C13")="","",INDIRECT($D$58&amp;$C64&amp;"!C13")),"")</f>
        <v/>
      </c>
      <c r="H64" s="1106" t="str" cm="1">
        <f t="array" aca="1" ref="H64" ca="1">IFERROR(IF(INDIRECT($D$58&amp;$C64&amp;"!C14")="","",INDIRECT($D$58&amp;$C64&amp;"!C14")),"")</f>
        <v/>
      </c>
      <c r="I64" s="1106" t="str" cm="1">
        <f t="array" aca="1" ref="I64" ca="1">IFERROR(IF(INDIRECT($D$58&amp;$C64&amp;"!C15")="","",INDIRECT($D$58&amp;$C64&amp;"!C15")),"")</f>
        <v/>
      </c>
      <c r="J64" s="1106" t="str" cm="1">
        <f t="array" aca="1" ref="J64" ca="1">IF(INDIRECT($J$58&amp;"D"&amp;$P64)="","",INDIRECT($J$58&amp;"D"&amp;$P64))</f>
        <v/>
      </c>
      <c r="K64" s="1107" t="str" cm="1">
        <f t="array" aca="1" ref="K64" ca="1">IF(INDIRECT($J$58&amp;"E"&amp;$P64)="","",INDIRECT($J$58&amp;"E"&amp;$P64))</f>
        <v/>
      </c>
      <c r="L64" s="1107" t="str" cm="1">
        <f t="array" aca="1" ref="L64" ca="1">IF(INDIRECT($J$58&amp;"F"&amp;$P64)="","",INDIRECT($J$58&amp;"F"&amp;$P64))</f>
        <v/>
      </c>
      <c r="M64" s="1107" t="str" cm="1">
        <f t="array" aca="1" ref="M64" ca="1">IF(INDIRECT($J$58&amp;"G"&amp;$P64)="","",INDIRECT($J$58&amp;"G"&amp;$P64))</f>
        <v/>
      </c>
      <c r="N64" s="1108" t="str" cm="1">
        <f t="array" aca="1" ref="N64" ca="1">IF(INDIRECT($J$58&amp;"H"&amp;$P64)="","",INDIRECT($J$58&amp;"H"&amp;$P64))</f>
        <v/>
      </c>
      <c r="O64" s="1108" t="str" cm="1">
        <f t="array" aca="1" ref="O64" ca="1">IF(INDIRECT($J$58&amp;"I"&amp;$P64)="","",INDIRECT($J$58&amp;"I"&amp;$P64))</f>
        <v/>
      </c>
      <c r="P64" s="1104">
        <v>19</v>
      </c>
    </row>
    <row r="65" spans="3:16">
      <c r="C65" s="1105">
        <v>6</v>
      </c>
      <c r="D65" s="1106" t="str" cm="1">
        <f t="array" aca="1" ref="D65" ca="1">IFERROR(IF(INDIRECT($D$58&amp;$C65&amp;"!C9")="","",INDIRECT($D$58&amp;$C65&amp;"!C9")),"")</f>
        <v/>
      </c>
      <c r="E65" s="1106" t="str" cm="1">
        <f t="array" aca="1" ref="E65" ca="1">IFERROR(IF(INDIRECT($D$58&amp;$C65&amp;"!C11")="","",INDIRECT($D$58&amp;$C65&amp;"!C11")),"")</f>
        <v/>
      </c>
      <c r="F65" s="1106" t="str" cm="1">
        <f t="array" aca="1" ref="F65" ca="1">IFERROR(IF(INDIRECT($D$58&amp;$C65&amp;"!C12")="","",INDIRECT($D$58&amp;$C65&amp;"!C12")),"")</f>
        <v/>
      </c>
      <c r="G65" s="1106" t="str" cm="1">
        <f t="array" aca="1" ref="G65" ca="1">IFERROR(IF(INDIRECT($D$58&amp;$C65&amp;"!C13")="","",INDIRECT($D$58&amp;$C65&amp;"!C13")),"")</f>
        <v/>
      </c>
      <c r="H65" s="1106" t="str" cm="1">
        <f t="array" aca="1" ref="H65" ca="1">IFERROR(IF(INDIRECT($D$58&amp;$C65&amp;"!C14")="","",INDIRECT($D$58&amp;$C65&amp;"!C14")),"")</f>
        <v/>
      </c>
      <c r="I65" s="1106" t="str" cm="1">
        <f t="array" aca="1" ref="I65" ca="1">IFERROR(IF(INDIRECT($D$58&amp;$C65&amp;"!C15")="","",INDIRECT($D$58&amp;$C65&amp;"!C15")),"")</f>
        <v/>
      </c>
      <c r="J65" s="1106" t="str" cm="1">
        <f t="array" aca="1" ref="J65" ca="1">IF(INDIRECT($J$58&amp;"D"&amp;$P65)="","",INDIRECT($J$58&amp;"D"&amp;$P65))</f>
        <v/>
      </c>
      <c r="K65" s="1107" t="str" cm="1">
        <f t="array" aca="1" ref="K65" ca="1">IF(INDIRECT($J$58&amp;"E"&amp;$P65)="","",INDIRECT($J$58&amp;"E"&amp;$P65))</f>
        <v/>
      </c>
      <c r="L65" s="1107" t="str" cm="1">
        <f t="array" aca="1" ref="L65" ca="1">IF(INDIRECT($J$58&amp;"F"&amp;$P65)="","",INDIRECT($J$58&amp;"F"&amp;$P65))</f>
        <v/>
      </c>
      <c r="M65" s="1107" t="str" cm="1">
        <f t="array" aca="1" ref="M65" ca="1">IF(INDIRECT($J$58&amp;"G"&amp;$P65)="","",INDIRECT($J$58&amp;"G"&amp;$P65))</f>
        <v/>
      </c>
      <c r="N65" s="1108" t="str" cm="1">
        <f t="array" aca="1" ref="N65" ca="1">IF(INDIRECT($J$58&amp;"H"&amp;$P65)="","",INDIRECT($J$58&amp;"H"&amp;$P65))</f>
        <v/>
      </c>
      <c r="O65" s="1108" t="str" cm="1">
        <f t="array" aca="1" ref="O65" ca="1">IF(INDIRECT($J$58&amp;"I"&amp;$P65)="","",INDIRECT($J$58&amp;"I"&amp;$P65))</f>
        <v/>
      </c>
      <c r="P65" s="1104">
        <v>20</v>
      </c>
    </row>
    <row r="66" spans="3:16">
      <c r="C66" s="1105">
        <v>7</v>
      </c>
      <c r="D66" s="1106" t="str" cm="1">
        <f t="array" aca="1" ref="D66" ca="1">IFERROR(IF(INDIRECT($D$58&amp;$C66&amp;"!C9")="","",INDIRECT($D$58&amp;$C66&amp;"!C9")),"")</f>
        <v/>
      </c>
      <c r="E66" s="1106" t="str" cm="1">
        <f t="array" aca="1" ref="E66" ca="1">IFERROR(IF(INDIRECT($D$58&amp;$C66&amp;"!C11")="","",INDIRECT($D$58&amp;$C66&amp;"!C11")),"")</f>
        <v/>
      </c>
      <c r="F66" s="1106" t="str" cm="1">
        <f t="array" aca="1" ref="F66" ca="1">IFERROR(IF(INDIRECT($D$58&amp;$C66&amp;"!C12")="","",INDIRECT($D$58&amp;$C66&amp;"!C12")),"")</f>
        <v/>
      </c>
      <c r="G66" s="1106" t="str" cm="1">
        <f t="array" aca="1" ref="G66" ca="1">IFERROR(IF(INDIRECT($D$58&amp;$C66&amp;"!C13")="","",INDIRECT($D$58&amp;$C66&amp;"!C13")),"")</f>
        <v/>
      </c>
      <c r="H66" s="1106" t="str" cm="1">
        <f t="array" aca="1" ref="H66" ca="1">IFERROR(IF(INDIRECT($D$58&amp;$C66&amp;"!C14")="","",INDIRECT($D$58&amp;$C66&amp;"!C14")),"")</f>
        <v/>
      </c>
      <c r="I66" s="1106" t="str" cm="1">
        <f t="array" aca="1" ref="I66" ca="1">IFERROR(IF(INDIRECT($D$58&amp;$C66&amp;"!C15")="","",INDIRECT($D$58&amp;$C66&amp;"!C15")),"")</f>
        <v/>
      </c>
      <c r="J66" s="1106" t="str" cm="1">
        <f t="array" aca="1" ref="J66" ca="1">IF(INDIRECT($J$58&amp;"D"&amp;$P66)="","",INDIRECT($J$58&amp;"D"&amp;$P66))</f>
        <v/>
      </c>
      <c r="K66" s="1107" t="str" cm="1">
        <f t="array" aca="1" ref="K66" ca="1">IF(INDIRECT($J$58&amp;"E"&amp;$P66)="","",INDIRECT($J$58&amp;"E"&amp;$P66))</f>
        <v/>
      </c>
      <c r="L66" s="1107" t="str" cm="1">
        <f t="array" aca="1" ref="L66" ca="1">IF(INDIRECT($J$58&amp;"F"&amp;$P66)="","",INDIRECT($J$58&amp;"F"&amp;$P66))</f>
        <v/>
      </c>
      <c r="M66" s="1107" t="str" cm="1">
        <f t="array" aca="1" ref="M66" ca="1">IF(INDIRECT($J$58&amp;"G"&amp;$P66)="","",INDIRECT($J$58&amp;"G"&amp;$P66))</f>
        <v/>
      </c>
      <c r="N66" s="1108" t="str" cm="1">
        <f t="array" aca="1" ref="N66" ca="1">IF(INDIRECT($J$58&amp;"H"&amp;$P66)="","",INDIRECT($J$58&amp;"H"&amp;$P66))</f>
        <v/>
      </c>
      <c r="O66" s="1108" t="str" cm="1">
        <f t="array" aca="1" ref="O66" ca="1">IF(INDIRECT($J$58&amp;"I"&amp;$P66)="","",INDIRECT($J$58&amp;"I"&amp;$P66))</f>
        <v/>
      </c>
      <c r="P66" s="1104">
        <v>21</v>
      </c>
    </row>
    <row r="67" spans="3:16">
      <c r="C67" s="1105">
        <v>8</v>
      </c>
      <c r="D67" s="1106" t="str" cm="1">
        <f t="array" aca="1" ref="D67" ca="1">IFERROR(IF(INDIRECT($D$58&amp;$C67&amp;"!C9")="","",INDIRECT($D$58&amp;$C67&amp;"!C9")),"")</f>
        <v/>
      </c>
      <c r="E67" s="1106" t="str" cm="1">
        <f t="array" aca="1" ref="E67" ca="1">IFERROR(IF(INDIRECT($D$58&amp;$C67&amp;"!C11")="","",INDIRECT($D$58&amp;$C67&amp;"!C11")),"")</f>
        <v/>
      </c>
      <c r="F67" s="1106" t="str" cm="1">
        <f t="array" aca="1" ref="F67" ca="1">IFERROR(IF(INDIRECT($D$58&amp;$C67&amp;"!C12")="","",INDIRECT($D$58&amp;$C67&amp;"!C12")),"")</f>
        <v/>
      </c>
      <c r="G67" s="1106" t="str" cm="1">
        <f t="array" aca="1" ref="G67" ca="1">IFERROR(IF(INDIRECT($D$58&amp;$C67&amp;"!C13")="","",INDIRECT($D$58&amp;$C67&amp;"!C13")),"")</f>
        <v/>
      </c>
      <c r="H67" s="1106" t="str" cm="1">
        <f t="array" aca="1" ref="H67" ca="1">IFERROR(IF(INDIRECT($D$58&amp;$C67&amp;"!C14")="","",INDIRECT($D$58&amp;$C67&amp;"!C14")),"")</f>
        <v/>
      </c>
      <c r="I67" s="1106" t="str" cm="1">
        <f t="array" aca="1" ref="I67" ca="1">IFERROR(IF(INDIRECT($D$58&amp;$C67&amp;"!C15")="","",INDIRECT($D$58&amp;$C67&amp;"!C15")),"")</f>
        <v/>
      </c>
      <c r="J67" s="1106" t="str" cm="1">
        <f t="array" aca="1" ref="J67" ca="1">IF(INDIRECT($J$58&amp;"D"&amp;$P67)="","",INDIRECT($J$58&amp;"D"&amp;$P67))</f>
        <v/>
      </c>
      <c r="K67" s="1107" t="str" cm="1">
        <f t="array" aca="1" ref="K67" ca="1">IF(INDIRECT($J$58&amp;"E"&amp;$P67)="","",INDIRECT($J$58&amp;"E"&amp;$P67))</f>
        <v/>
      </c>
      <c r="L67" s="1107" t="str" cm="1">
        <f t="array" aca="1" ref="L67" ca="1">IF(INDIRECT($J$58&amp;"F"&amp;$P67)="","",INDIRECT($J$58&amp;"F"&amp;$P67))</f>
        <v/>
      </c>
      <c r="M67" s="1107" t="str" cm="1">
        <f t="array" aca="1" ref="M67" ca="1">IF(INDIRECT($J$58&amp;"G"&amp;$P67)="","",INDIRECT($J$58&amp;"G"&amp;$P67))</f>
        <v/>
      </c>
      <c r="N67" s="1108" t="str" cm="1">
        <f t="array" aca="1" ref="N67" ca="1">IF(INDIRECT($J$58&amp;"H"&amp;$P67)="","",INDIRECT($J$58&amp;"H"&amp;$P67))</f>
        <v/>
      </c>
      <c r="O67" s="1108" t="str" cm="1">
        <f t="array" aca="1" ref="O67" ca="1">IF(INDIRECT($J$58&amp;"I"&amp;$P67)="","",INDIRECT($J$58&amp;"I"&amp;$P67))</f>
        <v/>
      </c>
      <c r="P67" s="1104">
        <v>22</v>
      </c>
    </row>
    <row r="68" spans="3:16">
      <c r="C68" s="1105">
        <v>9</v>
      </c>
      <c r="D68" s="1106" t="str" cm="1">
        <f t="array" aca="1" ref="D68" ca="1">IFERROR(IF(INDIRECT($D$58&amp;$C68&amp;"!C9")="","",INDIRECT($D$58&amp;$C68&amp;"!C9")),"")</f>
        <v/>
      </c>
      <c r="E68" s="1106" t="str" cm="1">
        <f t="array" aca="1" ref="E68" ca="1">IFERROR(IF(INDIRECT($D$58&amp;$C68&amp;"!C11")="","",INDIRECT($D$58&amp;$C68&amp;"!C11")),"")</f>
        <v/>
      </c>
      <c r="F68" s="1106" t="str" cm="1">
        <f t="array" aca="1" ref="F68" ca="1">IFERROR(IF(INDIRECT($D$58&amp;$C68&amp;"!C12")="","",INDIRECT($D$58&amp;$C68&amp;"!C12")),"")</f>
        <v/>
      </c>
      <c r="G68" s="1106" t="str" cm="1">
        <f t="array" aca="1" ref="G68" ca="1">IFERROR(IF(INDIRECT($D$58&amp;$C68&amp;"!C13")="","",INDIRECT($D$58&amp;$C68&amp;"!C13")),"")</f>
        <v/>
      </c>
      <c r="H68" s="1106" t="str" cm="1">
        <f t="array" aca="1" ref="H68" ca="1">IFERROR(IF(INDIRECT($D$58&amp;$C68&amp;"!C14")="","",INDIRECT($D$58&amp;$C68&amp;"!C14")),"")</f>
        <v/>
      </c>
      <c r="I68" s="1106" t="str" cm="1">
        <f t="array" aca="1" ref="I68" ca="1">IFERROR(IF(INDIRECT($D$58&amp;$C68&amp;"!C15")="","",INDIRECT($D$58&amp;$C68&amp;"!C15")),"")</f>
        <v/>
      </c>
      <c r="J68" s="1106" t="str" cm="1">
        <f t="array" aca="1" ref="J68" ca="1">IF(INDIRECT($J$58&amp;"D"&amp;$P68)="","",INDIRECT($J$58&amp;"D"&amp;$P68))</f>
        <v/>
      </c>
      <c r="K68" s="1107" t="str" cm="1">
        <f t="array" aca="1" ref="K68" ca="1">IF(INDIRECT($J$58&amp;"E"&amp;$P68)="","",INDIRECT($J$58&amp;"E"&amp;$P68))</f>
        <v/>
      </c>
      <c r="L68" s="1107" t="str" cm="1">
        <f t="array" aca="1" ref="L68" ca="1">IF(INDIRECT($J$58&amp;"F"&amp;$P68)="","",INDIRECT($J$58&amp;"F"&amp;$P68))</f>
        <v/>
      </c>
      <c r="M68" s="1107" t="str" cm="1">
        <f t="array" aca="1" ref="M68" ca="1">IF(INDIRECT($J$58&amp;"G"&amp;$P68)="","",INDIRECT($J$58&amp;"G"&amp;$P68))</f>
        <v/>
      </c>
      <c r="N68" s="1108" t="str" cm="1">
        <f t="array" aca="1" ref="N68" ca="1">IF(INDIRECT($J$58&amp;"H"&amp;$P68)="","",INDIRECT($J$58&amp;"H"&amp;$P68))</f>
        <v/>
      </c>
      <c r="O68" s="1108" t="str" cm="1">
        <f t="array" aca="1" ref="O68" ca="1">IF(INDIRECT($J$58&amp;"I"&amp;$P68)="","",INDIRECT($J$58&amp;"I"&amp;$P68))</f>
        <v/>
      </c>
      <c r="P68" s="1104">
        <v>23</v>
      </c>
    </row>
    <row r="69" spans="3:16">
      <c r="C69" s="1109">
        <v>10</v>
      </c>
      <c r="D69" s="1110" t="str" cm="1">
        <f t="array" aca="1" ref="D69" ca="1">IFERROR(IF(INDIRECT($D$58&amp;$C69&amp;"!C9")="","",INDIRECT($D$58&amp;$C69&amp;"!C9")),"")</f>
        <v/>
      </c>
      <c r="E69" s="1110" t="str" cm="1">
        <f t="array" aca="1" ref="E69" ca="1">IFERROR(IF(INDIRECT($D$58&amp;$C69&amp;"!C11")="","",INDIRECT($D$58&amp;$C69&amp;"!C11")),"")</f>
        <v/>
      </c>
      <c r="F69" s="1110" t="str" cm="1">
        <f t="array" aca="1" ref="F69" ca="1">IFERROR(IF(INDIRECT($D$58&amp;$C69&amp;"!C12")="","",INDIRECT($D$58&amp;$C69&amp;"!C12")),"")</f>
        <v/>
      </c>
      <c r="G69" s="1110" t="str" cm="1">
        <f t="array" aca="1" ref="G69" ca="1">IFERROR(IF(INDIRECT($D$58&amp;$C69&amp;"!C13")="","",INDIRECT($D$58&amp;$C69&amp;"!C13")),"")</f>
        <v/>
      </c>
      <c r="H69" s="1110" t="str" cm="1">
        <f t="array" aca="1" ref="H69" ca="1">IFERROR(IF(INDIRECT($D$58&amp;$C69&amp;"!C14")="","",INDIRECT($D$58&amp;$C69&amp;"!C14")),"")</f>
        <v/>
      </c>
      <c r="I69" s="1110" t="str" cm="1">
        <f t="array" aca="1" ref="I69" ca="1">IFERROR(IF(INDIRECT($D$58&amp;$C69&amp;"!C15")="","",INDIRECT($D$58&amp;$C69&amp;"!C15")),"")</f>
        <v/>
      </c>
      <c r="J69" s="1110" t="str" cm="1">
        <f t="array" aca="1" ref="J69" ca="1">IF(INDIRECT($J$58&amp;"D"&amp;$P69)="","",INDIRECT($J$58&amp;"D"&amp;$P69))</f>
        <v/>
      </c>
      <c r="K69" s="1111" t="str" cm="1">
        <f t="array" aca="1" ref="K69" ca="1">IF(INDIRECT($J$58&amp;"E"&amp;$P69)="","",INDIRECT($J$58&amp;"E"&amp;$P69))</f>
        <v/>
      </c>
      <c r="L69" s="1111" t="str" cm="1">
        <f t="array" aca="1" ref="L69" ca="1">IF(INDIRECT($J$58&amp;"F"&amp;$P69)="","",INDIRECT($J$58&amp;"F"&amp;$P69))</f>
        <v/>
      </c>
      <c r="M69" s="1111" t="str" cm="1">
        <f t="array" aca="1" ref="M69" ca="1">IF(INDIRECT($J$58&amp;"G"&amp;$P69)="","",INDIRECT($J$58&amp;"G"&amp;$P69))</f>
        <v/>
      </c>
      <c r="N69" s="1112" t="str" cm="1">
        <f t="array" aca="1" ref="N69" ca="1">IF(INDIRECT($J$58&amp;"H"&amp;$P69)="","",INDIRECT($J$58&amp;"H"&amp;$P69))</f>
        <v/>
      </c>
      <c r="O69" s="1112" t="str" cm="1">
        <f t="array" aca="1" ref="O69" ca="1">IF(INDIRECT($J$58&amp;"I"&amp;$P69)="","",INDIRECT($J$58&amp;"I"&amp;$P69))</f>
        <v/>
      </c>
      <c r="P69" s="1104">
        <v>24</v>
      </c>
    </row>
    <row r="70" spans="3:16">
      <c r="C70" s="15" t="s">
        <v>14</v>
      </c>
      <c r="D70" s="1113"/>
      <c r="E70" s="1113"/>
      <c r="F70" s="1113"/>
      <c r="G70" s="1113"/>
      <c r="H70" s="1113"/>
      <c r="I70" s="1113"/>
      <c r="J70" s="1113"/>
      <c r="K70" s="1114" cm="1">
        <f t="array" aca="1" ref="K70" ca="1">IF(INDIRECT($J$58&amp;"E"&amp;$P70)="","",INDIRECT($J$58&amp;"E"&amp;$P70))</f>
        <v>0</v>
      </c>
      <c r="L70" s="1114" cm="1">
        <f t="array" aca="1" ref="L70" ca="1">IF(INDIRECT($J$58&amp;"F"&amp;$P70)="","",INDIRECT($J$58&amp;"F"&amp;$P70))</f>
        <v>0</v>
      </c>
      <c r="M70" s="1114" cm="1">
        <f t="array" aca="1" ref="M70" ca="1">IF(INDIRECT($J$58&amp;"G"&amp;$P70)="","",INDIRECT($J$58&amp;"G"&amp;$P70))</f>
        <v>0</v>
      </c>
      <c r="N70" s="1115" t="str" cm="1">
        <f t="array" aca="1" ref="N70" ca="1">IF(INDIRECT($J$58&amp;"H"&amp;$P70)="","",INDIRECT($J$58&amp;"H"&amp;$P70))</f>
        <v/>
      </c>
      <c r="O70" s="1115" t="str" cm="1">
        <f t="array" aca="1" ref="O70" ca="1">IF(INDIRECT($J$58&amp;"I"&amp;$P70)="","",INDIRECT($J$58&amp;"I"&amp;$P70))</f>
        <v/>
      </c>
      <c r="P70" s="1104">
        <v>27</v>
      </c>
    </row>
    <row r="73" spans="3:16">
      <c r="C73" s="1052" t="s">
        <v>1618</v>
      </c>
    </row>
    <row r="74" spans="3:16">
      <c r="C74" s="1052"/>
      <c r="E74" s="2280" t="s">
        <v>1619</v>
      </c>
      <c r="F74" s="2280"/>
      <c r="G74" s="2280"/>
      <c r="H74" s="2280" t="s">
        <v>1620</v>
      </c>
      <c r="I74" s="2280"/>
      <c r="J74" s="2280"/>
    </row>
    <row r="75" spans="3:16">
      <c r="C75" s="1053" t="s">
        <v>1589</v>
      </c>
      <c r="D75" s="1116" t="s">
        <v>1611</v>
      </c>
      <c r="E75" s="1117" t="s">
        <v>157</v>
      </c>
      <c r="F75" s="2281" t="s">
        <v>1109</v>
      </c>
      <c r="G75" s="2282"/>
      <c r="H75" s="1117" t="s">
        <v>157</v>
      </c>
      <c r="I75" s="2281" t="s">
        <v>1109</v>
      </c>
      <c r="J75" s="2282"/>
    </row>
    <row r="76" spans="3:16">
      <c r="C76" s="1118" t="str">
        <f>"別添6_個票"</f>
        <v>別添6_個票</v>
      </c>
      <c r="D76" s="1116">
        <v>1</v>
      </c>
      <c r="E76" s="1101" t="str" cm="1">
        <f t="array" aca="1" ref="E76" ca="1">IFERROR(IF(INDIRECT($C$76&amp;$D76&amp;"!B33")="","",INDIRECT($C$76&amp;$D76&amp;"!B33")),"")</f>
        <v/>
      </c>
      <c r="F76" s="1119" t="str" cm="1">
        <f t="array" aca="1" ref="F76" ca="1">IFERROR(IF(INDIRECT($C$76&amp;$D76&amp;"!C33")="","",INDIRECT($C$76&amp;$D76&amp;"!C33")),"")</f>
        <v/>
      </c>
      <c r="G76" s="1120" t="str" cm="1">
        <f t="array" aca="1" ref="G76" ca="1">IFERROR(IF(INDIRECT($C$76&amp;$D76&amp;"!D33")="","",INDIRECT($C$76&amp;$D76&amp;"!D33")),"")</f>
        <v/>
      </c>
      <c r="H76" s="1119" t="str" cm="1">
        <f t="array" aca="1" ref="H76" ca="1">IFERROR(IF(INDIRECT($C$76&amp;$D76&amp;"!B40")="","",INDIRECT($C$76&amp;$D76&amp;"!B40")),"")</f>
        <v/>
      </c>
      <c r="I76" s="1119" t="str" cm="1">
        <f t="array" aca="1" ref="I76" ca="1">IFERROR(IF(INDIRECT($C$76&amp;$D76&amp;"!C40")="","",INDIRECT($C$76&amp;$D76&amp;"!C40")),"")</f>
        <v/>
      </c>
      <c r="J76" s="1120" t="str" cm="1">
        <f t="array" aca="1" ref="J76" ca="1">IFERROR(IF(INDIRECT($C$76&amp;$D76&amp;"!D40")="","",INDIRECT($C$76&amp;$D76&amp;"!D40")),"")</f>
        <v/>
      </c>
    </row>
    <row r="77" spans="3:16">
      <c r="C77" s="1121"/>
      <c r="D77" s="1122"/>
      <c r="E77" s="1106" t="str" cm="1">
        <f t="array" aca="1" ref="E77" ca="1">IFERROR(IF(INDIRECT($C$76&amp;$D76&amp;"!B34")="","",INDIRECT($C$76&amp;$D76&amp;"!B34")),"")</f>
        <v/>
      </c>
      <c r="F77" s="1123" t="str" cm="1">
        <f t="array" aca="1" ref="F77" ca="1">IFERROR(IF(INDIRECT($C$76&amp;$D76&amp;"!C34")="","",INDIRECT($C$76&amp;$D76&amp;"!C34")),"")</f>
        <v/>
      </c>
      <c r="G77" s="1124" t="str" cm="1">
        <f t="array" aca="1" ref="G77" ca="1">IFERROR(IF(INDIRECT($C$76&amp;$D76&amp;"!D34")="","",INDIRECT($C$76&amp;$D76&amp;"!D34")),"")</f>
        <v/>
      </c>
      <c r="H77" s="1123" t="str" cm="1">
        <f t="array" aca="1" ref="H77" ca="1">IFERROR(IF(INDIRECT($C$76&amp;$D76&amp;"!B41")="","",INDIRECT($C$76&amp;$D76&amp;"!B41")),"")</f>
        <v/>
      </c>
      <c r="I77" s="1123" t="str" cm="1">
        <f t="array" aca="1" ref="I77" ca="1">IFERROR(IF(INDIRECT($C$76&amp;$D76&amp;"!C41")="","",INDIRECT($C$76&amp;$D76&amp;"!C41")),"")</f>
        <v/>
      </c>
      <c r="J77" s="1124" t="str" cm="1">
        <f t="array" aca="1" ref="J77" ca="1">IFERROR(IF(INDIRECT($C$76&amp;$D76&amp;"!D41")="","",INDIRECT($C$76&amp;$D76&amp;"!D41")),"")</f>
        <v/>
      </c>
    </row>
    <row r="78" spans="3:16">
      <c r="C78" s="1118"/>
      <c r="D78" s="1122"/>
      <c r="E78" s="1106" t="str" cm="1">
        <f t="array" aca="1" ref="E78" ca="1">IFERROR(IF(INDIRECT($C$76&amp;$D76&amp;"!B35")="","",INDIRECT($C$76&amp;$D76&amp;"!B35")),"")</f>
        <v/>
      </c>
      <c r="F78" s="1125" t="str" cm="1">
        <f t="array" aca="1" ref="F78" ca="1">IFERROR(IF(INDIRECT($C$76&amp;$D76&amp;"!C35")="","",INDIRECT($C$76&amp;$D76&amp;"!C35")),"")</f>
        <v/>
      </c>
      <c r="G78" s="1126" t="str" cm="1">
        <f t="array" aca="1" ref="G78" ca="1">IFERROR(IF(INDIRECT($C$76&amp;$D76&amp;"!D35")="","",INDIRECT($C$76&amp;$D76&amp;"!D35")),"")</f>
        <v/>
      </c>
      <c r="H78" s="1125" t="str" cm="1">
        <f t="array" aca="1" ref="H78" ca="1">IFERROR(IF(INDIRECT($C$76&amp;$D76&amp;"!B42")="","",INDIRECT($C$76&amp;$D76&amp;"!B42")),"")</f>
        <v/>
      </c>
      <c r="I78" s="1125" t="str" cm="1">
        <f t="array" aca="1" ref="I78" ca="1">IFERROR(IF(INDIRECT($C$76&amp;$D76&amp;"!C42")="","",INDIRECT($C$76&amp;$D76&amp;"!C42")),"")</f>
        <v/>
      </c>
      <c r="J78" s="1126" t="str" cm="1">
        <f t="array" aca="1" ref="J78" ca="1">IFERROR(IF(INDIRECT($C$76&amp;$D76&amp;"!D42")="","",INDIRECT($C$76&amp;$D76&amp;"!D42")),"")</f>
        <v/>
      </c>
    </row>
    <row r="79" spans="3:16">
      <c r="C79" s="1127"/>
      <c r="D79" s="1128"/>
      <c r="E79" s="1110" t="str" cm="1">
        <f t="array" aca="1" ref="E79" ca="1">IFERROR(IF(INDIRECT($C$76&amp;$D76&amp;"!B36")="","",INDIRECT($C$76&amp;$D76&amp;"!B36")),"")</f>
        <v/>
      </c>
      <c r="F79" s="1129" t="str" cm="1">
        <f t="array" aca="1" ref="F79" ca="1">IFERROR(IF(INDIRECT($C$76&amp;$D76&amp;"!C36")="","",INDIRECT($C$76&amp;$D76&amp;"!C36")),"")</f>
        <v/>
      </c>
      <c r="G79" s="1130" t="str" cm="1">
        <f t="array" aca="1" ref="G79" ca="1">IFERROR(IF(INDIRECT($C$76&amp;$D76&amp;"!D36")="","",INDIRECT($C$76&amp;$D76&amp;"!D36")),"")</f>
        <v/>
      </c>
      <c r="H79" s="1129" t="str" cm="1">
        <f t="array" aca="1" ref="H79" ca="1">IFERROR(IF(INDIRECT($C$76&amp;$D76&amp;"!B43")="","",INDIRECT($C$76&amp;$D76&amp;"!B43")),"")</f>
        <v/>
      </c>
      <c r="I79" s="1129" t="str" cm="1">
        <f t="array" aca="1" ref="I79" ca="1">IFERROR(IF(INDIRECT($C$76&amp;$D76&amp;"!C43")="","",INDIRECT($C$76&amp;$D76&amp;"!C43")),"")</f>
        <v/>
      </c>
      <c r="J79" s="1130" t="str" cm="1">
        <f t="array" aca="1" ref="J79" ca="1">IFERROR(IF(INDIRECT($C$76&amp;$D76&amp;"!D43")="","",INDIRECT($C$76&amp;$D76&amp;"!D43")),"")</f>
        <v/>
      </c>
    </row>
    <row r="80" spans="3:16">
      <c r="C80" s="1071"/>
      <c r="D80" s="1116">
        <v>2</v>
      </c>
      <c r="E80" s="1119" t="str" cm="1">
        <f t="array" aca="1" ref="E80" ca="1">IFERROR(IF(INDIRECT($C$76&amp;$D80&amp;"!B33")="","",INDIRECT($C$76&amp;$D80&amp;"!B33")),"")</f>
        <v/>
      </c>
      <c r="F80" s="1119" t="str" cm="1">
        <f t="array" aca="1" ref="F80" ca="1">IFERROR(IF(INDIRECT($C$76&amp;$D80&amp;"!C33")="","",INDIRECT($C$76&amp;$D80&amp;"!C33")),"")</f>
        <v/>
      </c>
      <c r="G80" s="1120" t="str" cm="1">
        <f t="array" aca="1" ref="G80" ca="1">IFERROR(IF(INDIRECT($C$76&amp;$D80&amp;"!D33")="","",INDIRECT($C$76&amp;$D80&amp;"!D33")),"")</f>
        <v/>
      </c>
      <c r="H80" s="1119" t="str" cm="1">
        <f t="array" aca="1" ref="H80" ca="1">IFERROR(IF(INDIRECT($C$76&amp;$D80&amp;"!B40")="","",INDIRECT($C$76&amp;$D80&amp;"!B40")),"")</f>
        <v/>
      </c>
      <c r="I80" s="1119" t="str" cm="1">
        <f t="array" aca="1" ref="I80" ca="1">IFERROR(IF(INDIRECT($C$76&amp;$D80&amp;"!C40")="","",INDIRECT($C$76&amp;$D80&amp;"!C40")),"")</f>
        <v/>
      </c>
      <c r="J80" s="1120" t="str" cm="1">
        <f t="array" aca="1" ref="J80" ca="1">IFERROR(IF(INDIRECT($C$76&amp;$D80&amp;"!D40")="","",INDIRECT($C$76&amp;$D80&amp;"!D40")),"")</f>
        <v/>
      </c>
    </row>
    <row r="81" spans="3:10">
      <c r="C81" s="1071"/>
      <c r="D81" s="1122"/>
      <c r="E81" s="1123" t="str" cm="1">
        <f t="array" aca="1" ref="E81" ca="1">IFERROR(IF(INDIRECT($C$76&amp;$D80&amp;"!B34")="","",INDIRECT($C$76&amp;$D80&amp;"!B34")),"")</f>
        <v/>
      </c>
      <c r="F81" s="1123" t="str" cm="1">
        <f t="array" aca="1" ref="F81" ca="1">IFERROR(IF(INDIRECT($C$76&amp;$D80&amp;"!C34")="","",INDIRECT($C$76&amp;$D80&amp;"!C34")),"")</f>
        <v/>
      </c>
      <c r="G81" s="1124" t="str" cm="1">
        <f t="array" aca="1" ref="G81" ca="1">IFERROR(IF(INDIRECT($C$76&amp;$D80&amp;"!D34")="","",INDIRECT($C$76&amp;$D80&amp;"!D34")),"")</f>
        <v/>
      </c>
      <c r="H81" s="1123" t="str" cm="1">
        <f t="array" aca="1" ref="H81" ca="1">IFERROR(IF(INDIRECT($C$76&amp;$D80&amp;"!B41")="","",INDIRECT($C$76&amp;$D80&amp;"!B41")),"")</f>
        <v/>
      </c>
      <c r="I81" s="1123" t="str" cm="1">
        <f t="array" aca="1" ref="I81" ca="1">IFERROR(IF(INDIRECT($C$76&amp;$D80&amp;"!C41")="","",INDIRECT($C$76&amp;$D80&amp;"!C41")),"")</f>
        <v/>
      </c>
      <c r="J81" s="1124" t="str" cm="1">
        <f t="array" aca="1" ref="J81" ca="1">IFERROR(IF(INDIRECT($C$76&amp;$D80&amp;"!D41")="","",INDIRECT($C$76&amp;$D80&amp;"!D41")),"")</f>
        <v/>
      </c>
    </row>
    <row r="82" spans="3:10">
      <c r="C82" s="1071"/>
      <c r="D82" s="1122"/>
      <c r="E82" s="1125" t="str" cm="1">
        <f t="array" aca="1" ref="E82" ca="1">IFERROR(IF(INDIRECT($C$76&amp;$D80&amp;"!B35")="","",INDIRECT($C$76&amp;$D80&amp;"!B35")),"")</f>
        <v/>
      </c>
      <c r="F82" s="1125" t="str" cm="1">
        <f t="array" aca="1" ref="F82" ca="1">IFERROR(IF(INDIRECT($C$76&amp;$D80&amp;"!C35")="","",INDIRECT($C$76&amp;$D80&amp;"!C35")),"")</f>
        <v/>
      </c>
      <c r="G82" s="1126" t="str" cm="1">
        <f t="array" aca="1" ref="G82" ca="1">IFERROR(IF(INDIRECT($C$76&amp;$D80&amp;"!D35")="","",INDIRECT($C$76&amp;$D80&amp;"!D35")),"")</f>
        <v/>
      </c>
      <c r="H82" s="1125" t="str" cm="1">
        <f t="array" aca="1" ref="H82" ca="1">IFERROR(IF(INDIRECT($C$76&amp;$D80&amp;"!B42")="","",INDIRECT($C$76&amp;$D80&amp;"!B42")),"")</f>
        <v/>
      </c>
      <c r="I82" s="1125" t="str" cm="1">
        <f t="array" aca="1" ref="I82" ca="1">IFERROR(IF(INDIRECT($C$76&amp;$D80&amp;"!C42")="","",INDIRECT($C$76&amp;$D80&amp;"!C42")),"")</f>
        <v/>
      </c>
      <c r="J82" s="1126" t="str" cm="1">
        <f t="array" aca="1" ref="J82" ca="1">IFERROR(IF(INDIRECT($C$76&amp;$D80&amp;"!D42")="","",INDIRECT($C$76&amp;$D80&amp;"!D42")),"")</f>
        <v/>
      </c>
    </row>
    <row r="83" spans="3:10">
      <c r="C83" s="1071"/>
      <c r="D83" s="1128"/>
      <c r="E83" s="1129" t="str" cm="1">
        <f t="array" aca="1" ref="E83" ca="1">IFERROR(IF(INDIRECT($C$76&amp;$D80&amp;"!B36")="","",INDIRECT($C$76&amp;$D80&amp;"!B36")),"")</f>
        <v/>
      </c>
      <c r="F83" s="1129" t="str" cm="1">
        <f t="array" aca="1" ref="F83" ca="1">IFERROR(IF(INDIRECT($C$76&amp;$D80&amp;"!C36")="","",INDIRECT($C$76&amp;$D80&amp;"!C36")),"")</f>
        <v/>
      </c>
      <c r="G83" s="1130" t="str" cm="1">
        <f t="array" aca="1" ref="G83" ca="1">IFERROR(IF(INDIRECT($C$76&amp;$D80&amp;"!D36")="","",INDIRECT($C$76&amp;$D80&amp;"!D36")),"")</f>
        <v/>
      </c>
      <c r="H83" s="1129" t="str" cm="1">
        <f t="array" aca="1" ref="H83" ca="1">IFERROR(IF(INDIRECT($C$76&amp;$D80&amp;"!B43")="","",INDIRECT($C$76&amp;$D80&amp;"!B43")),"")</f>
        <v/>
      </c>
      <c r="I83" s="1129" t="str" cm="1">
        <f t="array" aca="1" ref="I83" ca="1">IFERROR(IF(INDIRECT($C$76&amp;$D80&amp;"!C43")="","",INDIRECT($C$76&amp;$D80&amp;"!C43")),"")</f>
        <v/>
      </c>
      <c r="J83" s="1130" t="str" cm="1">
        <f t="array" aca="1" ref="J83" ca="1">IFERROR(IF(INDIRECT($C$76&amp;$D80&amp;"!D43")="","",INDIRECT($C$76&amp;$D80&amp;"!D43")),"")</f>
        <v/>
      </c>
    </row>
    <row r="84" spans="3:10">
      <c r="C84" s="1071"/>
      <c r="D84" s="1116">
        <v>3</v>
      </c>
      <c r="E84" s="1119" t="str" cm="1">
        <f t="array" aca="1" ref="E84" ca="1">IFERROR(IF(INDIRECT($C$76&amp;$D84&amp;"!B33")="","",INDIRECT($C$76&amp;$D84&amp;"!B33")),"")</f>
        <v/>
      </c>
      <c r="F84" s="1119" t="str" cm="1">
        <f t="array" aca="1" ref="F84" ca="1">IFERROR(IF(INDIRECT($C$76&amp;$D84&amp;"!C33")="","",INDIRECT($C$76&amp;$D84&amp;"!C33")),"")</f>
        <v/>
      </c>
      <c r="G84" s="1120" t="str" cm="1">
        <f t="array" aca="1" ref="G84" ca="1">IFERROR(IF(INDIRECT($C$76&amp;$D84&amp;"!D33")="","",INDIRECT($C$76&amp;$D84&amp;"!D33")),"")</f>
        <v/>
      </c>
      <c r="H84" s="1119" t="str" cm="1">
        <f t="array" aca="1" ref="H84" ca="1">IFERROR(IF(INDIRECT($C$76&amp;$D84&amp;"!B40")="","",INDIRECT($C$76&amp;$D84&amp;"!B40")),"")</f>
        <v/>
      </c>
      <c r="I84" s="1119" t="str" cm="1">
        <f t="array" aca="1" ref="I84" ca="1">IFERROR(IF(INDIRECT($C$76&amp;$D84&amp;"!C40")="","",INDIRECT($C$76&amp;$D84&amp;"!C40")),"")</f>
        <v/>
      </c>
      <c r="J84" s="1120" t="str" cm="1">
        <f t="array" aca="1" ref="J84" ca="1">IFERROR(IF(INDIRECT($C$76&amp;$D84&amp;"!D40")="","",INDIRECT($C$76&amp;$D84&amp;"!D40")),"")</f>
        <v/>
      </c>
    </row>
    <row r="85" spans="3:10">
      <c r="C85" s="1071"/>
      <c r="D85" s="1122"/>
      <c r="E85" s="1123" t="str" cm="1">
        <f t="array" aca="1" ref="E85" ca="1">IFERROR(IF(INDIRECT($C$76&amp;$D84&amp;"!B34")="","",INDIRECT($C$76&amp;$D84&amp;"!B34")),"")</f>
        <v/>
      </c>
      <c r="F85" s="1123" t="str" cm="1">
        <f t="array" aca="1" ref="F85" ca="1">IFERROR(IF(INDIRECT($C$76&amp;$D84&amp;"!C34")="","",INDIRECT($C$76&amp;$D84&amp;"!C34")),"")</f>
        <v/>
      </c>
      <c r="G85" s="1124" t="str" cm="1">
        <f t="array" aca="1" ref="G85" ca="1">IFERROR(IF(INDIRECT($C$76&amp;$D84&amp;"!D34")="","",INDIRECT($C$76&amp;$D84&amp;"!D34")),"")</f>
        <v/>
      </c>
      <c r="H85" s="1123" t="str" cm="1">
        <f t="array" aca="1" ref="H85" ca="1">IFERROR(IF(INDIRECT($C$76&amp;$D84&amp;"!B41")="","",INDIRECT($C$76&amp;$D84&amp;"!B41")),"")</f>
        <v/>
      </c>
      <c r="I85" s="1123" t="str" cm="1">
        <f t="array" aca="1" ref="I85" ca="1">IFERROR(IF(INDIRECT($C$76&amp;$D84&amp;"!C41")="","",INDIRECT($C$76&amp;$D84&amp;"!C41")),"")</f>
        <v/>
      </c>
      <c r="J85" s="1124" t="str" cm="1">
        <f t="array" aca="1" ref="J85" ca="1">IFERROR(IF(INDIRECT($C$76&amp;$D84&amp;"!D41")="","",INDIRECT($C$76&amp;$D84&amp;"!D41")),"")</f>
        <v/>
      </c>
    </row>
    <row r="86" spans="3:10">
      <c r="C86" s="1071"/>
      <c r="D86" s="1122"/>
      <c r="E86" s="1125" t="str" cm="1">
        <f t="array" aca="1" ref="E86" ca="1">IFERROR(IF(INDIRECT($C$76&amp;$D84&amp;"!B35")="","",INDIRECT($C$76&amp;$D84&amp;"!B35")),"")</f>
        <v/>
      </c>
      <c r="F86" s="1125" t="str" cm="1">
        <f t="array" aca="1" ref="F86" ca="1">IFERROR(IF(INDIRECT($C$76&amp;$D84&amp;"!C35")="","",INDIRECT($C$76&amp;$D84&amp;"!C35")),"")</f>
        <v/>
      </c>
      <c r="G86" s="1126" t="str" cm="1">
        <f t="array" aca="1" ref="G86" ca="1">IFERROR(IF(INDIRECT($C$76&amp;$D84&amp;"!D35")="","",INDIRECT($C$76&amp;$D84&amp;"!D35")),"")</f>
        <v/>
      </c>
      <c r="H86" s="1125" t="str" cm="1">
        <f t="array" aca="1" ref="H86" ca="1">IFERROR(IF(INDIRECT($C$76&amp;$D84&amp;"!B42")="","",INDIRECT($C$76&amp;$D84&amp;"!B42")),"")</f>
        <v/>
      </c>
      <c r="I86" s="1125" t="str" cm="1">
        <f t="array" aca="1" ref="I86" ca="1">IFERROR(IF(INDIRECT($C$76&amp;$D84&amp;"!C42")="","",INDIRECT($C$76&amp;$D84&amp;"!C42")),"")</f>
        <v/>
      </c>
      <c r="J86" s="1126" t="str" cm="1">
        <f t="array" aca="1" ref="J86" ca="1">IFERROR(IF(INDIRECT($C$76&amp;$D84&amp;"!D42")="","",INDIRECT($C$76&amp;$D84&amp;"!D42")),"")</f>
        <v/>
      </c>
    </row>
    <row r="87" spans="3:10">
      <c r="C87" s="1071"/>
      <c r="D87" s="1128"/>
      <c r="E87" s="1129" t="str" cm="1">
        <f t="array" aca="1" ref="E87" ca="1">IFERROR(IF(INDIRECT($C$76&amp;$D84&amp;"!B36")="","",INDIRECT($C$76&amp;$D84&amp;"!B36")),"")</f>
        <v/>
      </c>
      <c r="F87" s="1129" t="str" cm="1">
        <f t="array" aca="1" ref="F87" ca="1">IFERROR(IF(INDIRECT($C$76&amp;$D84&amp;"!C36")="","",INDIRECT($C$76&amp;$D84&amp;"!C36")),"")</f>
        <v/>
      </c>
      <c r="G87" s="1130" t="str" cm="1">
        <f t="array" aca="1" ref="G87" ca="1">IFERROR(IF(INDIRECT($C$76&amp;$D84&amp;"!D36")="","",INDIRECT($C$76&amp;$D84&amp;"!D36")),"")</f>
        <v/>
      </c>
      <c r="H87" s="1129" t="str" cm="1">
        <f t="array" aca="1" ref="H87" ca="1">IFERROR(IF(INDIRECT($C$76&amp;$D84&amp;"!B43")="","",INDIRECT($C$76&amp;$D84&amp;"!B43")),"")</f>
        <v/>
      </c>
      <c r="I87" s="1129" t="str" cm="1">
        <f t="array" aca="1" ref="I87" ca="1">IFERROR(IF(INDIRECT($C$76&amp;$D84&amp;"!C43")="","",INDIRECT($C$76&amp;$D84&amp;"!C43")),"")</f>
        <v/>
      </c>
      <c r="J87" s="1130" t="str" cm="1">
        <f t="array" aca="1" ref="J87" ca="1">IFERROR(IF(INDIRECT($C$76&amp;$D84&amp;"!D43")="","",INDIRECT($C$76&amp;$D84&amp;"!D43")),"")</f>
        <v/>
      </c>
    </row>
    <row r="88" spans="3:10">
      <c r="C88" s="1071"/>
      <c r="D88" s="1116">
        <v>4</v>
      </c>
      <c r="E88" s="1119" t="str" cm="1">
        <f t="array" aca="1" ref="E88" ca="1">IFERROR(IF(INDIRECT($C$76&amp;$D88&amp;"!B33")="","",INDIRECT($C$76&amp;$D88&amp;"!B33")),"")</f>
        <v/>
      </c>
      <c r="F88" s="1119" t="str" cm="1">
        <f t="array" aca="1" ref="F88" ca="1">IFERROR(IF(INDIRECT($C$76&amp;$D88&amp;"!C33")="","",INDIRECT($C$76&amp;$D88&amp;"!C33")),"")</f>
        <v/>
      </c>
      <c r="G88" s="1120" t="str" cm="1">
        <f t="array" aca="1" ref="G88" ca="1">IFERROR(IF(INDIRECT($C$76&amp;$D88&amp;"!D33")="","",INDIRECT($C$76&amp;$D88&amp;"!D33")),"")</f>
        <v/>
      </c>
      <c r="H88" s="1119" t="str" cm="1">
        <f t="array" aca="1" ref="H88" ca="1">IFERROR(IF(INDIRECT($C$76&amp;$D88&amp;"!B40")="","",INDIRECT($C$76&amp;$D88&amp;"!B40")),"")</f>
        <v/>
      </c>
      <c r="I88" s="1119" t="str" cm="1">
        <f t="array" aca="1" ref="I88" ca="1">IFERROR(IF(INDIRECT($C$76&amp;$D88&amp;"!C40")="","",INDIRECT($C$76&amp;$D88&amp;"!C40")),"")</f>
        <v/>
      </c>
      <c r="J88" s="1120" t="str" cm="1">
        <f t="array" aca="1" ref="J88" ca="1">IFERROR(IF(INDIRECT($C$76&amp;$D88&amp;"!D40")="","",INDIRECT($C$76&amp;$D88&amp;"!D40")),"")</f>
        <v/>
      </c>
    </row>
    <row r="89" spans="3:10">
      <c r="C89" s="1071"/>
      <c r="D89" s="1122"/>
      <c r="E89" s="1123" t="str" cm="1">
        <f t="array" aca="1" ref="E89" ca="1">IFERROR(IF(INDIRECT($C$76&amp;$D88&amp;"!B34")="","",INDIRECT($C$76&amp;$D88&amp;"!B34")),"")</f>
        <v/>
      </c>
      <c r="F89" s="1123" t="str" cm="1">
        <f t="array" aca="1" ref="F89" ca="1">IFERROR(IF(INDIRECT($C$76&amp;$D88&amp;"!C34")="","",INDIRECT($C$76&amp;$D88&amp;"!C34")),"")</f>
        <v/>
      </c>
      <c r="G89" s="1124" t="str" cm="1">
        <f t="array" aca="1" ref="G89" ca="1">IFERROR(IF(INDIRECT($C$76&amp;$D88&amp;"!D34")="","",INDIRECT($C$76&amp;$D88&amp;"!D34")),"")</f>
        <v/>
      </c>
      <c r="H89" s="1123" t="str" cm="1">
        <f t="array" aca="1" ref="H89" ca="1">IFERROR(IF(INDIRECT($C$76&amp;$D88&amp;"!B41")="","",INDIRECT($C$76&amp;$D88&amp;"!B41")),"")</f>
        <v/>
      </c>
      <c r="I89" s="1123" t="str" cm="1">
        <f t="array" aca="1" ref="I89" ca="1">IFERROR(IF(INDIRECT($C$76&amp;$D88&amp;"!C41")="","",INDIRECT($C$76&amp;$D88&amp;"!C41")),"")</f>
        <v/>
      </c>
      <c r="J89" s="1124" t="str" cm="1">
        <f t="array" aca="1" ref="J89" ca="1">IFERROR(IF(INDIRECT($C$76&amp;$D88&amp;"!D41")="","",INDIRECT($C$76&amp;$D88&amp;"!D41")),"")</f>
        <v/>
      </c>
    </row>
    <row r="90" spans="3:10">
      <c r="C90" s="1071"/>
      <c r="D90" s="1122"/>
      <c r="E90" s="1125" t="str" cm="1">
        <f t="array" aca="1" ref="E90" ca="1">IFERROR(IF(INDIRECT($C$76&amp;$D88&amp;"!B35")="","",INDIRECT($C$76&amp;$D88&amp;"!B35")),"")</f>
        <v/>
      </c>
      <c r="F90" s="1125" t="str" cm="1">
        <f t="array" aca="1" ref="F90" ca="1">IFERROR(IF(INDIRECT($C$76&amp;$D88&amp;"!C35")="","",INDIRECT($C$76&amp;$D88&amp;"!C35")),"")</f>
        <v/>
      </c>
      <c r="G90" s="1126" t="str" cm="1">
        <f t="array" aca="1" ref="G90" ca="1">IFERROR(IF(INDIRECT($C$76&amp;$D88&amp;"!D35")="","",INDIRECT($C$76&amp;$D88&amp;"!D35")),"")</f>
        <v/>
      </c>
      <c r="H90" s="1125" t="str" cm="1">
        <f t="array" aca="1" ref="H90" ca="1">IFERROR(IF(INDIRECT($C$76&amp;$D88&amp;"!B42")="","",INDIRECT($C$76&amp;$D88&amp;"!B42")),"")</f>
        <v/>
      </c>
      <c r="I90" s="1125" t="str" cm="1">
        <f t="array" aca="1" ref="I90" ca="1">IFERROR(IF(INDIRECT($C$76&amp;$D88&amp;"!C42")="","",INDIRECT($C$76&amp;$D88&amp;"!C42")),"")</f>
        <v/>
      </c>
      <c r="J90" s="1126" t="str" cm="1">
        <f t="array" aca="1" ref="J90" ca="1">IFERROR(IF(INDIRECT($C$76&amp;$D88&amp;"!D42")="","",INDIRECT($C$76&amp;$D88&amp;"!D42")),"")</f>
        <v/>
      </c>
    </row>
    <row r="91" spans="3:10">
      <c r="C91" s="1071"/>
      <c r="D91" s="1128"/>
      <c r="E91" s="1129" t="str" cm="1">
        <f t="array" aca="1" ref="E91" ca="1">IFERROR(IF(INDIRECT($C$76&amp;$D88&amp;"!B36")="","",INDIRECT($C$76&amp;$D88&amp;"!B36")),"")</f>
        <v/>
      </c>
      <c r="F91" s="1129" t="str" cm="1">
        <f t="array" aca="1" ref="F91" ca="1">IFERROR(IF(INDIRECT($C$76&amp;$D88&amp;"!C36")="","",INDIRECT($C$76&amp;$D88&amp;"!C36")),"")</f>
        <v/>
      </c>
      <c r="G91" s="1130" t="str" cm="1">
        <f t="array" aca="1" ref="G91" ca="1">IFERROR(IF(INDIRECT($C$76&amp;$D88&amp;"!D36")="","",INDIRECT($C$76&amp;$D88&amp;"!D36")),"")</f>
        <v/>
      </c>
      <c r="H91" s="1129" t="str" cm="1">
        <f t="array" aca="1" ref="H91" ca="1">IFERROR(IF(INDIRECT($C$76&amp;$D88&amp;"!B43")="","",INDIRECT($C$76&amp;$D88&amp;"!B43")),"")</f>
        <v/>
      </c>
      <c r="I91" s="1129" t="str" cm="1">
        <f t="array" aca="1" ref="I91" ca="1">IFERROR(IF(INDIRECT($C$76&amp;$D88&amp;"!C43")="","",INDIRECT($C$76&amp;$D88&amp;"!C43")),"")</f>
        <v/>
      </c>
      <c r="J91" s="1130" t="str" cm="1">
        <f t="array" aca="1" ref="J91" ca="1">IFERROR(IF(INDIRECT($C$76&amp;$D88&amp;"!D43")="","",INDIRECT($C$76&amp;$D88&amp;"!D43")),"")</f>
        <v/>
      </c>
    </row>
    <row r="92" spans="3:10">
      <c r="C92" s="1071"/>
      <c r="D92" s="1116">
        <v>5</v>
      </c>
      <c r="E92" s="1119" t="str" cm="1">
        <f t="array" aca="1" ref="E92" ca="1">IFERROR(IF(INDIRECT($C$76&amp;$D92&amp;"!B33")="","",INDIRECT($C$76&amp;$D92&amp;"!B33")),"")</f>
        <v/>
      </c>
      <c r="F92" s="1119" t="str" cm="1">
        <f t="array" aca="1" ref="F92" ca="1">IFERROR(IF(INDIRECT($C$76&amp;$D92&amp;"!C33")="","",INDIRECT($C$76&amp;$D92&amp;"!C33")),"")</f>
        <v/>
      </c>
      <c r="G92" s="1120" t="str" cm="1">
        <f t="array" aca="1" ref="G92" ca="1">IFERROR(IF(INDIRECT($C$76&amp;$D92&amp;"!D33")="","",INDIRECT($C$76&amp;$D92&amp;"!D33")),"")</f>
        <v/>
      </c>
      <c r="H92" s="1119" t="str" cm="1">
        <f t="array" aca="1" ref="H92" ca="1">IFERROR(IF(INDIRECT($C$76&amp;$D92&amp;"!B40")="","",INDIRECT($C$76&amp;$D92&amp;"!B40")),"")</f>
        <v/>
      </c>
      <c r="I92" s="1119" t="str" cm="1">
        <f t="array" aca="1" ref="I92" ca="1">IFERROR(IF(INDIRECT($C$76&amp;$D92&amp;"!C40")="","",INDIRECT($C$76&amp;$D92&amp;"!C40")),"")</f>
        <v/>
      </c>
      <c r="J92" s="1120" t="str" cm="1">
        <f t="array" aca="1" ref="J92" ca="1">IFERROR(IF(INDIRECT($C$76&amp;$D92&amp;"!D40")="","",INDIRECT($C$76&amp;$D92&amp;"!D40")),"")</f>
        <v/>
      </c>
    </row>
    <row r="93" spans="3:10">
      <c r="C93" s="1071"/>
      <c r="D93" s="1122"/>
      <c r="E93" s="1123" t="str" cm="1">
        <f t="array" aca="1" ref="E93" ca="1">IFERROR(IF(INDIRECT($C$76&amp;$D92&amp;"!B34")="","",INDIRECT($C$76&amp;$D92&amp;"!B34")),"")</f>
        <v/>
      </c>
      <c r="F93" s="1123" t="str" cm="1">
        <f t="array" aca="1" ref="F93" ca="1">IFERROR(IF(INDIRECT($C$76&amp;$D92&amp;"!C34")="","",INDIRECT($C$76&amp;$D92&amp;"!C34")),"")</f>
        <v/>
      </c>
      <c r="G93" s="1124" t="str" cm="1">
        <f t="array" aca="1" ref="G93" ca="1">IFERROR(IF(INDIRECT($C$76&amp;$D92&amp;"!D34")="","",INDIRECT($C$76&amp;$D92&amp;"!D34")),"")</f>
        <v/>
      </c>
      <c r="H93" s="1123" t="str" cm="1">
        <f t="array" aca="1" ref="H93" ca="1">IFERROR(IF(INDIRECT($C$76&amp;$D92&amp;"!B41")="","",INDIRECT($C$76&amp;$D92&amp;"!B41")),"")</f>
        <v/>
      </c>
      <c r="I93" s="1123" t="str" cm="1">
        <f t="array" aca="1" ref="I93" ca="1">IFERROR(IF(INDIRECT($C$76&amp;$D92&amp;"!C41")="","",INDIRECT($C$76&amp;$D92&amp;"!C41")),"")</f>
        <v/>
      </c>
      <c r="J93" s="1124" t="str" cm="1">
        <f t="array" aca="1" ref="J93" ca="1">IFERROR(IF(INDIRECT($C$76&amp;$D92&amp;"!D41")="","",INDIRECT($C$76&amp;$D92&amp;"!D41")),"")</f>
        <v/>
      </c>
    </row>
    <row r="94" spans="3:10">
      <c r="C94" s="1071"/>
      <c r="D94" s="1122"/>
      <c r="E94" s="1125" t="str" cm="1">
        <f t="array" aca="1" ref="E94" ca="1">IFERROR(IF(INDIRECT($C$76&amp;$D92&amp;"!B35")="","",INDIRECT($C$76&amp;$D92&amp;"!B35")),"")</f>
        <v/>
      </c>
      <c r="F94" s="1125" t="str" cm="1">
        <f t="array" aca="1" ref="F94" ca="1">IFERROR(IF(INDIRECT($C$76&amp;$D92&amp;"!C35")="","",INDIRECT($C$76&amp;$D92&amp;"!C35")),"")</f>
        <v/>
      </c>
      <c r="G94" s="1126" t="str" cm="1">
        <f t="array" aca="1" ref="G94" ca="1">IFERROR(IF(INDIRECT($C$76&amp;$D92&amp;"!D35")="","",INDIRECT($C$76&amp;$D92&amp;"!D35")),"")</f>
        <v/>
      </c>
      <c r="H94" s="1125" t="str" cm="1">
        <f t="array" aca="1" ref="H94" ca="1">IFERROR(IF(INDIRECT($C$76&amp;$D92&amp;"!B42")="","",INDIRECT($C$76&amp;$D92&amp;"!B42")),"")</f>
        <v/>
      </c>
      <c r="I94" s="1125" t="str" cm="1">
        <f t="array" aca="1" ref="I94" ca="1">IFERROR(IF(INDIRECT($C$76&amp;$D92&amp;"!C42")="","",INDIRECT($C$76&amp;$D92&amp;"!C42")),"")</f>
        <v/>
      </c>
      <c r="J94" s="1126" t="str" cm="1">
        <f t="array" aca="1" ref="J94" ca="1">IFERROR(IF(INDIRECT($C$76&amp;$D92&amp;"!D42")="","",INDIRECT($C$76&amp;$D92&amp;"!D42")),"")</f>
        <v/>
      </c>
    </row>
    <row r="95" spans="3:10">
      <c r="C95" s="1071"/>
      <c r="D95" s="1128"/>
      <c r="E95" s="1129" t="str" cm="1">
        <f t="array" aca="1" ref="E95" ca="1">IFERROR(IF(INDIRECT($C$76&amp;$D92&amp;"!B36")="","",INDIRECT($C$76&amp;$D92&amp;"!B36")),"")</f>
        <v/>
      </c>
      <c r="F95" s="1129" t="str" cm="1">
        <f t="array" aca="1" ref="F95" ca="1">IFERROR(IF(INDIRECT($C$76&amp;$D92&amp;"!C36")="","",INDIRECT($C$76&amp;$D92&amp;"!C36")),"")</f>
        <v/>
      </c>
      <c r="G95" s="1130" t="str" cm="1">
        <f t="array" aca="1" ref="G95" ca="1">IFERROR(IF(INDIRECT($C$76&amp;$D92&amp;"!D36")="","",INDIRECT($C$76&amp;$D92&amp;"!D36")),"")</f>
        <v/>
      </c>
      <c r="H95" s="1129" t="str" cm="1">
        <f t="array" aca="1" ref="H95" ca="1">IFERROR(IF(INDIRECT($C$76&amp;$D92&amp;"!B43")="","",INDIRECT($C$76&amp;$D92&amp;"!B43")),"")</f>
        <v/>
      </c>
      <c r="I95" s="1129" t="str" cm="1">
        <f t="array" aca="1" ref="I95" ca="1">IFERROR(IF(INDIRECT($C$76&amp;$D92&amp;"!C43")="","",INDIRECT($C$76&amp;$D92&amp;"!C43")),"")</f>
        <v/>
      </c>
      <c r="J95" s="1130" t="str" cm="1">
        <f t="array" aca="1" ref="J95" ca="1">IFERROR(IF(INDIRECT($C$76&amp;$D92&amp;"!D43")="","",INDIRECT($C$76&amp;$D92&amp;"!D43")),"")</f>
        <v/>
      </c>
    </row>
    <row r="96" spans="3:10">
      <c r="C96" s="1071"/>
      <c r="D96" s="1116">
        <v>6</v>
      </c>
      <c r="E96" s="1119" t="str" cm="1">
        <f t="array" aca="1" ref="E96" ca="1">IFERROR(IF(INDIRECT($C$76&amp;$D96&amp;"!B33")="","",INDIRECT($C$76&amp;$D96&amp;"!B33")),"")</f>
        <v/>
      </c>
      <c r="F96" s="1119" t="str" cm="1">
        <f t="array" aca="1" ref="F96" ca="1">IFERROR(IF(INDIRECT($C$76&amp;$D96&amp;"!C33")="","",INDIRECT($C$76&amp;$D96&amp;"!C33")),"")</f>
        <v/>
      </c>
      <c r="G96" s="1120" t="str" cm="1">
        <f t="array" aca="1" ref="G96" ca="1">IFERROR(IF(INDIRECT($C$76&amp;$D96&amp;"!D33")="","",INDIRECT($C$76&amp;$D96&amp;"!D33")),"")</f>
        <v/>
      </c>
      <c r="H96" s="1119" t="str" cm="1">
        <f t="array" aca="1" ref="H96" ca="1">IFERROR(IF(INDIRECT($C$76&amp;$D96&amp;"!B40")="","",INDIRECT($C$76&amp;$D96&amp;"!B40")),"")</f>
        <v/>
      </c>
      <c r="I96" s="1119" t="str" cm="1">
        <f t="array" aca="1" ref="I96" ca="1">IFERROR(IF(INDIRECT($C$76&amp;$D96&amp;"!C40")="","",INDIRECT($C$76&amp;$D96&amp;"!C40")),"")</f>
        <v/>
      </c>
      <c r="J96" s="1120" t="str" cm="1">
        <f t="array" aca="1" ref="J96" ca="1">IFERROR(IF(INDIRECT($C$76&amp;$D96&amp;"!D40")="","",INDIRECT($C$76&amp;$D96&amp;"!D40")),"")</f>
        <v/>
      </c>
    </row>
    <row r="97" spans="3:10">
      <c r="C97" s="1071"/>
      <c r="D97" s="1122"/>
      <c r="E97" s="1123" t="str" cm="1">
        <f t="array" aca="1" ref="E97" ca="1">IFERROR(IF(INDIRECT($C$76&amp;$D96&amp;"!B34")="","",INDIRECT($C$76&amp;$D96&amp;"!B34")),"")</f>
        <v/>
      </c>
      <c r="F97" s="1123" t="str" cm="1">
        <f t="array" aca="1" ref="F97" ca="1">IFERROR(IF(INDIRECT($C$76&amp;$D96&amp;"!C34")="","",INDIRECT($C$76&amp;$D96&amp;"!C34")),"")</f>
        <v/>
      </c>
      <c r="G97" s="1124" t="str" cm="1">
        <f t="array" aca="1" ref="G97" ca="1">IFERROR(IF(INDIRECT($C$76&amp;$D96&amp;"!D34")="","",INDIRECT($C$76&amp;$D96&amp;"!D34")),"")</f>
        <v/>
      </c>
      <c r="H97" s="1123" t="str" cm="1">
        <f t="array" aca="1" ref="H97" ca="1">IFERROR(IF(INDIRECT($C$76&amp;$D96&amp;"!B41")="","",INDIRECT($C$76&amp;$D96&amp;"!B41")),"")</f>
        <v/>
      </c>
      <c r="I97" s="1123" t="str" cm="1">
        <f t="array" aca="1" ref="I97" ca="1">IFERROR(IF(INDIRECT($C$76&amp;$D96&amp;"!C41")="","",INDIRECT($C$76&amp;$D96&amp;"!C41")),"")</f>
        <v/>
      </c>
      <c r="J97" s="1124" t="str" cm="1">
        <f t="array" aca="1" ref="J97" ca="1">IFERROR(IF(INDIRECT($C$76&amp;$D96&amp;"!D41")="","",INDIRECT($C$76&amp;$D96&amp;"!D41")),"")</f>
        <v/>
      </c>
    </row>
    <row r="98" spans="3:10">
      <c r="C98" s="1071"/>
      <c r="D98" s="1122"/>
      <c r="E98" s="1125" t="str" cm="1">
        <f t="array" aca="1" ref="E98" ca="1">IFERROR(IF(INDIRECT($C$76&amp;$D96&amp;"!B35")="","",INDIRECT($C$76&amp;$D96&amp;"!B35")),"")</f>
        <v/>
      </c>
      <c r="F98" s="1125" t="str" cm="1">
        <f t="array" aca="1" ref="F98" ca="1">IFERROR(IF(INDIRECT($C$76&amp;$D96&amp;"!C35")="","",INDIRECT($C$76&amp;$D96&amp;"!C35")),"")</f>
        <v/>
      </c>
      <c r="G98" s="1126" t="str" cm="1">
        <f t="array" aca="1" ref="G98" ca="1">IFERROR(IF(INDIRECT($C$76&amp;$D96&amp;"!D35")="","",INDIRECT($C$76&amp;$D96&amp;"!D35")),"")</f>
        <v/>
      </c>
      <c r="H98" s="1125" t="str" cm="1">
        <f t="array" aca="1" ref="H98" ca="1">IFERROR(IF(INDIRECT($C$76&amp;$D96&amp;"!B42")="","",INDIRECT($C$76&amp;$D96&amp;"!B42")),"")</f>
        <v/>
      </c>
      <c r="I98" s="1125" t="str" cm="1">
        <f t="array" aca="1" ref="I98" ca="1">IFERROR(IF(INDIRECT($C$76&amp;$D96&amp;"!C42")="","",INDIRECT($C$76&amp;$D96&amp;"!C42")),"")</f>
        <v/>
      </c>
      <c r="J98" s="1126" t="str" cm="1">
        <f t="array" aca="1" ref="J98" ca="1">IFERROR(IF(INDIRECT($C$76&amp;$D96&amp;"!D42")="","",INDIRECT($C$76&amp;$D96&amp;"!D42")),"")</f>
        <v/>
      </c>
    </row>
    <row r="99" spans="3:10">
      <c r="C99" s="1071"/>
      <c r="D99" s="1128"/>
      <c r="E99" s="1129" t="str" cm="1">
        <f t="array" aca="1" ref="E99" ca="1">IFERROR(IF(INDIRECT($C$76&amp;$D96&amp;"!B36")="","",INDIRECT($C$76&amp;$D96&amp;"!B36")),"")</f>
        <v/>
      </c>
      <c r="F99" s="1129" t="str" cm="1">
        <f t="array" aca="1" ref="F99" ca="1">IFERROR(IF(INDIRECT($C$76&amp;$D96&amp;"!C36")="","",INDIRECT($C$76&amp;$D96&amp;"!C36")),"")</f>
        <v/>
      </c>
      <c r="G99" s="1130" t="str" cm="1">
        <f t="array" aca="1" ref="G99" ca="1">IFERROR(IF(INDIRECT($C$76&amp;$D96&amp;"!D36")="","",INDIRECT($C$76&amp;$D96&amp;"!D36")),"")</f>
        <v/>
      </c>
      <c r="H99" s="1129" t="str" cm="1">
        <f t="array" aca="1" ref="H99" ca="1">IFERROR(IF(INDIRECT($C$76&amp;$D96&amp;"!B43")="","",INDIRECT($C$76&amp;$D96&amp;"!B43")),"")</f>
        <v/>
      </c>
      <c r="I99" s="1129" t="str" cm="1">
        <f t="array" aca="1" ref="I99" ca="1">IFERROR(IF(INDIRECT($C$76&amp;$D96&amp;"!C43")="","",INDIRECT($C$76&amp;$D96&amp;"!C43")),"")</f>
        <v/>
      </c>
      <c r="J99" s="1130" t="str" cm="1">
        <f t="array" aca="1" ref="J99" ca="1">IFERROR(IF(INDIRECT($C$76&amp;$D96&amp;"!D43")="","",INDIRECT($C$76&amp;$D96&amp;"!D43")),"")</f>
        <v/>
      </c>
    </row>
    <row r="100" spans="3:10">
      <c r="C100" s="1071"/>
      <c r="D100" s="1116">
        <v>7</v>
      </c>
      <c r="E100" s="1119" t="str" cm="1">
        <f t="array" aca="1" ref="E100" ca="1">IFERROR(IF(INDIRECT($C$76&amp;$D100&amp;"!B33")="","",INDIRECT($C$76&amp;$D100&amp;"!B33")),"")</f>
        <v/>
      </c>
      <c r="F100" s="1119" t="str" cm="1">
        <f t="array" aca="1" ref="F100" ca="1">IFERROR(IF(INDIRECT($C$76&amp;$D100&amp;"!C33")="","",INDIRECT($C$76&amp;$D100&amp;"!C33")),"")</f>
        <v/>
      </c>
      <c r="G100" s="1120" t="str" cm="1">
        <f t="array" aca="1" ref="G100" ca="1">IFERROR(IF(INDIRECT($C$76&amp;$D100&amp;"!D33")="","",INDIRECT($C$76&amp;$D100&amp;"!D33")),"")</f>
        <v/>
      </c>
      <c r="H100" s="1119" t="str" cm="1">
        <f t="array" aca="1" ref="H100" ca="1">IFERROR(IF(INDIRECT($C$76&amp;$D100&amp;"!B40")="","",INDIRECT($C$76&amp;$D100&amp;"!B40")),"")</f>
        <v/>
      </c>
      <c r="I100" s="1119" t="str" cm="1">
        <f t="array" aca="1" ref="I100" ca="1">IFERROR(IF(INDIRECT($C$76&amp;$D100&amp;"!C40")="","",INDIRECT($C$76&amp;$D100&amp;"!C40")),"")</f>
        <v/>
      </c>
      <c r="J100" s="1120" t="str" cm="1">
        <f t="array" aca="1" ref="J100" ca="1">IFERROR(IF(INDIRECT($C$76&amp;$D100&amp;"!D40")="","",INDIRECT($C$76&amp;$D100&amp;"!D40")),"")</f>
        <v/>
      </c>
    </row>
    <row r="101" spans="3:10">
      <c r="C101" s="1071"/>
      <c r="D101" s="1122"/>
      <c r="E101" s="1123" t="str" cm="1">
        <f t="array" aca="1" ref="E101" ca="1">IFERROR(IF(INDIRECT($C$76&amp;$D100&amp;"!B34")="","",INDIRECT($C$76&amp;$D100&amp;"!B34")),"")</f>
        <v/>
      </c>
      <c r="F101" s="1123" t="str" cm="1">
        <f t="array" aca="1" ref="F101" ca="1">IFERROR(IF(INDIRECT($C$76&amp;$D100&amp;"!C34")="","",INDIRECT($C$76&amp;$D100&amp;"!C34")),"")</f>
        <v/>
      </c>
      <c r="G101" s="1124" t="str" cm="1">
        <f t="array" aca="1" ref="G101" ca="1">IFERROR(IF(INDIRECT($C$76&amp;$D100&amp;"!D34")="","",INDIRECT($C$76&amp;$D100&amp;"!D34")),"")</f>
        <v/>
      </c>
      <c r="H101" s="1123" t="str" cm="1">
        <f t="array" aca="1" ref="H101" ca="1">IFERROR(IF(INDIRECT($C$76&amp;$D100&amp;"!B41")="","",INDIRECT($C$76&amp;$D100&amp;"!B41")),"")</f>
        <v/>
      </c>
      <c r="I101" s="1123" t="str" cm="1">
        <f t="array" aca="1" ref="I101" ca="1">IFERROR(IF(INDIRECT($C$76&amp;$D100&amp;"!C41")="","",INDIRECT($C$76&amp;$D100&amp;"!C41")),"")</f>
        <v/>
      </c>
      <c r="J101" s="1124" t="str" cm="1">
        <f t="array" aca="1" ref="J101" ca="1">IFERROR(IF(INDIRECT($C$76&amp;$D100&amp;"!D41")="","",INDIRECT($C$76&amp;$D100&amp;"!D41")),"")</f>
        <v/>
      </c>
    </row>
    <row r="102" spans="3:10">
      <c r="C102" s="1071"/>
      <c r="D102" s="1122"/>
      <c r="E102" s="1125" t="str" cm="1">
        <f t="array" aca="1" ref="E102" ca="1">IFERROR(IF(INDIRECT($C$76&amp;$D100&amp;"!B35")="","",INDIRECT($C$76&amp;$D100&amp;"!B35")),"")</f>
        <v/>
      </c>
      <c r="F102" s="1125" t="str" cm="1">
        <f t="array" aca="1" ref="F102" ca="1">IFERROR(IF(INDIRECT($C$76&amp;$D100&amp;"!C35")="","",INDIRECT($C$76&amp;$D100&amp;"!C35")),"")</f>
        <v/>
      </c>
      <c r="G102" s="1126" t="str" cm="1">
        <f t="array" aca="1" ref="G102" ca="1">IFERROR(IF(INDIRECT($C$76&amp;$D100&amp;"!D35")="","",INDIRECT($C$76&amp;$D100&amp;"!D35")),"")</f>
        <v/>
      </c>
      <c r="H102" s="1125" t="str" cm="1">
        <f t="array" aca="1" ref="H102" ca="1">IFERROR(IF(INDIRECT($C$76&amp;$D100&amp;"!B42")="","",INDIRECT($C$76&amp;$D100&amp;"!B42")),"")</f>
        <v/>
      </c>
      <c r="I102" s="1125" t="str" cm="1">
        <f t="array" aca="1" ref="I102" ca="1">IFERROR(IF(INDIRECT($C$76&amp;$D100&amp;"!C42")="","",INDIRECT($C$76&amp;$D100&amp;"!C42")),"")</f>
        <v/>
      </c>
      <c r="J102" s="1126" t="str" cm="1">
        <f t="array" aca="1" ref="J102" ca="1">IFERROR(IF(INDIRECT($C$76&amp;$D100&amp;"!D42")="","",INDIRECT($C$76&amp;$D100&amp;"!D42")),"")</f>
        <v/>
      </c>
    </row>
    <row r="103" spans="3:10">
      <c r="C103" s="1071"/>
      <c r="D103" s="1128"/>
      <c r="E103" s="1129" t="str" cm="1">
        <f t="array" aca="1" ref="E103" ca="1">IFERROR(IF(INDIRECT($C$76&amp;$D100&amp;"!B36")="","",INDIRECT($C$76&amp;$D100&amp;"!B36")),"")</f>
        <v/>
      </c>
      <c r="F103" s="1129" t="str" cm="1">
        <f t="array" aca="1" ref="F103" ca="1">IFERROR(IF(INDIRECT($C$76&amp;$D100&amp;"!C36")="","",INDIRECT($C$76&amp;$D100&amp;"!C36")),"")</f>
        <v/>
      </c>
      <c r="G103" s="1130" t="str" cm="1">
        <f t="array" aca="1" ref="G103" ca="1">IFERROR(IF(INDIRECT($C$76&amp;$D100&amp;"!D36")="","",INDIRECT($C$76&amp;$D100&amp;"!D36")),"")</f>
        <v/>
      </c>
      <c r="H103" s="1129" t="str" cm="1">
        <f t="array" aca="1" ref="H103" ca="1">IFERROR(IF(INDIRECT($C$76&amp;$D100&amp;"!B43")="","",INDIRECT($C$76&amp;$D100&amp;"!B43")),"")</f>
        <v/>
      </c>
      <c r="I103" s="1129" t="str" cm="1">
        <f t="array" aca="1" ref="I103" ca="1">IFERROR(IF(INDIRECT($C$76&amp;$D100&amp;"!C43")="","",INDIRECT($C$76&amp;$D100&amp;"!C43")),"")</f>
        <v/>
      </c>
      <c r="J103" s="1130" t="str" cm="1">
        <f t="array" aca="1" ref="J103" ca="1">IFERROR(IF(INDIRECT($C$76&amp;$D100&amp;"!D43")="","",INDIRECT($C$76&amp;$D100&amp;"!D43")),"")</f>
        <v/>
      </c>
    </row>
    <row r="104" spans="3:10">
      <c r="C104" s="1071"/>
      <c r="D104" s="1116">
        <v>8</v>
      </c>
      <c r="E104" s="1119" t="str" cm="1">
        <f t="array" aca="1" ref="E104" ca="1">IFERROR(IF(INDIRECT($C$76&amp;$D104&amp;"!B33")="","",INDIRECT($C$76&amp;$D104&amp;"!B33")),"")</f>
        <v/>
      </c>
      <c r="F104" s="1119" t="str" cm="1">
        <f t="array" aca="1" ref="F104" ca="1">IFERROR(IF(INDIRECT($C$76&amp;$D104&amp;"!C33")="","",INDIRECT($C$76&amp;$D104&amp;"!C33")),"")</f>
        <v/>
      </c>
      <c r="G104" s="1120" t="str" cm="1">
        <f t="array" aca="1" ref="G104" ca="1">IFERROR(IF(INDIRECT($C$76&amp;$D104&amp;"!D33")="","",INDIRECT($C$76&amp;$D104&amp;"!D33")),"")</f>
        <v/>
      </c>
      <c r="H104" s="1119" t="str" cm="1">
        <f t="array" aca="1" ref="H104" ca="1">IFERROR(IF(INDIRECT($C$76&amp;$D104&amp;"!B40")="","",INDIRECT($C$76&amp;$D104&amp;"!B40")),"")</f>
        <v/>
      </c>
      <c r="I104" s="1119" t="str" cm="1">
        <f t="array" aca="1" ref="I104" ca="1">IFERROR(IF(INDIRECT($C$76&amp;$D104&amp;"!C40")="","",INDIRECT($C$76&amp;$D104&amp;"!C40")),"")</f>
        <v/>
      </c>
      <c r="J104" s="1120" t="str" cm="1">
        <f t="array" aca="1" ref="J104" ca="1">IFERROR(IF(INDIRECT($C$76&amp;$D104&amp;"!D40")="","",INDIRECT($C$76&amp;$D104&amp;"!D40")),"")</f>
        <v/>
      </c>
    </row>
    <row r="105" spans="3:10" s="1087" customFormat="1">
      <c r="C105" s="1131"/>
      <c r="D105" s="1132"/>
      <c r="E105" s="1133" t="str" cm="1">
        <f t="array" aca="1" ref="E105" ca="1">IFERROR(IF(INDIRECT($C$76&amp;$D104&amp;"!B34")="","",INDIRECT($C$76&amp;$D104&amp;"!B34")),"")</f>
        <v/>
      </c>
      <c r="F105" s="1133" t="str" cm="1">
        <f t="array" aca="1" ref="F105" ca="1">IFERROR(IF(INDIRECT($C$76&amp;$D104&amp;"!C34")="","",INDIRECT($C$76&amp;$D104&amp;"!C34")),"")</f>
        <v/>
      </c>
      <c r="G105" s="1134" t="str" cm="1">
        <f t="array" aca="1" ref="G105" ca="1">IFERROR(IF(INDIRECT($C$76&amp;$D104&amp;"!D34")="","",INDIRECT($C$76&amp;$D104&amp;"!D34")),"")</f>
        <v/>
      </c>
      <c r="H105" s="1133" t="str" cm="1">
        <f t="array" aca="1" ref="H105" ca="1">IFERROR(IF(INDIRECT($C$76&amp;$D104&amp;"!B41")="","",INDIRECT($C$76&amp;$D104&amp;"!B41")),"")</f>
        <v/>
      </c>
      <c r="I105" s="1133" t="str" cm="1">
        <f t="array" aca="1" ref="I105" ca="1">IFERROR(IF(INDIRECT($C$76&amp;$D104&amp;"!C41")="","",INDIRECT($C$76&amp;$D104&amp;"!C41")),"")</f>
        <v/>
      </c>
      <c r="J105" s="1134" t="str" cm="1">
        <f t="array" aca="1" ref="J105" ca="1">IFERROR(IF(INDIRECT($C$76&amp;$D104&amp;"!D41")="","",INDIRECT($C$76&amp;$D104&amp;"!D41")),"")</f>
        <v/>
      </c>
    </row>
    <row r="106" spans="3:10">
      <c r="C106" s="1071"/>
      <c r="D106" s="1122"/>
      <c r="E106" s="1125" t="str" cm="1">
        <f t="array" aca="1" ref="E106" ca="1">IFERROR(IF(INDIRECT($C$76&amp;$D104&amp;"!B35")="","",INDIRECT($C$76&amp;$D104&amp;"!B35")),"")</f>
        <v/>
      </c>
      <c r="F106" s="1125" t="str" cm="1">
        <f t="array" aca="1" ref="F106" ca="1">IFERROR(IF(INDIRECT($C$76&amp;$D104&amp;"!C35")="","",INDIRECT($C$76&amp;$D104&amp;"!C35")),"")</f>
        <v/>
      </c>
      <c r="G106" s="1126" t="str" cm="1">
        <f t="array" aca="1" ref="G106" ca="1">IFERROR(IF(INDIRECT($C$76&amp;$D104&amp;"!D35")="","",INDIRECT($C$76&amp;$D104&amp;"!D35")),"")</f>
        <v/>
      </c>
      <c r="H106" s="1125" t="str" cm="1">
        <f t="array" aca="1" ref="H106" ca="1">IFERROR(IF(INDIRECT($C$76&amp;$D104&amp;"!B42")="","",INDIRECT($C$76&amp;$D104&amp;"!B42")),"")</f>
        <v/>
      </c>
      <c r="I106" s="1125" t="str" cm="1">
        <f t="array" aca="1" ref="I106" ca="1">IFERROR(IF(INDIRECT($C$76&amp;$D104&amp;"!C42")="","",INDIRECT($C$76&amp;$D104&amp;"!C42")),"")</f>
        <v/>
      </c>
      <c r="J106" s="1126" t="str" cm="1">
        <f t="array" aca="1" ref="J106" ca="1">IFERROR(IF(INDIRECT($C$76&amp;$D104&amp;"!D42")="","",INDIRECT($C$76&amp;$D104&amp;"!D42")),"")</f>
        <v/>
      </c>
    </row>
    <row r="107" spans="3:10" s="1087" customFormat="1">
      <c r="C107" s="1131"/>
      <c r="D107" s="1135"/>
      <c r="E107" s="1136" t="str" cm="1">
        <f t="array" aca="1" ref="E107" ca="1">IFERROR(IF(INDIRECT($C$76&amp;$D104&amp;"!B36")="","",INDIRECT($C$76&amp;$D104&amp;"!B36")),"")</f>
        <v/>
      </c>
      <c r="F107" s="1136" t="str" cm="1">
        <f t="array" aca="1" ref="F107" ca="1">IFERROR(IF(INDIRECT($C$76&amp;$D104&amp;"!C36")="","",INDIRECT($C$76&amp;$D104&amp;"!C36")),"")</f>
        <v/>
      </c>
      <c r="G107" s="1137" t="str" cm="1">
        <f t="array" aca="1" ref="G107" ca="1">IFERROR(IF(INDIRECT($C$76&amp;$D104&amp;"!D36")="","",INDIRECT($C$76&amp;$D104&amp;"!D36")),"")</f>
        <v/>
      </c>
      <c r="H107" s="1136" t="str" cm="1">
        <f t="array" aca="1" ref="H107" ca="1">IFERROR(IF(INDIRECT($C$76&amp;$D104&amp;"!B43")="","",INDIRECT($C$76&amp;$D104&amp;"!B43")),"")</f>
        <v/>
      </c>
      <c r="I107" s="1136" t="str" cm="1">
        <f t="array" aca="1" ref="I107" ca="1">IFERROR(IF(INDIRECT($C$76&amp;$D104&amp;"!C43")="","",INDIRECT($C$76&amp;$D104&amp;"!C43")),"")</f>
        <v/>
      </c>
      <c r="J107" s="1137" t="str" cm="1">
        <f t="array" aca="1" ref="J107" ca="1">IFERROR(IF(INDIRECT($C$76&amp;$D104&amp;"!D43")="","",INDIRECT($C$76&amp;$D104&amp;"!D43")),"")</f>
        <v/>
      </c>
    </row>
    <row r="108" spans="3:10">
      <c r="C108" s="1071"/>
      <c r="D108" s="1116">
        <v>9</v>
      </c>
      <c r="E108" s="1119" t="str" cm="1">
        <f t="array" aca="1" ref="E108" ca="1">IFERROR(IF(INDIRECT($C$76&amp;$D108&amp;"!B33")="","",INDIRECT($C$76&amp;$D108&amp;"!B33")),"")</f>
        <v/>
      </c>
      <c r="F108" s="1119" t="str" cm="1">
        <f t="array" aca="1" ref="F108" ca="1">IFERROR(IF(INDIRECT($C$76&amp;$D108&amp;"!C33")="","",INDIRECT($C$76&amp;$D108&amp;"!C33")),"")</f>
        <v/>
      </c>
      <c r="G108" s="1120" t="str" cm="1">
        <f t="array" aca="1" ref="G108" ca="1">IFERROR(IF(INDIRECT($C$76&amp;$D108&amp;"!D33")="","",INDIRECT($C$76&amp;$D108&amp;"!D33")),"")</f>
        <v/>
      </c>
      <c r="H108" s="1119" t="str" cm="1">
        <f t="array" aca="1" ref="H108" ca="1">IFERROR(IF(INDIRECT($C$76&amp;$D108&amp;"!B40")="","",INDIRECT($C$76&amp;$D108&amp;"!B40")),"")</f>
        <v/>
      </c>
      <c r="I108" s="1119" t="str" cm="1">
        <f t="array" aca="1" ref="I108" ca="1">IFERROR(IF(INDIRECT($C$76&amp;$D108&amp;"!C40")="","",INDIRECT($C$76&amp;$D108&amp;"!C40")),"")</f>
        <v/>
      </c>
      <c r="J108" s="1120" t="str" cm="1">
        <f t="array" aca="1" ref="J108" ca="1">IFERROR(IF(INDIRECT($C$76&amp;$D108&amp;"!D40")="","",INDIRECT($C$76&amp;$D108&amp;"!D40")),"")</f>
        <v/>
      </c>
    </row>
    <row r="109" spans="3:10" s="1087" customFormat="1">
      <c r="C109" s="1131"/>
      <c r="D109" s="1132"/>
      <c r="E109" s="1133" t="str" cm="1">
        <f t="array" aca="1" ref="E109" ca="1">IFERROR(IF(INDIRECT($C$76&amp;$D108&amp;"!B34")="","",INDIRECT($C$76&amp;$D108&amp;"!B34")),"")</f>
        <v/>
      </c>
      <c r="F109" s="1133" t="str" cm="1">
        <f t="array" aca="1" ref="F109" ca="1">IFERROR(IF(INDIRECT($C$76&amp;$D108&amp;"!C34")="","",INDIRECT($C$76&amp;$D108&amp;"!C34")),"")</f>
        <v/>
      </c>
      <c r="G109" s="1134" t="str" cm="1">
        <f t="array" aca="1" ref="G109" ca="1">IFERROR(IF(INDIRECT($C$76&amp;$D108&amp;"!D34")="","",INDIRECT($C$76&amp;$D108&amp;"!D34")),"")</f>
        <v/>
      </c>
      <c r="H109" s="1133" t="str" cm="1">
        <f t="array" aca="1" ref="H109" ca="1">IFERROR(IF(INDIRECT($C$76&amp;$D108&amp;"!B41")="","",INDIRECT($C$76&amp;$D108&amp;"!B41")),"")</f>
        <v/>
      </c>
      <c r="I109" s="1133" t="str" cm="1">
        <f t="array" aca="1" ref="I109" ca="1">IFERROR(IF(INDIRECT($C$76&amp;$D108&amp;"!C41")="","",INDIRECT($C$76&amp;$D108&amp;"!C41")),"")</f>
        <v/>
      </c>
      <c r="J109" s="1134" t="str" cm="1">
        <f t="array" aca="1" ref="J109" ca="1">IFERROR(IF(INDIRECT($C$76&amp;$D108&amp;"!D41")="","",INDIRECT($C$76&amp;$D108&amp;"!D41")),"")</f>
        <v/>
      </c>
    </row>
    <row r="110" spans="3:10">
      <c r="C110" s="1071"/>
      <c r="D110" s="1122"/>
      <c r="E110" s="1125" t="str" cm="1">
        <f t="array" aca="1" ref="E110" ca="1">IFERROR(IF(INDIRECT($C$76&amp;$D108&amp;"!B35")="","",INDIRECT($C$76&amp;$D108&amp;"!B35")),"")</f>
        <v/>
      </c>
      <c r="F110" s="1125" t="str" cm="1">
        <f t="array" aca="1" ref="F110" ca="1">IFERROR(IF(INDIRECT($C$76&amp;$D108&amp;"!C35")="","",INDIRECT($C$76&amp;$D108&amp;"!C35")),"")</f>
        <v/>
      </c>
      <c r="G110" s="1126" t="str" cm="1">
        <f t="array" aca="1" ref="G110" ca="1">IFERROR(IF(INDIRECT($C$76&amp;$D108&amp;"!D35")="","",INDIRECT($C$76&amp;$D108&amp;"!D35")),"")</f>
        <v/>
      </c>
      <c r="H110" s="1125" t="str" cm="1">
        <f t="array" aca="1" ref="H110" ca="1">IFERROR(IF(INDIRECT($C$76&amp;$D108&amp;"!B42")="","",INDIRECT($C$76&amp;$D108&amp;"!B42")),"")</f>
        <v/>
      </c>
      <c r="I110" s="1125" t="str" cm="1">
        <f t="array" aca="1" ref="I110" ca="1">IFERROR(IF(INDIRECT($C$76&amp;$D108&amp;"!C42")="","",INDIRECT($C$76&amp;$D108&amp;"!C42")),"")</f>
        <v/>
      </c>
      <c r="J110" s="1126" t="str" cm="1">
        <f t="array" aca="1" ref="J110" ca="1">IFERROR(IF(INDIRECT($C$76&amp;$D108&amp;"!D42")="","",INDIRECT($C$76&amp;$D108&amp;"!D42")),"")</f>
        <v/>
      </c>
    </row>
    <row r="111" spans="3:10" s="1087" customFormat="1">
      <c r="C111" s="1131"/>
      <c r="D111" s="1135"/>
      <c r="E111" s="1136" t="str" cm="1">
        <f t="array" aca="1" ref="E111" ca="1">IFERROR(IF(INDIRECT($C$76&amp;$D108&amp;"!B36")="","",INDIRECT($C$76&amp;$D108&amp;"!B36")),"")</f>
        <v/>
      </c>
      <c r="F111" s="1136" t="str" cm="1">
        <f t="array" aca="1" ref="F111" ca="1">IFERROR(IF(INDIRECT($C$76&amp;$D108&amp;"!C36")="","",INDIRECT($C$76&amp;$D108&amp;"!C36")),"")</f>
        <v/>
      </c>
      <c r="G111" s="1137" t="str" cm="1">
        <f t="array" aca="1" ref="G111" ca="1">IFERROR(IF(INDIRECT($C$76&amp;$D108&amp;"!D36")="","",INDIRECT($C$76&amp;$D108&amp;"!D36")),"")</f>
        <v/>
      </c>
      <c r="H111" s="1136" t="str" cm="1">
        <f t="array" aca="1" ref="H111" ca="1">IFERROR(IF(INDIRECT($C$76&amp;$D108&amp;"!B43")="","",INDIRECT($C$76&amp;$D108&amp;"!B43")),"")</f>
        <v/>
      </c>
      <c r="I111" s="1136" t="str" cm="1">
        <f t="array" aca="1" ref="I111" ca="1">IFERROR(IF(INDIRECT($C$76&amp;$D108&amp;"!C43")="","",INDIRECT($C$76&amp;$D108&amp;"!C43")),"")</f>
        <v/>
      </c>
      <c r="J111" s="1137" t="str" cm="1">
        <f t="array" aca="1" ref="J111" ca="1">IFERROR(IF(INDIRECT($C$76&amp;$D108&amp;"!D43")="","",INDIRECT($C$76&amp;$D108&amp;"!D43")),"")</f>
        <v/>
      </c>
    </row>
    <row r="112" spans="3:10">
      <c r="C112" s="1071"/>
      <c r="D112" s="1116">
        <v>10</v>
      </c>
      <c r="E112" s="1119" t="str" cm="1">
        <f t="array" aca="1" ref="E112" ca="1">IFERROR(IF(INDIRECT($C$76&amp;$D112&amp;"!B33")="","",INDIRECT($C$76&amp;$D112&amp;"!B33")),"")</f>
        <v/>
      </c>
      <c r="F112" s="1119" t="str" cm="1">
        <f t="array" aca="1" ref="F112" ca="1">IFERROR(IF(INDIRECT($C$76&amp;$D112&amp;"!C33")="","",INDIRECT($C$76&amp;$D112&amp;"!C33")),"")</f>
        <v/>
      </c>
      <c r="G112" s="1120" t="str" cm="1">
        <f t="array" aca="1" ref="G112" ca="1">IFERROR(IF(INDIRECT($C$76&amp;$D112&amp;"!D33")="","",INDIRECT($C$76&amp;$D112&amp;"!D33")),"")</f>
        <v/>
      </c>
      <c r="H112" s="1119" t="str" cm="1">
        <f t="array" aca="1" ref="H112" ca="1">IFERROR(IF(INDIRECT($C$76&amp;$D112&amp;"!B40")="","",INDIRECT($C$76&amp;$D112&amp;"!B40")),"")</f>
        <v/>
      </c>
      <c r="I112" s="1119" t="str" cm="1">
        <f t="array" aca="1" ref="I112" ca="1">IFERROR(IF(INDIRECT($C$76&amp;$D112&amp;"!C40")="","",INDIRECT($C$76&amp;$D112&amp;"!C40")),"")</f>
        <v/>
      </c>
      <c r="J112" s="1120" t="str" cm="1">
        <f t="array" aca="1" ref="J112" ca="1">IFERROR(IF(INDIRECT($C$76&amp;$D112&amp;"!D40")="","",INDIRECT($C$76&amp;$D112&amp;"!D40")),"")</f>
        <v/>
      </c>
    </row>
    <row r="113" spans="3:10" s="1087" customFormat="1">
      <c r="C113" s="1131"/>
      <c r="D113" s="1132"/>
      <c r="E113" s="1133" t="str" cm="1">
        <f t="array" aca="1" ref="E113" ca="1">IFERROR(IF(INDIRECT($C$76&amp;$D112&amp;"!B34")="","",INDIRECT($C$76&amp;$D112&amp;"!B34")),"")</f>
        <v/>
      </c>
      <c r="F113" s="1133" t="str" cm="1">
        <f t="array" aca="1" ref="F113" ca="1">IFERROR(IF(INDIRECT($C$76&amp;$D112&amp;"!C34")="","",INDIRECT($C$76&amp;$D112&amp;"!C34")),"")</f>
        <v/>
      </c>
      <c r="G113" s="1134" t="str" cm="1">
        <f t="array" aca="1" ref="G113" ca="1">IFERROR(IF(INDIRECT($C$76&amp;$D112&amp;"!D34")="","",INDIRECT($C$76&amp;$D112&amp;"!D34")),"")</f>
        <v/>
      </c>
      <c r="H113" s="1133" t="str" cm="1">
        <f t="array" aca="1" ref="H113" ca="1">IFERROR(IF(INDIRECT($C$76&amp;$D112&amp;"!B41")="","",INDIRECT($C$76&amp;$D112&amp;"!B41")),"")</f>
        <v/>
      </c>
      <c r="I113" s="1133" t="str" cm="1">
        <f t="array" aca="1" ref="I113" ca="1">IFERROR(IF(INDIRECT($C$76&amp;$D112&amp;"!C41")="","",INDIRECT($C$76&amp;$D112&amp;"!C41")),"")</f>
        <v/>
      </c>
      <c r="J113" s="1134" t="str" cm="1">
        <f t="array" aca="1" ref="J113" ca="1">IFERROR(IF(INDIRECT($C$76&amp;$D112&amp;"!D41")="","",INDIRECT($C$76&amp;$D112&amp;"!D41")),"")</f>
        <v/>
      </c>
    </row>
    <row r="114" spans="3:10">
      <c r="C114" s="1071"/>
      <c r="D114" s="1122"/>
      <c r="E114" s="1125" t="str" cm="1">
        <f t="array" aca="1" ref="E114" ca="1">IFERROR(IF(INDIRECT($C$76&amp;$D112&amp;"!B35")="","",INDIRECT($C$76&amp;$D112&amp;"!B35")),"")</f>
        <v/>
      </c>
      <c r="F114" s="1125" t="str" cm="1">
        <f t="array" aca="1" ref="F114" ca="1">IFERROR(IF(INDIRECT($C$76&amp;$D112&amp;"!C35")="","",INDIRECT($C$76&amp;$D112&amp;"!C35")),"")</f>
        <v/>
      </c>
      <c r="G114" s="1126" t="str" cm="1">
        <f t="array" aca="1" ref="G114" ca="1">IFERROR(IF(INDIRECT($C$76&amp;$D112&amp;"!D35")="","",INDIRECT($C$76&amp;$D112&amp;"!D35")),"")</f>
        <v/>
      </c>
      <c r="H114" s="1125" t="str" cm="1">
        <f t="array" aca="1" ref="H114" ca="1">IFERROR(IF(INDIRECT($C$76&amp;$D112&amp;"!B42")="","",INDIRECT($C$76&amp;$D112&amp;"!B42")),"")</f>
        <v/>
      </c>
      <c r="I114" s="1125" t="str" cm="1">
        <f t="array" aca="1" ref="I114" ca="1">IFERROR(IF(INDIRECT($C$76&amp;$D112&amp;"!C42")="","",INDIRECT($C$76&amp;$D112&amp;"!C42")),"")</f>
        <v/>
      </c>
      <c r="J114" s="1126" t="str" cm="1">
        <f t="array" aca="1" ref="J114" ca="1">IFERROR(IF(INDIRECT($C$76&amp;$D112&amp;"!D42")="","",INDIRECT($C$76&amp;$D112&amp;"!D42")),"")</f>
        <v/>
      </c>
    </row>
    <row r="115" spans="3:10" ht="12" customHeight="1">
      <c r="C115" s="1072"/>
      <c r="D115" s="1128"/>
      <c r="E115" s="1129" t="str" cm="1">
        <f t="array" aca="1" ref="E115" ca="1">IFERROR(IF(INDIRECT($C$76&amp;$D112&amp;"!B36")="","",INDIRECT($C$76&amp;$D112&amp;"!B36")),"")</f>
        <v/>
      </c>
      <c r="F115" s="1129" t="str" cm="1">
        <f t="array" aca="1" ref="F115" ca="1">IFERROR(IF(INDIRECT($C$76&amp;$D112&amp;"!C36")="","",INDIRECT($C$76&amp;$D112&amp;"!C36")),"")</f>
        <v/>
      </c>
      <c r="G115" s="1130" t="str" cm="1">
        <f t="array" aca="1" ref="G115" ca="1">IFERROR(IF(INDIRECT($C$76&amp;$D112&amp;"!D36")="","",INDIRECT($C$76&amp;$D112&amp;"!D36")),"")</f>
        <v/>
      </c>
      <c r="H115" s="1129" t="str" cm="1">
        <f t="array" aca="1" ref="H115" ca="1">IFERROR(IF(INDIRECT($C$76&amp;$D112&amp;"!B43")="","",INDIRECT($C$76&amp;$D112&amp;"!B43")),"")</f>
        <v/>
      </c>
      <c r="I115" s="1129" t="str" cm="1">
        <f t="array" aca="1" ref="I115" ca="1">IFERROR(IF(INDIRECT($C$76&amp;$D112&amp;"!C43")="","",INDIRECT($C$76&amp;$D112&amp;"!C43")),"")</f>
        <v/>
      </c>
      <c r="J115" s="1130"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8"/>
  <pageMargins left="0.31496062992125984" right="0.31496062992125984" top="0.3543307086614173" bottom="0.3543307086614173" header="0.31496062992125984" footer="0.31496062992125984"/>
  <pageSetup paperSize="9" scale="52" orientation="portrait" r:id="rId1"/>
  <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12"/>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 workbookViewId="0">
      <selection activeCell="G45" sqref="G45"/>
    </sheetView>
  </sheetViews>
  <sheetFormatPr defaultRowHeight="13.5"/>
  <cols>
    <col min="8" max="8" width="12.5" customWidth="1"/>
    <col min="10" max="10" width="10.875" customWidth="1"/>
  </cols>
  <sheetData>
    <row r="4" spans="3:22">
      <c r="V4" t="s">
        <v>1224</v>
      </c>
    </row>
    <row r="5" spans="3:22">
      <c r="V5" t="s">
        <v>1223</v>
      </c>
    </row>
    <row r="6" spans="3:22">
      <c r="E6" s="50" t="s">
        <v>1071</v>
      </c>
      <c r="H6" s="50" t="s">
        <v>1104</v>
      </c>
      <c r="P6" s="176" t="s">
        <v>1203</v>
      </c>
      <c r="V6" s="1" t="s">
        <v>1261</v>
      </c>
    </row>
    <row r="7" spans="3:22" ht="14.25" thickBot="1">
      <c r="D7" s="50"/>
      <c r="M7" s="136" t="s">
        <v>90</v>
      </c>
      <c r="N7" s="136" t="s">
        <v>91</v>
      </c>
    </row>
    <row r="8" spans="3:22">
      <c r="D8" s="50"/>
      <c r="E8" s="184" t="s">
        <v>1225</v>
      </c>
      <c r="H8" s="105" t="s">
        <v>1105</v>
      </c>
      <c r="M8" s="137"/>
      <c r="N8" s="138" t="s">
        <v>92</v>
      </c>
      <c r="P8" s="181" t="s">
        <v>1204</v>
      </c>
      <c r="V8" s="181" t="s">
        <v>1264</v>
      </c>
    </row>
    <row r="9" spans="3:22" ht="14.25" thickBot="1">
      <c r="D9" s="50"/>
      <c r="E9" s="185" t="s">
        <v>1226</v>
      </c>
      <c r="H9" s="60" t="s">
        <v>1106</v>
      </c>
      <c r="M9" s="139">
        <v>1</v>
      </c>
      <c r="N9" s="140" t="s">
        <v>93</v>
      </c>
      <c r="P9" s="182" t="s">
        <v>1193</v>
      </c>
      <c r="V9" s="183" t="s">
        <v>1265</v>
      </c>
    </row>
    <row r="10" spans="3:22">
      <c r="D10" s="50"/>
      <c r="E10" s="60" t="s">
        <v>1227</v>
      </c>
      <c r="H10" s="60" t="s">
        <v>1107</v>
      </c>
      <c r="M10" s="139">
        <v>2</v>
      </c>
      <c r="N10" s="140" t="s">
        <v>94</v>
      </c>
      <c r="V10" s="183" t="s">
        <v>1263</v>
      </c>
    </row>
    <row r="11" spans="3:22" ht="14.25" thickBot="1">
      <c r="D11" s="50"/>
      <c r="E11" s="60" t="s">
        <v>1228</v>
      </c>
      <c r="H11" s="71" t="s">
        <v>1108</v>
      </c>
      <c r="M11" s="139">
        <v>3</v>
      </c>
      <c r="N11" s="140" t="s">
        <v>95</v>
      </c>
      <c r="V11" s="183" t="s">
        <v>1266</v>
      </c>
    </row>
    <row r="12" spans="3:22">
      <c r="C12" s="50"/>
      <c r="D12" s="50"/>
      <c r="E12" s="60" t="s">
        <v>1229</v>
      </c>
      <c r="H12" s="50"/>
      <c r="M12" s="139">
        <v>4</v>
      </c>
      <c r="N12" s="140" t="s">
        <v>96</v>
      </c>
      <c r="V12" s="183" t="s">
        <v>1219</v>
      </c>
    </row>
    <row r="13" spans="3:22">
      <c r="C13" s="50"/>
      <c r="D13" s="50"/>
      <c r="E13" s="60" t="s">
        <v>1230</v>
      </c>
      <c r="H13" s="50"/>
      <c r="M13" s="139">
        <v>5</v>
      </c>
      <c r="N13" s="140" t="s">
        <v>97</v>
      </c>
      <c r="V13" s="183" t="s">
        <v>1220</v>
      </c>
    </row>
    <row r="14" spans="3:22">
      <c r="C14" s="50"/>
      <c r="D14" s="50"/>
      <c r="E14" s="60" t="s">
        <v>1231</v>
      </c>
      <c r="H14" s="50"/>
      <c r="M14" s="139">
        <v>6</v>
      </c>
      <c r="N14" s="140" t="s">
        <v>98</v>
      </c>
      <c r="V14" s="183" t="s">
        <v>1221</v>
      </c>
    </row>
    <row r="15" spans="3:22">
      <c r="C15" s="50"/>
      <c r="D15" s="50"/>
      <c r="E15" s="60" t="s">
        <v>1232</v>
      </c>
      <c r="M15" s="139">
        <v>7</v>
      </c>
      <c r="N15" s="140" t="s">
        <v>99</v>
      </c>
      <c r="V15" s="183" t="s">
        <v>1218</v>
      </c>
    </row>
    <row r="16" spans="3:22" ht="14.25" thickBot="1">
      <c r="C16" s="50"/>
      <c r="D16" s="50"/>
      <c r="E16" s="60" t="s">
        <v>1233</v>
      </c>
      <c r="M16" s="139">
        <v>8</v>
      </c>
      <c r="N16" s="140" t="s">
        <v>100</v>
      </c>
      <c r="V16" s="182" t="s">
        <v>1222</v>
      </c>
    </row>
    <row r="17" spans="3:14">
      <c r="C17" s="50"/>
      <c r="D17" s="50"/>
      <c r="E17" s="60" t="s">
        <v>1234</v>
      </c>
      <c r="M17" s="139">
        <v>9</v>
      </c>
      <c r="N17" s="140" t="s">
        <v>101</v>
      </c>
    </row>
    <row r="18" spans="3:14">
      <c r="C18" s="50"/>
      <c r="D18" s="50"/>
      <c r="E18" s="185" t="s">
        <v>1235</v>
      </c>
      <c r="M18" s="139">
        <v>10</v>
      </c>
      <c r="N18" s="140" t="s">
        <v>102</v>
      </c>
    </row>
    <row r="19" spans="3:14">
      <c r="C19" s="50"/>
      <c r="D19" s="50"/>
      <c r="E19" s="60" t="s">
        <v>1236</v>
      </c>
      <c r="M19" s="139">
        <v>11</v>
      </c>
      <c r="N19" s="140" t="s">
        <v>103</v>
      </c>
    </row>
    <row r="20" spans="3:14">
      <c r="C20" s="50"/>
      <c r="D20" s="50"/>
      <c r="E20" s="60" t="s">
        <v>1237</v>
      </c>
      <c r="M20" s="139">
        <v>12</v>
      </c>
      <c r="N20" s="140" t="s">
        <v>104</v>
      </c>
    </row>
    <row r="21" spans="3:14">
      <c r="C21" s="50"/>
      <c r="D21" s="50"/>
      <c r="E21" s="60" t="s">
        <v>1238</v>
      </c>
      <c r="M21" s="139">
        <v>13</v>
      </c>
      <c r="N21" s="140" t="s">
        <v>105</v>
      </c>
    </row>
    <row r="22" spans="3:14">
      <c r="C22" s="50"/>
      <c r="D22" s="50"/>
      <c r="E22" s="60" t="s">
        <v>1239</v>
      </c>
      <c r="M22" s="139">
        <v>14</v>
      </c>
      <c r="N22" s="140" t="s">
        <v>106</v>
      </c>
    </row>
    <row r="23" spans="3:14" ht="14.25" thickBot="1">
      <c r="C23" s="50"/>
      <c r="D23" s="50"/>
      <c r="E23" s="71" t="s">
        <v>1240</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1241</v>
      </c>
      <c r="F35" s="50"/>
      <c r="G35" s="50"/>
      <c r="M35" s="139">
        <v>27</v>
      </c>
      <c r="N35" s="140" t="s">
        <v>119</v>
      </c>
    </row>
    <row r="36" spans="3:14" ht="14.25" thickBot="1">
      <c r="E36" t="s">
        <v>1223</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sheetProtection sheet="1" objects="1" scenarios="1"/>
  <phoneticPr fontId="30"/>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D801D-4331-4491-91C0-BE5AD8DF23BA}">
  <dimension ref="C4:V55"/>
  <sheetViews>
    <sheetView workbookViewId="0"/>
  </sheetViews>
  <sheetFormatPr defaultRowHeight="13.5"/>
  <cols>
    <col min="8" max="8" width="12.5" customWidth="1"/>
    <col min="10" max="10" width="10.875" customWidth="1"/>
  </cols>
  <sheetData>
    <row r="4" spans="3:22">
      <c r="V4" t="s">
        <v>1224</v>
      </c>
    </row>
    <row r="5" spans="3:22">
      <c r="V5" t="s">
        <v>1223</v>
      </c>
    </row>
    <row r="6" spans="3:22">
      <c r="E6" s="50" t="s">
        <v>1071</v>
      </c>
      <c r="H6" s="50" t="s">
        <v>1104</v>
      </c>
      <c r="P6" s="176" t="s">
        <v>1203</v>
      </c>
      <c r="V6" s="1" t="s">
        <v>1261</v>
      </c>
    </row>
    <row r="7" spans="3:22" ht="14.25" thickBot="1">
      <c r="D7" s="50"/>
      <c r="M7" s="136" t="s">
        <v>90</v>
      </c>
      <c r="N7" s="136" t="s">
        <v>91</v>
      </c>
    </row>
    <row r="8" spans="3:22">
      <c r="D8" s="50"/>
      <c r="E8" s="184" t="s">
        <v>1225</v>
      </c>
      <c r="H8" s="105" t="s">
        <v>1105</v>
      </c>
      <c r="M8" s="137"/>
      <c r="N8" s="138" t="s">
        <v>92</v>
      </c>
      <c r="P8" s="181" t="s">
        <v>1204</v>
      </c>
      <c r="V8" s="181" t="s">
        <v>1264</v>
      </c>
    </row>
    <row r="9" spans="3:22" ht="14.25" thickBot="1">
      <c r="D9" s="50"/>
      <c r="E9" s="185" t="s">
        <v>1226</v>
      </c>
      <c r="H9" s="60" t="s">
        <v>1106</v>
      </c>
      <c r="M9" s="139">
        <v>1</v>
      </c>
      <c r="N9" s="140" t="s">
        <v>93</v>
      </c>
      <c r="P9" s="182" t="s">
        <v>1193</v>
      </c>
      <c r="V9" s="183" t="s">
        <v>1265</v>
      </c>
    </row>
    <row r="10" spans="3:22">
      <c r="D10" s="50"/>
      <c r="E10" s="60" t="s">
        <v>1227</v>
      </c>
      <c r="H10" s="60" t="s">
        <v>1107</v>
      </c>
      <c r="M10" s="139">
        <v>2</v>
      </c>
      <c r="N10" s="140" t="s">
        <v>94</v>
      </c>
      <c r="V10" s="183" t="s">
        <v>1263</v>
      </c>
    </row>
    <row r="11" spans="3:22" ht="14.25" thickBot="1">
      <c r="D11" s="50"/>
      <c r="E11" s="60" t="s">
        <v>1228</v>
      </c>
      <c r="H11" s="71" t="s">
        <v>1108</v>
      </c>
      <c r="M11" s="139">
        <v>3</v>
      </c>
      <c r="N11" s="140" t="s">
        <v>95</v>
      </c>
      <c r="V11" s="183" t="s">
        <v>1266</v>
      </c>
    </row>
    <row r="12" spans="3:22">
      <c r="C12" s="50"/>
      <c r="D12" s="50"/>
      <c r="E12" s="60" t="s">
        <v>1229</v>
      </c>
      <c r="H12" s="50"/>
      <c r="M12" s="139">
        <v>4</v>
      </c>
      <c r="N12" s="140" t="s">
        <v>96</v>
      </c>
      <c r="V12" s="183" t="s">
        <v>1219</v>
      </c>
    </row>
    <row r="13" spans="3:22">
      <c r="C13" s="50"/>
      <c r="D13" s="50"/>
      <c r="E13" s="60" t="s">
        <v>1230</v>
      </c>
      <c r="H13" s="50"/>
      <c r="M13" s="139">
        <v>5</v>
      </c>
      <c r="N13" s="140" t="s">
        <v>97</v>
      </c>
      <c r="V13" s="183" t="s">
        <v>1220</v>
      </c>
    </row>
    <row r="14" spans="3:22">
      <c r="C14" s="50"/>
      <c r="D14" s="50"/>
      <c r="E14" s="60" t="s">
        <v>1231</v>
      </c>
      <c r="H14" s="50"/>
      <c r="M14" s="139">
        <v>6</v>
      </c>
      <c r="N14" s="140" t="s">
        <v>98</v>
      </c>
      <c r="V14" s="183" t="s">
        <v>1221</v>
      </c>
    </row>
    <row r="15" spans="3:22">
      <c r="C15" s="50"/>
      <c r="D15" s="50"/>
      <c r="E15" s="60" t="s">
        <v>1232</v>
      </c>
      <c r="M15" s="139">
        <v>7</v>
      </c>
      <c r="N15" s="140" t="s">
        <v>99</v>
      </c>
      <c r="V15" s="183" t="s">
        <v>1218</v>
      </c>
    </row>
    <row r="16" spans="3:22" ht="14.25" thickBot="1">
      <c r="C16" s="50"/>
      <c r="D16" s="50"/>
      <c r="E16" s="60" t="s">
        <v>1233</v>
      </c>
      <c r="M16" s="139">
        <v>8</v>
      </c>
      <c r="N16" s="140" t="s">
        <v>100</v>
      </c>
      <c r="V16" s="182" t="s">
        <v>1222</v>
      </c>
    </row>
    <row r="17" spans="3:14">
      <c r="C17" s="50"/>
      <c r="D17" s="50"/>
      <c r="E17" s="60" t="s">
        <v>1234</v>
      </c>
      <c r="M17" s="139">
        <v>9</v>
      </c>
      <c r="N17" s="140" t="s">
        <v>101</v>
      </c>
    </row>
    <row r="18" spans="3:14">
      <c r="C18" s="50"/>
      <c r="D18" s="50"/>
      <c r="E18" s="185" t="s">
        <v>1235</v>
      </c>
      <c r="M18" s="139">
        <v>10</v>
      </c>
      <c r="N18" s="140" t="s">
        <v>102</v>
      </c>
    </row>
    <row r="19" spans="3:14">
      <c r="C19" s="50"/>
      <c r="D19" s="50"/>
      <c r="E19" s="60" t="s">
        <v>1236</v>
      </c>
      <c r="M19" s="139">
        <v>11</v>
      </c>
      <c r="N19" s="140" t="s">
        <v>103</v>
      </c>
    </row>
    <row r="20" spans="3:14">
      <c r="C20" s="50"/>
      <c r="D20" s="50"/>
      <c r="E20" s="60" t="s">
        <v>1237</v>
      </c>
      <c r="M20" s="139">
        <v>12</v>
      </c>
      <c r="N20" s="140" t="s">
        <v>104</v>
      </c>
    </row>
    <row r="21" spans="3:14">
      <c r="C21" s="50"/>
      <c r="D21" s="50"/>
      <c r="E21" s="60" t="s">
        <v>1238</v>
      </c>
      <c r="M21" s="139">
        <v>13</v>
      </c>
      <c r="N21" s="140" t="s">
        <v>105</v>
      </c>
    </row>
    <row r="22" spans="3:14">
      <c r="C22" s="50"/>
      <c r="D22" s="50"/>
      <c r="E22" s="60" t="s">
        <v>1239</v>
      </c>
      <c r="M22" s="139">
        <v>14</v>
      </c>
      <c r="N22" s="140" t="s">
        <v>106</v>
      </c>
    </row>
    <row r="23" spans="3:14" ht="14.25" thickBot="1">
      <c r="C23" s="50"/>
      <c r="D23" s="50"/>
      <c r="E23" s="71" t="s">
        <v>1240</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1241</v>
      </c>
      <c r="F35" s="50"/>
      <c r="G35" s="50"/>
      <c r="M35" s="139">
        <v>27</v>
      </c>
      <c r="N35" s="140" t="s">
        <v>119</v>
      </c>
    </row>
    <row r="36" spans="3:14" ht="14.25" thickBot="1">
      <c r="E36" t="s">
        <v>1223</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68"/>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B4B14-8836-4F6C-8BFD-2360CBCA581F}">
  <dimension ref="C7:H537"/>
  <sheetViews>
    <sheetView workbookViewId="0"/>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68"/>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87" t="s">
        <v>65</v>
      </c>
      <c r="B4" s="1687"/>
      <c r="C4" s="1687"/>
      <c r="D4" s="1687" t="s">
        <v>84</v>
      </c>
      <c r="E4" s="1687"/>
      <c r="F4" s="1687"/>
      <c r="G4" s="1687" t="s">
        <v>59</v>
      </c>
      <c r="H4" s="1687"/>
      <c r="I4" s="1687" t="s">
        <v>63</v>
      </c>
      <c r="J4" s="1687"/>
    </row>
    <row r="5" spans="1:10" ht="18" customHeight="1">
      <c r="A5" s="1687"/>
      <c r="B5" s="1687"/>
      <c r="C5" s="1687"/>
      <c r="D5" s="1687" t="s">
        <v>85</v>
      </c>
      <c r="E5" s="1687"/>
      <c r="F5" s="1687"/>
      <c r="G5" s="1687" t="s">
        <v>60</v>
      </c>
      <c r="H5" s="1687"/>
      <c r="I5" s="1687" t="s">
        <v>60</v>
      </c>
      <c r="J5" s="1687"/>
    </row>
    <row r="6" spans="1:10" ht="18" hidden="1" customHeight="1">
      <c r="B6" s="16" t="s">
        <v>66</v>
      </c>
      <c r="C6" s="16"/>
      <c r="D6" s="45" t="s">
        <v>70</v>
      </c>
      <c r="E6" s="45" t="s">
        <v>70</v>
      </c>
      <c r="F6" s="45" t="s">
        <v>70</v>
      </c>
      <c r="G6" s="45" t="s">
        <v>70</v>
      </c>
      <c r="H6" s="45" t="s">
        <v>70</v>
      </c>
      <c r="I6" s="45" t="s">
        <v>70</v>
      </c>
      <c r="J6" s="45" t="s">
        <v>70</v>
      </c>
    </row>
    <row r="7" spans="1:10" ht="18" customHeight="1">
      <c r="A7" s="2283" t="s">
        <v>81</v>
      </c>
      <c r="B7" s="2284" t="s">
        <v>16</v>
      </c>
      <c r="C7" s="2285"/>
      <c r="D7" s="3">
        <v>2.6192466666666698</v>
      </c>
      <c r="E7" s="2" t="s">
        <v>17</v>
      </c>
      <c r="F7" s="2" t="s">
        <v>49</v>
      </c>
      <c r="G7" s="2">
        <v>38.200000000000003</v>
      </c>
      <c r="H7" s="2" t="s">
        <v>61</v>
      </c>
      <c r="I7" s="2">
        <v>1.8700000000000001E-2</v>
      </c>
      <c r="J7" s="2" t="s">
        <v>58</v>
      </c>
    </row>
    <row r="8" spans="1:10" ht="18" customHeight="1">
      <c r="A8" s="2283"/>
      <c r="B8" s="2284" t="s">
        <v>18</v>
      </c>
      <c r="C8" s="2285"/>
      <c r="D8" s="3">
        <v>2.3815733333333302</v>
      </c>
      <c r="E8" s="2" t="s">
        <v>17</v>
      </c>
      <c r="F8" s="2" t="s">
        <v>49</v>
      </c>
      <c r="G8" s="2">
        <v>35.299999999999997</v>
      </c>
      <c r="H8" s="2" t="s">
        <v>61</v>
      </c>
      <c r="I8" s="2">
        <v>1.84E-2</v>
      </c>
      <c r="J8" s="2" t="s">
        <v>58</v>
      </c>
    </row>
    <row r="9" spans="1:10" ht="18" customHeight="1">
      <c r="A9" s="2283"/>
      <c r="B9" s="2284" t="s">
        <v>19</v>
      </c>
      <c r="C9" s="2285"/>
      <c r="D9" s="3">
        <v>2.3216600000000001</v>
      </c>
      <c r="E9" s="2" t="s">
        <v>17</v>
      </c>
      <c r="F9" s="2" t="s">
        <v>49</v>
      </c>
      <c r="G9" s="2">
        <v>34.6</v>
      </c>
      <c r="H9" s="2" t="s">
        <v>61</v>
      </c>
      <c r="I9" s="2">
        <v>1.83E-2</v>
      </c>
      <c r="J9" s="2" t="s">
        <v>58</v>
      </c>
    </row>
    <row r="10" spans="1:10" ht="18" customHeight="1">
      <c r="A10" s="2283"/>
      <c r="B10" s="2284" t="s">
        <v>20</v>
      </c>
      <c r="C10" s="2285"/>
      <c r="D10" s="3">
        <v>2.2422399999999998</v>
      </c>
      <c r="E10" s="2" t="s">
        <v>17</v>
      </c>
      <c r="F10" s="2" t="s">
        <v>49</v>
      </c>
      <c r="G10" s="2">
        <v>33.6</v>
      </c>
      <c r="H10" s="2" t="s">
        <v>61</v>
      </c>
      <c r="I10" s="2">
        <v>1.8200000000000001E-2</v>
      </c>
      <c r="J10" s="2" t="s">
        <v>58</v>
      </c>
    </row>
    <row r="11" spans="1:10" ht="18" customHeight="1">
      <c r="A11" s="2283"/>
      <c r="B11" s="2284" t="s">
        <v>21</v>
      </c>
      <c r="C11" s="2285"/>
      <c r="D11" s="3">
        <v>2.4894833333333302</v>
      </c>
      <c r="E11" s="2" t="s">
        <v>17</v>
      </c>
      <c r="F11" s="2" t="s">
        <v>49</v>
      </c>
      <c r="G11" s="2">
        <v>36.700000000000003</v>
      </c>
      <c r="H11" s="2" t="s">
        <v>61</v>
      </c>
      <c r="I11" s="2">
        <v>1.8499999999999999E-2</v>
      </c>
      <c r="J11" s="2" t="s">
        <v>58</v>
      </c>
    </row>
    <row r="12" spans="1:10" ht="18" customHeight="1">
      <c r="A12" s="2283"/>
      <c r="B12" s="2284" t="s">
        <v>22</v>
      </c>
      <c r="C12" s="2285"/>
      <c r="D12" s="3">
        <v>2.5849633333333299</v>
      </c>
      <c r="E12" s="2" t="s">
        <v>17</v>
      </c>
      <c r="F12" s="2" t="s">
        <v>49</v>
      </c>
      <c r="G12" s="2">
        <v>37.700000000000003</v>
      </c>
      <c r="H12" s="2" t="s">
        <v>61</v>
      </c>
      <c r="I12" s="2">
        <v>1.8700000000000001E-2</v>
      </c>
      <c r="J12" s="2" t="s">
        <v>58</v>
      </c>
    </row>
    <row r="13" spans="1:10" ht="18" customHeight="1">
      <c r="A13" s="2283"/>
      <c r="B13" s="2284" t="s">
        <v>23</v>
      </c>
      <c r="C13" s="2285"/>
      <c r="D13" s="3">
        <v>2.7096300000000002</v>
      </c>
      <c r="E13" s="2" t="s">
        <v>17</v>
      </c>
      <c r="F13" s="2" t="s">
        <v>49</v>
      </c>
      <c r="G13" s="2">
        <v>39.1</v>
      </c>
      <c r="H13" s="2" t="s">
        <v>61</v>
      </c>
      <c r="I13" s="2">
        <v>1.89E-2</v>
      </c>
      <c r="J13" s="2" t="s">
        <v>58</v>
      </c>
    </row>
    <row r="14" spans="1:10" ht="18" customHeight="1">
      <c r="A14" s="2283"/>
      <c r="B14" s="2284" t="s">
        <v>24</v>
      </c>
      <c r="C14" s="2285"/>
      <c r="D14" s="3">
        <v>2.9958499999999999</v>
      </c>
      <c r="E14" s="2" t="s">
        <v>17</v>
      </c>
      <c r="F14" s="2" t="s">
        <v>49</v>
      </c>
      <c r="G14" s="2">
        <v>41.9</v>
      </c>
      <c r="H14" s="2" t="s">
        <v>61</v>
      </c>
      <c r="I14" s="2">
        <v>1.95E-2</v>
      </c>
      <c r="J14" s="2" t="s">
        <v>58</v>
      </c>
    </row>
    <row r="15" spans="1:10" ht="18" customHeight="1">
      <c r="A15" s="2283"/>
      <c r="B15" s="2284" t="s">
        <v>25</v>
      </c>
      <c r="C15" s="2285"/>
      <c r="D15" s="3">
        <v>3.1193066666666698</v>
      </c>
      <c r="E15" s="2" t="s">
        <v>26</v>
      </c>
      <c r="F15" s="2" t="s">
        <v>50</v>
      </c>
      <c r="G15" s="2">
        <v>40.9</v>
      </c>
      <c r="H15" s="2" t="s">
        <v>62</v>
      </c>
      <c r="I15" s="2">
        <v>2.0799999999999999E-2</v>
      </c>
      <c r="J15" s="2" t="s">
        <v>58</v>
      </c>
    </row>
    <row r="16" spans="1:10" ht="18" customHeight="1">
      <c r="A16" s="2283"/>
      <c r="B16" s="2284" t="s">
        <v>27</v>
      </c>
      <c r="C16" s="2285"/>
      <c r="D16" s="3">
        <v>2.7846866666666701</v>
      </c>
      <c r="E16" s="2" t="s">
        <v>26</v>
      </c>
      <c r="F16" s="2" t="s">
        <v>50</v>
      </c>
      <c r="G16" s="2">
        <v>29.9</v>
      </c>
      <c r="H16" s="2" t="s">
        <v>62</v>
      </c>
      <c r="I16" s="2">
        <v>2.5399999999999999E-2</v>
      </c>
      <c r="J16" s="2" t="s">
        <v>58</v>
      </c>
    </row>
    <row r="17" spans="1:10" ht="18" customHeight="1">
      <c r="A17" s="2283"/>
      <c r="B17" s="2284" t="s">
        <v>141</v>
      </c>
      <c r="C17" s="2285"/>
      <c r="D17" s="3">
        <v>2.9988933333333301</v>
      </c>
      <c r="E17" s="2" t="s">
        <v>26</v>
      </c>
      <c r="F17" s="2" t="s">
        <v>50</v>
      </c>
      <c r="G17" s="2">
        <v>50.8</v>
      </c>
      <c r="H17" s="2" t="s">
        <v>62</v>
      </c>
      <c r="I17" s="2">
        <v>1.61E-2</v>
      </c>
      <c r="J17" s="2" t="s">
        <v>58</v>
      </c>
    </row>
    <row r="18" spans="1:10" ht="18" customHeight="1">
      <c r="A18" s="2283"/>
      <c r="B18" s="2284" t="s">
        <v>142</v>
      </c>
      <c r="C18" s="2285"/>
      <c r="D18" s="3">
        <v>6.5490000000000004</v>
      </c>
      <c r="E18" s="2" t="s">
        <v>29</v>
      </c>
      <c r="F18" s="2" t="s">
        <v>50</v>
      </c>
      <c r="G18" s="2">
        <v>110.9</v>
      </c>
      <c r="H18" s="2" t="s">
        <v>57</v>
      </c>
      <c r="I18" s="2">
        <v>1.61E-2</v>
      </c>
      <c r="J18" s="2" t="s">
        <v>58</v>
      </c>
    </row>
    <row r="19" spans="1:10" ht="18" customHeight="1">
      <c r="A19" s="2283"/>
      <c r="B19" s="2284" t="s">
        <v>28</v>
      </c>
      <c r="C19" s="2285"/>
      <c r="D19" s="3">
        <v>2.3377933333333298</v>
      </c>
      <c r="E19" s="2" t="s">
        <v>29</v>
      </c>
      <c r="F19" s="2" t="s">
        <v>67</v>
      </c>
      <c r="G19" s="2">
        <v>44.9</v>
      </c>
      <c r="H19" s="2" t="s">
        <v>57</v>
      </c>
      <c r="I19" s="2">
        <v>1.4200000000000001E-2</v>
      </c>
      <c r="J19" s="2" t="s">
        <v>58</v>
      </c>
    </row>
    <row r="20" spans="1:10" ht="18" customHeight="1">
      <c r="A20" s="2283"/>
      <c r="B20" s="2284" t="s">
        <v>30</v>
      </c>
      <c r="C20" s="2285"/>
      <c r="D20" s="3">
        <v>2.7027000000000001</v>
      </c>
      <c r="E20" s="2" t="s">
        <v>26</v>
      </c>
      <c r="F20" s="2" t="s">
        <v>50</v>
      </c>
      <c r="G20" s="2">
        <v>54.6</v>
      </c>
      <c r="H20" s="2" t="s">
        <v>62</v>
      </c>
      <c r="I20" s="2">
        <v>1.35E-2</v>
      </c>
      <c r="J20" s="2" t="s">
        <v>58</v>
      </c>
    </row>
    <row r="21" spans="1:10" ht="18" customHeight="1">
      <c r="A21" s="2283"/>
      <c r="B21" s="2284" t="s">
        <v>31</v>
      </c>
      <c r="C21" s="2285"/>
      <c r="D21" s="3">
        <v>2.21705</v>
      </c>
      <c r="E21" s="2" t="s">
        <v>29</v>
      </c>
      <c r="F21" s="2" t="s">
        <v>67</v>
      </c>
      <c r="G21" s="2">
        <v>43.5</v>
      </c>
      <c r="H21" s="2" t="s">
        <v>57</v>
      </c>
      <c r="I21" s="2">
        <v>1.3899999999999999E-2</v>
      </c>
      <c r="J21" s="2" t="s">
        <v>58</v>
      </c>
    </row>
    <row r="22" spans="1:10" ht="18" customHeight="1">
      <c r="A22" s="2283"/>
      <c r="B22" s="2284" t="s">
        <v>32</v>
      </c>
      <c r="C22" s="2285"/>
      <c r="D22" s="3">
        <v>2.60516666666667</v>
      </c>
      <c r="E22" s="2" t="s">
        <v>26</v>
      </c>
      <c r="F22" s="2" t="s">
        <v>50</v>
      </c>
      <c r="G22" s="2">
        <v>29</v>
      </c>
      <c r="H22" s="2" t="s">
        <v>62</v>
      </c>
      <c r="I22" s="2">
        <v>2.4500000000000001E-2</v>
      </c>
      <c r="J22" s="2" t="s">
        <v>58</v>
      </c>
    </row>
    <row r="23" spans="1:10" ht="18" customHeight="1">
      <c r="A23" s="2283"/>
      <c r="B23" s="2284" t="s">
        <v>33</v>
      </c>
      <c r="C23" s="2285"/>
      <c r="D23" s="3">
        <v>2.3275633333333299</v>
      </c>
      <c r="E23" s="2" t="s">
        <v>26</v>
      </c>
      <c r="F23" s="2" t="s">
        <v>50</v>
      </c>
      <c r="G23" s="2">
        <v>25.7</v>
      </c>
      <c r="H23" s="2" t="s">
        <v>62</v>
      </c>
      <c r="I23" s="2">
        <v>2.47E-2</v>
      </c>
      <c r="J23" s="2" t="s">
        <v>58</v>
      </c>
    </row>
    <row r="24" spans="1:10" ht="18" customHeight="1">
      <c r="A24" s="2283"/>
      <c r="B24" s="2284" t="s">
        <v>34</v>
      </c>
      <c r="C24" s="2285"/>
      <c r="D24" s="3">
        <v>2.5151500000000002</v>
      </c>
      <c r="E24" s="2" t="s">
        <v>26</v>
      </c>
      <c r="F24" s="2" t="s">
        <v>50</v>
      </c>
      <c r="G24" s="2">
        <v>26.9</v>
      </c>
      <c r="H24" s="2" t="s">
        <v>62</v>
      </c>
      <c r="I24" s="2">
        <v>2.5499999999999998E-2</v>
      </c>
      <c r="J24" s="2" t="s">
        <v>58</v>
      </c>
    </row>
    <row r="25" spans="1:10" ht="18" customHeight="1">
      <c r="A25" s="2283"/>
      <c r="B25" s="2284" t="s">
        <v>35</v>
      </c>
      <c r="C25" s="2285"/>
      <c r="D25" s="3">
        <v>3.1693199999999999</v>
      </c>
      <c r="E25" s="2" t="s">
        <v>26</v>
      </c>
      <c r="F25" s="2" t="s">
        <v>50</v>
      </c>
      <c r="G25" s="2">
        <v>29.4</v>
      </c>
      <c r="H25" s="2" t="s">
        <v>62</v>
      </c>
      <c r="I25" s="2">
        <v>2.9399999999999999E-2</v>
      </c>
      <c r="J25" s="2" t="s">
        <v>58</v>
      </c>
    </row>
    <row r="26" spans="1:10" ht="18" customHeight="1">
      <c r="A26" s="2283"/>
      <c r="B26" s="2284" t="s">
        <v>36</v>
      </c>
      <c r="C26" s="2285"/>
      <c r="D26" s="3">
        <v>2.85842333333333</v>
      </c>
      <c r="E26" s="2" t="s">
        <v>26</v>
      </c>
      <c r="F26" s="2" t="s">
        <v>50</v>
      </c>
      <c r="G26" s="2">
        <v>37.299999999999997</v>
      </c>
      <c r="H26" s="2" t="s">
        <v>62</v>
      </c>
      <c r="I26" s="2">
        <v>2.0899999999999998E-2</v>
      </c>
      <c r="J26" s="2" t="s">
        <v>58</v>
      </c>
    </row>
    <row r="27" spans="1:10" ht="18" customHeight="1">
      <c r="A27" s="2283"/>
      <c r="B27" s="2284" t="s">
        <v>37</v>
      </c>
      <c r="C27" s="2285"/>
      <c r="D27" s="3">
        <v>0.85103333333333397</v>
      </c>
      <c r="E27" s="2" t="s">
        <v>29</v>
      </c>
      <c r="F27" s="2" t="s">
        <v>67</v>
      </c>
      <c r="G27" s="2">
        <v>21.1</v>
      </c>
      <c r="H27" s="2" t="s">
        <v>57</v>
      </c>
      <c r="I27" s="2">
        <v>1.0999999999999999E-2</v>
      </c>
      <c r="J27" s="2" t="s">
        <v>58</v>
      </c>
    </row>
    <row r="28" spans="1:10" ht="18" customHeight="1">
      <c r="A28" s="2283"/>
      <c r="B28" s="2284" t="s">
        <v>38</v>
      </c>
      <c r="C28" s="2285"/>
      <c r="D28" s="3">
        <v>0.32883766666666697</v>
      </c>
      <c r="E28" s="2" t="s">
        <v>29</v>
      </c>
      <c r="F28" s="2" t="s">
        <v>67</v>
      </c>
      <c r="G28" s="2">
        <v>3.41</v>
      </c>
      <c r="H28" s="2" t="s">
        <v>57</v>
      </c>
      <c r="I28" s="2">
        <v>2.63E-2</v>
      </c>
      <c r="J28" s="2" t="s">
        <v>58</v>
      </c>
    </row>
    <row r="29" spans="1:10" ht="18" customHeight="1">
      <c r="A29" s="2283"/>
      <c r="B29" s="2284" t="s">
        <v>39</v>
      </c>
      <c r="C29" s="2285"/>
      <c r="D29" s="3">
        <v>1.1841280000000001</v>
      </c>
      <c r="E29" s="2" t="s">
        <v>29</v>
      </c>
      <c r="F29" s="2" t="s">
        <v>67</v>
      </c>
      <c r="G29" s="2">
        <v>8.41</v>
      </c>
      <c r="H29" s="2" t="s">
        <v>57</v>
      </c>
      <c r="I29" s="2">
        <v>3.8399999999999997E-2</v>
      </c>
      <c r="J29" s="2" t="s">
        <v>58</v>
      </c>
    </row>
    <row r="30" spans="1:10" ht="18" customHeight="1">
      <c r="A30" s="2283"/>
      <c r="B30" s="2284" t="s">
        <v>73</v>
      </c>
      <c r="C30" s="2285"/>
      <c r="D30" s="3">
        <f>G30*I30*44/12</f>
        <v>2.2340266666666699</v>
      </c>
      <c r="E30" s="2" t="s">
        <v>29</v>
      </c>
      <c r="F30" s="2" t="s">
        <v>67</v>
      </c>
      <c r="G30" s="15">
        <v>44.8</v>
      </c>
      <c r="H30" s="2" t="s">
        <v>57</v>
      </c>
      <c r="I30" s="2">
        <v>1.3599999999999999E-2</v>
      </c>
      <c r="J30" s="2" t="s">
        <v>58</v>
      </c>
    </row>
    <row r="31" spans="1:10" ht="18" customHeight="1">
      <c r="A31" s="2283"/>
      <c r="B31" s="2" t="s">
        <v>78</v>
      </c>
      <c r="C31" s="37" t="s">
        <v>86</v>
      </c>
      <c r="D31" s="38"/>
      <c r="E31" s="38"/>
      <c r="F31" s="38"/>
      <c r="G31" s="38"/>
      <c r="H31" s="38"/>
      <c r="I31" s="38"/>
      <c r="J31" s="38"/>
    </row>
    <row r="32" spans="1:10" ht="18" customHeight="1">
      <c r="A32" s="2283" t="s">
        <v>80</v>
      </c>
      <c r="B32" s="2284" t="s">
        <v>40</v>
      </c>
      <c r="C32" s="2285"/>
      <c r="D32" s="2">
        <v>0.06</v>
      </c>
      <c r="E32" s="2" t="s">
        <v>41</v>
      </c>
      <c r="F32" s="2" t="s">
        <v>42</v>
      </c>
      <c r="G32" s="2"/>
      <c r="H32" s="2"/>
      <c r="I32" s="2"/>
      <c r="J32" s="2"/>
    </row>
    <row r="33" spans="1:10" ht="18" customHeight="1">
      <c r="A33" s="2283"/>
      <c r="B33" s="2284" t="s">
        <v>43</v>
      </c>
      <c r="C33" s="2285"/>
      <c r="D33" s="2">
        <v>5.7000000000000002E-2</v>
      </c>
      <c r="E33" s="2" t="s">
        <v>41</v>
      </c>
      <c r="F33" s="2" t="s">
        <v>42</v>
      </c>
      <c r="G33" s="2"/>
      <c r="H33" s="2"/>
      <c r="I33" s="2"/>
      <c r="J33" s="2"/>
    </row>
    <row r="34" spans="1:10" ht="18" customHeight="1">
      <c r="A34" s="2283"/>
      <c r="B34" s="2284" t="s">
        <v>44</v>
      </c>
      <c r="C34" s="2285"/>
      <c r="D34" s="2">
        <v>5.7000000000000002E-2</v>
      </c>
      <c r="E34" s="2" t="s">
        <v>41</v>
      </c>
      <c r="F34" s="2" t="s">
        <v>42</v>
      </c>
      <c r="G34" s="2"/>
      <c r="H34" s="2"/>
      <c r="I34" s="2"/>
      <c r="J34" s="2"/>
    </row>
    <row r="35" spans="1:10" ht="18" customHeight="1">
      <c r="A35" s="2283"/>
      <c r="B35" s="2284" t="s">
        <v>45</v>
      </c>
      <c r="C35" s="2285"/>
      <c r="D35" s="2">
        <v>5.7000000000000002E-2</v>
      </c>
      <c r="E35" s="2" t="s">
        <v>41</v>
      </c>
      <c r="F35" s="2" t="s">
        <v>42</v>
      </c>
      <c r="G35" s="2"/>
      <c r="H35" s="2"/>
      <c r="I35" s="2"/>
      <c r="J35" s="2"/>
    </row>
    <row r="36" spans="1:10" ht="18" customHeight="1">
      <c r="A36" s="2283" t="s">
        <v>79</v>
      </c>
      <c r="B36" s="19" t="s">
        <v>82</v>
      </c>
      <c r="C36" s="17" t="s">
        <v>83</v>
      </c>
      <c r="D36" s="2" t="e">
        <f>VLOOKUP(#REF!,$B$46:$D$50,2,FALSE)</f>
        <v>#REF!</v>
      </c>
      <c r="E36" s="2" t="s">
        <v>46</v>
      </c>
      <c r="F36" s="2" t="s">
        <v>68</v>
      </c>
      <c r="G36" s="2"/>
      <c r="H36" s="2"/>
      <c r="I36" s="2"/>
      <c r="J36" s="2"/>
    </row>
    <row r="37" spans="1:10" ht="18" customHeight="1">
      <c r="A37" s="2283"/>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286" t="s">
        <v>88</v>
      </c>
      <c r="D45" s="2287"/>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48">
        <v>0.51200000000000001</v>
      </c>
      <c r="D48" s="1750"/>
      <c r="E48" s="13"/>
    </row>
    <row r="49" spans="2:5" ht="18" customHeight="1">
      <c r="B49" s="46">
        <v>30</v>
      </c>
      <c r="C49" s="1748">
        <v>0.51200000000000001</v>
      </c>
      <c r="D49" s="1750"/>
      <c r="E49" s="13"/>
    </row>
    <row r="50" spans="2:5" ht="18" customHeight="1">
      <c r="B50" s="46">
        <v>31</v>
      </c>
      <c r="C50" s="1748">
        <v>0.48799999999999999</v>
      </c>
      <c r="D50" s="1750"/>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12"/>
  <pageMargins left="0.54" right="0.23622047244094491" top="0.74803149606299213" bottom="0.74803149606299213" header="0.31496062992125984" footer="0.31496062992125984"/>
  <pageSetup paperSize="9" scale="9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DD3-BE60-443A-BF37-8EE6C791CDCE}">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6" customWidth="1"/>
    <col min="4" max="4" width="8" style="1193" customWidth="1"/>
    <col min="5" max="5" width="8" style="1192"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13" t="s">
        <v>3891</v>
      </c>
      <c r="C2" s="1219"/>
      <c r="D2" s="1218"/>
      <c r="E2" s="1217"/>
      <c r="F2" s="1216"/>
    </row>
    <row r="3" spans="2:7" ht="53.25" customHeight="1">
      <c r="B3" s="1216"/>
      <c r="C3" s="1213" t="s">
        <v>3890</v>
      </c>
      <c r="D3" s="1215"/>
      <c r="E3" s="1214"/>
      <c r="F3" s="1213"/>
      <c r="G3" s="1212"/>
    </row>
    <row r="4" spans="2:7"/>
    <row r="5" spans="2:7" ht="17.25" thickBot="1">
      <c r="B5" s="1205" t="s">
        <v>3889</v>
      </c>
      <c r="E5" s="1195"/>
      <c r="F5" s="1196"/>
    </row>
    <row r="6" spans="2:7" ht="15">
      <c r="C6" s="1204"/>
      <c r="D6" s="1203"/>
      <c r="E6" s="1202"/>
      <c r="F6" s="1201"/>
    </row>
    <row r="7" spans="2:7" ht="14.25">
      <c r="C7" s="1200" t="s">
        <v>3888</v>
      </c>
      <c r="D7" s="1199">
        <v>1</v>
      </c>
      <c r="E7" s="1198"/>
      <c r="F7" s="1197" t="s">
        <v>3887</v>
      </c>
    </row>
    <row r="8" spans="2:7">
      <c r="E8" s="1195">
        <v>10</v>
      </c>
      <c r="F8" s="1196" t="s">
        <v>3886</v>
      </c>
    </row>
    <row r="9" spans="2:7">
      <c r="E9" s="1195"/>
      <c r="F9" s="1194" t="s">
        <v>3885</v>
      </c>
    </row>
    <row r="10" spans="2:7">
      <c r="E10" s="1195"/>
      <c r="F10" s="1194" t="s">
        <v>3884</v>
      </c>
    </row>
    <row r="11" spans="2:7">
      <c r="E11" s="1195">
        <v>11</v>
      </c>
      <c r="F11" s="1196" t="s">
        <v>3883</v>
      </c>
    </row>
    <row r="12" spans="2:7">
      <c r="E12" s="1195"/>
      <c r="F12" s="1194" t="s">
        <v>3882</v>
      </c>
    </row>
    <row r="13" spans="2:7">
      <c r="E13" s="1195"/>
      <c r="F13" s="1194" t="s">
        <v>3881</v>
      </c>
    </row>
    <row r="14" spans="2:7">
      <c r="E14" s="1195"/>
      <c r="F14" s="1194" t="s">
        <v>3880</v>
      </c>
    </row>
    <row r="15" spans="2:7">
      <c r="E15" s="1195"/>
      <c r="F15" s="1194" t="s">
        <v>3879</v>
      </c>
    </row>
    <row r="16" spans="2:7">
      <c r="E16" s="1195"/>
      <c r="F16" s="1194" t="s">
        <v>3878</v>
      </c>
    </row>
    <row r="17" spans="5:6">
      <c r="E17" s="1195"/>
      <c r="F17" s="1194" t="s">
        <v>3877</v>
      </c>
    </row>
    <row r="18" spans="5:6">
      <c r="E18" s="1195"/>
      <c r="F18" s="1194" t="s">
        <v>3876</v>
      </c>
    </row>
    <row r="19" spans="5:6">
      <c r="E19" s="1195"/>
      <c r="F19" s="1194" t="s">
        <v>3875</v>
      </c>
    </row>
    <row r="20" spans="5:6">
      <c r="E20" s="1195">
        <v>12</v>
      </c>
      <c r="F20" s="1196" t="s">
        <v>3874</v>
      </c>
    </row>
    <row r="21" spans="5:6">
      <c r="E21" s="1195"/>
      <c r="F21" s="1194" t="s">
        <v>3873</v>
      </c>
    </row>
    <row r="22" spans="5:6">
      <c r="E22" s="1195"/>
      <c r="F22" s="1194" t="s">
        <v>3872</v>
      </c>
    </row>
    <row r="23" spans="5:6">
      <c r="E23" s="1195"/>
      <c r="F23" s="1194" t="s">
        <v>3871</v>
      </c>
    </row>
    <row r="24" spans="5:6">
      <c r="E24" s="1195"/>
      <c r="F24" s="1194" t="s">
        <v>3870</v>
      </c>
    </row>
    <row r="25" spans="5:6">
      <c r="E25" s="1195"/>
      <c r="F25" s="1194" t="s">
        <v>3869</v>
      </c>
    </row>
    <row r="26" spans="5:6">
      <c r="E26" s="1195"/>
      <c r="F26" s="1194" t="s">
        <v>3868</v>
      </c>
    </row>
    <row r="27" spans="5:6">
      <c r="E27" s="1195"/>
      <c r="F27" s="1194" t="s">
        <v>3867</v>
      </c>
    </row>
    <row r="28" spans="5:6">
      <c r="E28" s="1195">
        <v>13</v>
      </c>
      <c r="F28" s="1196" t="s">
        <v>3866</v>
      </c>
    </row>
    <row r="29" spans="5:6">
      <c r="E29" s="1195"/>
      <c r="F29" s="1194" t="s">
        <v>3865</v>
      </c>
    </row>
    <row r="30" spans="5:6">
      <c r="E30" s="1195"/>
      <c r="F30" s="1194" t="s">
        <v>3864</v>
      </c>
    </row>
    <row r="31" spans="5:6">
      <c r="E31" s="1195"/>
      <c r="F31" s="1194" t="s">
        <v>3863</v>
      </c>
    </row>
    <row r="32" spans="5:6">
      <c r="E32" s="1195"/>
      <c r="F32" s="1194" t="s">
        <v>3862</v>
      </c>
    </row>
    <row r="33" spans="3:6">
      <c r="E33" s="1195">
        <v>14</v>
      </c>
      <c r="F33" s="1196" t="s">
        <v>3861</v>
      </c>
    </row>
    <row r="34" spans="3:6">
      <c r="E34" s="1195"/>
      <c r="F34" s="1194" t="s">
        <v>3860</v>
      </c>
    </row>
    <row r="35" spans="3:6" ht="14.25">
      <c r="C35" s="1200" t="s">
        <v>1787</v>
      </c>
      <c r="D35" s="1199">
        <v>2</v>
      </c>
      <c r="E35" s="1198"/>
      <c r="F35" s="1197" t="s">
        <v>3859</v>
      </c>
    </row>
    <row r="36" spans="3:6">
      <c r="E36" s="1195">
        <v>20</v>
      </c>
      <c r="F36" s="1196" t="s">
        <v>3858</v>
      </c>
    </row>
    <row r="37" spans="3:6">
      <c r="E37" s="1195"/>
      <c r="F37" s="1194" t="s">
        <v>3857</v>
      </c>
    </row>
    <row r="38" spans="3:6">
      <c r="E38" s="1195"/>
      <c r="F38" s="1194" t="s">
        <v>3856</v>
      </c>
    </row>
    <row r="39" spans="3:6">
      <c r="E39" s="1195">
        <v>21</v>
      </c>
      <c r="F39" s="1196" t="s">
        <v>3855</v>
      </c>
    </row>
    <row r="40" spans="3:6">
      <c r="E40" s="1195"/>
      <c r="F40" s="1194" t="s">
        <v>3854</v>
      </c>
    </row>
    <row r="41" spans="3:6">
      <c r="E41" s="1195">
        <v>22</v>
      </c>
      <c r="F41" s="1196" t="s">
        <v>3853</v>
      </c>
    </row>
    <row r="42" spans="3:6">
      <c r="E42" s="1195"/>
      <c r="F42" s="1194" t="s">
        <v>3852</v>
      </c>
    </row>
    <row r="43" spans="3:6">
      <c r="E43" s="1195">
        <v>23</v>
      </c>
      <c r="F43" s="1196" t="s">
        <v>3851</v>
      </c>
    </row>
    <row r="44" spans="3:6">
      <c r="E44" s="1195"/>
      <c r="F44" s="1194" t="s">
        <v>3850</v>
      </c>
    </row>
    <row r="45" spans="3:6">
      <c r="E45" s="1195"/>
      <c r="F45" s="1194" t="s">
        <v>3849</v>
      </c>
    </row>
    <row r="46" spans="3:6">
      <c r="E46" s="1195">
        <v>24</v>
      </c>
      <c r="F46" s="1196" t="s">
        <v>3848</v>
      </c>
    </row>
    <row r="47" spans="3:6">
      <c r="E47" s="1195"/>
      <c r="F47" s="1194" t="s">
        <v>3847</v>
      </c>
    </row>
    <row r="48" spans="3:6">
      <c r="E48" s="1195"/>
      <c r="F48" s="1194" t="s">
        <v>3846</v>
      </c>
    </row>
    <row r="49" spans="2:6">
      <c r="E49" s="1195"/>
      <c r="F49" s="1194" t="s">
        <v>3845</v>
      </c>
    </row>
    <row r="50" spans="2:6">
      <c r="E50" s="1195"/>
      <c r="F50" s="1194" t="s">
        <v>3844</v>
      </c>
    </row>
    <row r="51" spans="2:6">
      <c r="E51" s="1195">
        <v>29</v>
      </c>
      <c r="F51" s="1196" t="s">
        <v>3843</v>
      </c>
    </row>
    <row r="52" spans="2:6">
      <c r="E52" s="1195"/>
      <c r="F52" s="1194" t="s">
        <v>3842</v>
      </c>
    </row>
    <row r="53" spans="2:6">
      <c r="E53" s="1195"/>
      <c r="F53" s="1196"/>
    </row>
    <row r="54" spans="2:6">
      <c r="E54" s="1195"/>
      <c r="F54" s="1196"/>
    </row>
    <row r="55" spans="2:6" ht="17.25" thickBot="1">
      <c r="B55" s="1205" t="s">
        <v>3841</v>
      </c>
      <c r="E55" s="1195"/>
      <c r="F55" s="1196"/>
    </row>
    <row r="56" spans="2:6" ht="15">
      <c r="C56" s="1204"/>
      <c r="D56" s="1203"/>
      <c r="E56" s="1202"/>
      <c r="F56" s="1201"/>
    </row>
    <row r="57" spans="2:6" ht="14.25">
      <c r="C57" s="1200" t="s">
        <v>1787</v>
      </c>
      <c r="D57" s="1199">
        <v>3</v>
      </c>
      <c r="E57" s="1198"/>
      <c r="F57" s="1197" t="s">
        <v>3840</v>
      </c>
    </row>
    <row r="58" spans="2:6">
      <c r="E58" s="1195">
        <v>30</v>
      </c>
      <c r="F58" s="1196" t="s">
        <v>3839</v>
      </c>
    </row>
    <row r="59" spans="2:6">
      <c r="E59" s="1195"/>
      <c r="F59" s="1194" t="s">
        <v>3838</v>
      </c>
    </row>
    <row r="60" spans="2:6">
      <c r="E60" s="1195"/>
      <c r="F60" s="1194" t="s">
        <v>3837</v>
      </c>
    </row>
    <row r="61" spans="2:6">
      <c r="E61" s="1195">
        <v>31</v>
      </c>
      <c r="F61" s="1196" t="s">
        <v>3836</v>
      </c>
    </row>
    <row r="62" spans="2:6">
      <c r="E62" s="1195"/>
      <c r="F62" s="1194" t="s">
        <v>3835</v>
      </c>
    </row>
    <row r="63" spans="2:6">
      <c r="E63" s="1195"/>
      <c r="F63" s="1194" t="s">
        <v>3834</v>
      </c>
    </row>
    <row r="64" spans="2:6">
      <c r="E64" s="1195"/>
      <c r="F64" s="1194" t="s">
        <v>3833</v>
      </c>
    </row>
    <row r="65" spans="3:6">
      <c r="E65" s="1195"/>
      <c r="F65" s="1194" t="s">
        <v>3832</v>
      </c>
    </row>
    <row r="66" spans="3:6">
      <c r="E66" s="1195"/>
      <c r="F66" s="1194" t="s">
        <v>3831</v>
      </c>
    </row>
    <row r="67" spans="3:6">
      <c r="E67" s="1195"/>
      <c r="F67" s="1194" t="s">
        <v>3830</v>
      </c>
    </row>
    <row r="68" spans="3:6">
      <c r="E68" s="1195"/>
      <c r="F68" s="1194" t="s">
        <v>3829</v>
      </c>
    </row>
    <row r="69" spans="3:6">
      <c r="E69" s="1195"/>
      <c r="F69" s="1194" t="s">
        <v>3828</v>
      </c>
    </row>
    <row r="70" spans="3:6">
      <c r="E70" s="1195"/>
      <c r="F70" s="1194" t="s">
        <v>3827</v>
      </c>
    </row>
    <row r="71" spans="3:6">
      <c r="E71" s="1195">
        <v>32</v>
      </c>
      <c r="F71" s="1196" t="s">
        <v>3826</v>
      </c>
    </row>
    <row r="72" spans="3:6">
      <c r="E72" s="1195"/>
      <c r="F72" s="1194" t="s">
        <v>3825</v>
      </c>
    </row>
    <row r="73" spans="3:6" ht="14.25">
      <c r="C73" s="1200" t="s">
        <v>1787</v>
      </c>
      <c r="D73" s="1199">
        <v>4</v>
      </c>
      <c r="E73" s="1198"/>
      <c r="F73" s="1197" t="s">
        <v>3824</v>
      </c>
    </row>
    <row r="74" spans="3:6">
      <c r="E74" s="1195">
        <v>40</v>
      </c>
      <c r="F74" s="1196" t="s">
        <v>3823</v>
      </c>
    </row>
    <row r="75" spans="3:6">
      <c r="E75" s="1195"/>
      <c r="F75" s="1194" t="s">
        <v>3822</v>
      </c>
    </row>
    <row r="76" spans="3:6">
      <c r="E76" s="1195"/>
      <c r="F76" s="1194" t="s">
        <v>3821</v>
      </c>
    </row>
    <row r="77" spans="3:6">
      <c r="E77" s="1195">
        <v>41</v>
      </c>
      <c r="F77" s="1196" t="s">
        <v>3820</v>
      </c>
    </row>
    <row r="78" spans="3:6">
      <c r="E78" s="1195"/>
      <c r="F78" s="1194" t="s">
        <v>3819</v>
      </c>
    </row>
    <row r="79" spans="3:6">
      <c r="E79" s="1195"/>
      <c r="F79" s="1194" t="s">
        <v>3818</v>
      </c>
    </row>
    <row r="80" spans="3:6">
      <c r="E80" s="1195"/>
      <c r="F80" s="1194" t="s">
        <v>3817</v>
      </c>
    </row>
    <row r="81" spans="2:6">
      <c r="E81" s="1195"/>
      <c r="F81" s="1194" t="s">
        <v>3816</v>
      </c>
    </row>
    <row r="82" spans="2:6">
      <c r="E82" s="1195"/>
      <c r="F82" s="1194" t="s">
        <v>3815</v>
      </c>
    </row>
    <row r="83" spans="2:6">
      <c r="E83" s="1195"/>
      <c r="F83" s="1194" t="s">
        <v>3814</v>
      </c>
    </row>
    <row r="84" spans="2:6">
      <c r="E84" s="1195">
        <v>42</v>
      </c>
      <c r="F84" s="1196" t="s">
        <v>3813</v>
      </c>
    </row>
    <row r="85" spans="2:6">
      <c r="E85" s="1195"/>
      <c r="F85" s="1194" t="s">
        <v>3812</v>
      </c>
    </row>
    <row r="86" spans="2:6">
      <c r="E86" s="1195"/>
      <c r="F86" s="1196"/>
    </row>
    <row r="87" spans="2:6">
      <c r="E87" s="1195"/>
      <c r="F87" s="1196"/>
    </row>
    <row r="88" spans="2:6" ht="17.25" thickBot="1">
      <c r="B88" s="1205" t="s">
        <v>3811</v>
      </c>
      <c r="E88" s="1195"/>
      <c r="F88" s="1196"/>
    </row>
    <row r="89" spans="2:6" ht="15">
      <c r="C89" s="1204"/>
      <c r="D89" s="1203"/>
      <c r="E89" s="1202"/>
      <c r="F89" s="1201"/>
    </row>
    <row r="90" spans="2:6" ht="14.25">
      <c r="C90" s="1200" t="s">
        <v>1787</v>
      </c>
      <c r="D90" s="1199">
        <v>5</v>
      </c>
      <c r="E90" s="1198"/>
      <c r="F90" s="1197" t="s">
        <v>3810</v>
      </c>
    </row>
    <row r="91" spans="2:6">
      <c r="E91" s="1195">
        <v>50</v>
      </c>
      <c r="F91" s="1196" t="s">
        <v>3809</v>
      </c>
    </row>
    <row r="92" spans="2:6">
      <c r="E92" s="1195"/>
      <c r="F92" s="1194" t="s">
        <v>3808</v>
      </c>
    </row>
    <row r="93" spans="2:6">
      <c r="E93" s="1195"/>
      <c r="F93" s="1194" t="s">
        <v>3807</v>
      </c>
    </row>
    <row r="94" spans="2:6">
      <c r="E94" s="1195">
        <v>51</v>
      </c>
      <c r="F94" s="1196" t="s">
        <v>3806</v>
      </c>
    </row>
    <row r="95" spans="2:6">
      <c r="E95" s="1195"/>
      <c r="F95" s="1194" t="s">
        <v>3805</v>
      </c>
    </row>
    <row r="96" spans="2:6">
      <c r="E96" s="1195"/>
      <c r="F96" s="1194" t="s">
        <v>3804</v>
      </c>
    </row>
    <row r="97" spans="5:6">
      <c r="E97" s="1195"/>
      <c r="F97" s="1194" t="s">
        <v>3803</v>
      </c>
    </row>
    <row r="98" spans="5:6">
      <c r="E98" s="1195"/>
      <c r="F98" s="1194" t="s">
        <v>3802</v>
      </c>
    </row>
    <row r="99" spans="5:6">
      <c r="E99" s="1195">
        <v>52</v>
      </c>
      <c r="F99" s="1196" t="s">
        <v>3801</v>
      </c>
    </row>
    <row r="100" spans="5:6">
      <c r="E100" s="1195"/>
      <c r="F100" s="1194" t="s">
        <v>3800</v>
      </c>
    </row>
    <row r="101" spans="5:6">
      <c r="E101" s="1195"/>
      <c r="F101" s="1194" t="s">
        <v>3799</v>
      </c>
    </row>
    <row r="102" spans="5:6">
      <c r="E102" s="1195">
        <v>53</v>
      </c>
      <c r="F102" s="1196" t="s">
        <v>3798</v>
      </c>
    </row>
    <row r="103" spans="5:6">
      <c r="E103" s="1195"/>
      <c r="F103" s="1194" t="s">
        <v>3797</v>
      </c>
    </row>
    <row r="104" spans="5:6">
      <c r="E104" s="1195"/>
      <c r="F104" s="1194" t="s">
        <v>3796</v>
      </c>
    </row>
    <row r="105" spans="5:6">
      <c r="E105" s="1195">
        <v>54</v>
      </c>
      <c r="F105" s="1196" t="s">
        <v>3795</v>
      </c>
    </row>
    <row r="106" spans="5:6">
      <c r="E106" s="1195"/>
      <c r="F106" s="1194" t="s">
        <v>3794</v>
      </c>
    </row>
    <row r="107" spans="5:6">
      <c r="E107" s="1195"/>
      <c r="F107" s="1194" t="s">
        <v>3793</v>
      </c>
    </row>
    <row r="108" spans="5:6">
      <c r="E108" s="1195"/>
      <c r="F108" s="1194" t="s">
        <v>3792</v>
      </c>
    </row>
    <row r="109" spans="5:6">
      <c r="E109" s="1195"/>
      <c r="F109" s="1194" t="s">
        <v>3791</v>
      </c>
    </row>
    <row r="110" spans="5:6">
      <c r="E110" s="1195"/>
      <c r="F110" s="1194" t="s">
        <v>3790</v>
      </c>
    </row>
    <row r="111" spans="5:6">
      <c r="E111" s="1195"/>
      <c r="F111" s="1194" t="s">
        <v>3789</v>
      </c>
    </row>
    <row r="112" spans="5:6">
      <c r="E112" s="1195"/>
      <c r="F112" s="1194" t="s">
        <v>3788</v>
      </c>
    </row>
    <row r="113" spans="5:6">
      <c r="E113" s="1195"/>
      <c r="F113" s="1194" t="s">
        <v>3787</v>
      </c>
    </row>
    <row r="114" spans="5:6">
      <c r="E114" s="1195"/>
      <c r="F114" s="1194" t="s">
        <v>3786</v>
      </c>
    </row>
    <row r="115" spans="5:6">
      <c r="E115" s="1195">
        <v>55</v>
      </c>
      <c r="F115" s="1196" t="s">
        <v>3785</v>
      </c>
    </row>
    <row r="116" spans="5:6">
      <c r="E116" s="1195"/>
      <c r="F116" s="1194" t="s">
        <v>3784</v>
      </c>
    </row>
    <row r="117" spans="5:6">
      <c r="E117" s="1195"/>
      <c r="F117" s="1194" t="s">
        <v>3783</v>
      </c>
    </row>
    <row r="118" spans="5:6">
      <c r="E118" s="1195"/>
      <c r="F118" s="1194" t="s">
        <v>3782</v>
      </c>
    </row>
    <row r="119" spans="5:6">
      <c r="E119" s="1195"/>
      <c r="F119" s="1194" t="s">
        <v>3781</v>
      </c>
    </row>
    <row r="120" spans="5:6">
      <c r="E120" s="1195"/>
      <c r="F120" s="1194" t="s">
        <v>3780</v>
      </c>
    </row>
    <row r="121" spans="5:6">
      <c r="E121" s="1195"/>
      <c r="F121" s="1194" t="s">
        <v>3779</v>
      </c>
    </row>
    <row r="122" spans="5:6">
      <c r="E122" s="1195"/>
      <c r="F122" s="1194" t="s">
        <v>3778</v>
      </c>
    </row>
    <row r="123" spans="5:6">
      <c r="E123" s="1195"/>
      <c r="F123" s="1194" t="s">
        <v>3777</v>
      </c>
    </row>
    <row r="124" spans="5:6">
      <c r="E124" s="1195">
        <v>59</v>
      </c>
      <c r="F124" s="1196" t="s">
        <v>3776</v>
      </c>
    </row>
    <row r="125" spans="5:6">
      <c r="E125" s="1195"/>
      <c r="F125" s="1194" t="s">
        <v>3775</v>
      </c>
    </row>
    <row r="126" spans="5:6">
      <c r="E126" s="1195"/>
      <c r="F126" s="1194" t="s">
        <v>3774</v>
      </c>
    </row>
    <row r="127" spans="5:6">
      <c r="E127" s="1195"/>
      <c r="F127" s="1194" t="s">
        <v>3773</v>
      </c>
    </row>
    <row r="128" spans="5:6">
      <c r="E128" s="1195"/>
      <c r="F128" s="1194" t="s">
        <v>3772</v>
      </c>
    </row>
    <row r="129" spans="2:6">
      <c r="E129" s="1195"/>
      <c r="F129" s="1194" t="s">
        <v>3771</v>
      </c>
    </row>
    <row r="130" spans="2:6">
      <c r="E130" s="1195"/>
      <c r="F130" s="1196"/>
    </row>
    <row r="131" spans="2:6">
      <c r="E131" s="1195"/>
      <c r="F131" s="1196"/>
    </row>
    <row r="132" spans="2:6" ht="17.25" thickBot="1">
      <c r="B132" s="1205" t="s">
        <v>3770</v>
      </c>
      <c r="E132" s="1195"/>
      <c r="F132" s="1196"/>
    </row>
    <row r="133" spans="2:6" ht="15">
      <c r="C133" s="1204"/>
      <c r="D133" s="1203"/>
      <c r="E133" s="1202"/>
      <c r="F133" s="1201"/>
    </row>
    <row r="134" spans="2:6" ht="14.25">
      <c r="C134" s="1200" t="s">
        <v>1787</v>
      </c>
      <c r="D134" s="1199">
        <v>6</v>
      </c>
      <c r="E134" s="1198"/>
      <c r="F134" s="1197" t="s">
        <v>3769</v>
      </c>
    </row>
    <row r="135" spans="2:6">
      <c r="E135" s="1195">
        <v>60</v>
      </c>
      <c r="F135" s="1196" t="s">
        <v>3768</v>
      </c>
    </row>
    <row r="136" spans="2:6">
      <c r="E136" s="1195"/>
      <c r="F136" s="1194" t="s">
        <v>3767</v>
      </c>
    </row>
    <row r="137" spans="2:6">
      <c r="E137" s="1195"/>
      <c r="F137" s="1194" t="s">
        <v>3766</v>
      </c>
    </row>
    <row r="138" spans="2:6">
      <c r="E138" s="1195">
        <v>61</v>
      </c>
      <c r="F138" s="1196" t="s">
        <v>3765</v>
      </c>
    </row>
    <row r="139" spans="2:6">
      <c r="E139" s="1195"/>
      <c r="F139" s="1194" t="s">
        <v>3764</v>
      </c>
    </row>
    <row r="140" spans="2:6">
      <c r="E140" s="1195">
        <v>62</v>
      </c>
      <c r="F140" s="1196" t="s">
        <v>3763</v>
      </c>
    </row>
    <row r="141" spans="2:6">
      <c r="E141" s="1195"/>
      <c r="F141" s="1194" t="s">
        <v>3762</v>
      </c>
    </row>
    <row r="142" spans="2:6">
      <c r="E142" s="1195"/>
      <c r="F142" s="1194" t="s">
        <v>3761</v>
      </c>
    </row>
    <row r="143" spans="2:6">
      <c r="E143" s="1195"/>
      <c r="F143" s="1194" t="s">
        <v>3760</v>
      </c>
    </row>
    <row r="144" spans="2:6">
      <c r="E144" s="1195">
        <v>63</v>
      </c>
      <c r="F144" s="1196" t="s">
        <v>3759</v>
      </c>
    </row>
    <row r="145" spans="3:6">
      <c r="E145" s="1195"/>
      <c r="F145" s="1194" t="s">
        <v>3758</v>
      </c>
    </row>
    <row r="146" spans="3:6">
      <c r="E146" s="1195">
        <v>64</v>
      </c>
      <c r="F146" s="1196" t="s">
        <v>3757</v>
      </c>
    </row>
    <row r="147" spans="3:6">
      <c r="E147" s="1195"/>
      <c r="F147" s="1194" t="s">
        <v>3756</v>
      </c>
    </row>
    <row r="148" spans="3:6">
      <c r="E148" s="1195">
        <v>65</v>
      </c>
      <c r="F148" s="1196" t="s">
        <v>3755</v>
      </c>
    </row>
    <row r="149" spans="3:6">
      <c r="E149" s="1195"/>
      <c r="F149" s="1194" t="s">
        <v>3754</v>
      </c>
    </row>
    <row r="150" spans="3:6">
      <c r="E150" s="1195">
        <v>66</v>
      </c>
      <c r="F150" s="1196" t="s">
        <v>3753</v>
      </c>
    </row>
    <row r="151" spans="3:6">
      <c r="E151" s="1195"/>
      <c r="F151" s="1194" t="s">
        <v>3752</v>
      </c>
    </row>
    <row r="152" spans="3:6" ht="14.25">
      <c r="C152" s="1200" t="s">
        <v>1787</v>
      </c>
      <c r="D152" s="1199">
        <v>7</v>
      </c>
      <c r="E152" s="1198"/>
      <c r="F152" s="1197" t="s">
        <v>3751</v>
      </c>
    </row>
    <row r="153" spans="3:6">
      <c r="E153" s="1195">
        <v>70</v>
      </c>
      <c r="F153" s="1196" t="s">
        <v>3750</v>
      </c>
    </row>
    <row r="154" spans="3:6">
      <c r="E154" s="1195"/>
      <c r="F154" s="1194" t="s">
        <v>3749</v>
      </c>
    </row>
    <row r="155" spans="3:6">
      <c r="E155" s="1195"/>
      <c r="F155" s="1194" t="s">
        <v>3748</v>
      </c>
    </row>
    <row r="156" spans="3:6">
      <c r="E156" s="1195">
        <v>71</v>
      </c>
      <c r="F156" s="1196" t="s">
        <v>3747</v>
      </c>
    </row>
    <row r="157" spans="3:6">
      <c r="E157" s="1195"/>
      <c r="F157" s="1194" t="s">
        <v>3746</v>
      </c>
    </row>
    <row r="158" spans="3:6">
      <c r="E158" s="1195"/>
      <c r="F158" s="1194" t="s">
        <v>3745</v>
      </c>
    </row>
    <row r="159" spans="3:6">
      <c r="E159" s="1195">
        <v>72</v>
      </c>
      <c r="F159" s="1196" t="s">
        <v>3744</v>
      </c>
    </row>
    <row r="160" spans="3:6">
      <c r="E160" s="1195"/>
      <c r="F160" s="1194" t="s">
        <v>3743</v>
      </c>
    </row>
    <row r="161" spans="5:6">
      <c r="E161" s="1195"/>
      <c r="F161" s="1194" t="s">
        <v>3742</v>
      </c>
    </row>
    <row r="162" spans="5:6">
      <c r="E162" s="1195"/>
      <c r="F162" s="1194" t="s">
        <v>3741</v>
      </c>
    </row>
    <row r="163" spans="5:6">
      <c r="E163" s="1195">
        <v>73</v>
      </c>
      <c r="F163" s="1196" t="s">
        <v>3740</v>
      </c>
    </row>
    <row r="164" spans="5:6">
      <c r="E164" s="1195"/>
      <c r="F164" s="1194" t="s">
        <v>3739</v>
      </c>
    </row>
    <row r="165" spans="5:6">
      <c r="E165" s="1195"/>
      <c r="F165" s="1194" t="s">
        <v>3738</v>
      </c>
    </row>
    <row r="166" spans="5:6">
      <c r="E166" s="1195">
        <v>74</v>
      </c>
      <c r="F166" s="1196" t="s">
        <v>3737</v>
      </c>
    </row>
    <row r="167" spans="5:6">
      <c r="E167" s="1195"/>
      <c r="F167" s="1194" t="s">
        <v>3736</v>
      </c>
    </row>
    <row r="168" spans="5:6">
      <c r="E168" s="1195"/>
      <c r="F168" s="1194" t="s">
        <v>3735</v>
      </c>
    </row>
    <row r="169" spans="5:6">
      <c r="E169" s="1195"/>
      <c r="F169" s="1194" t="s">
        <v>3734</v>
      </c>
    </row>
    <row r="170" spans="5:6">
      <c r="E170" s="1195"/>
      <c r="F170" s="1194" t="s">
        <v>3733</v>
      </c>
    </row>
    <row r="171" spans="5:6">
      <c r="E171" s="1195">
        <v>75</v>
      </c>
      <c r="F171" s="1196" t="s">
        <v>3732</v>
      </c>
    </row>
    <row r="172" spans="5:6">
      <c r="E172" s="1195"/>
      <c r="F172" s="1194" t="s">
        <v>3731</v>
      </c>
    </row>
    <row r="173" spans="5:6">
      <c r="E173" s="1195">
        <v>76</v>
      </c>
      <c r="F173" s="1196" t="s">
        <v>3730</v>
      </c>
    </row>
    <row r="174" spans="5:6">
      <c r="E174" s="1195"/>
      <c r="F174" s="1194" t="s">
        <v>3729</v>
      </c>
    </row>
    <row r="175" spans="5:6">
      <c r="E175" s="1195"/>
      <c r="F175" s="1194" t="s">
        <v>3728</v>
      </c>
    </row>
    <row r="176" spans="5:6">
      <c r="E176" s="1195"/>
      <c r="F176" s="1194" t="s">
        <v>3727</v>
      </c>
    </row>
    <row r="177" spans="3:6">
      <c r="E177" s="1195">
        <v>77</v>
      </c>
      <c r="F177" s="1196" t="s">
        <v>3726</v>
      </c>
    </row>
    <row r="178" spans="3:6">
      <c r="E178" s="1195"/>
      <c r="F178" s="1194" t="s">
        <v>3725</v>
      </c>
    </row>
    <row r="179" spans="3:6">
      <c r="E179" s="1195"/>
      <c r="F179" s="1194" t="s">
        <v>3724</v>
      </c>
    </row>
    <row r="180" spans="3:6">
      <c r="E180" s="1195">
        <v>78</v>
      </c>
      <c r="F180" s="1196" t="s">
        <v>3723</v>
      </c>
    </row>
    <row r="181" spans="3:6">
      <c r="E181" s="1195"/>
      <c r="F181" s="1194" t="s">
        <v>3722</v>
      </c>
    </row>
    <row r="182" spans="3:6">
      <c r="E182" s="1195"/>
      <c r="F182" s="1194" t="s">
        <v>3721</v>
      </c>
    </row>
    <row r="183" spans="3:6">
      <c r="E183" s="1195">
        <v>79</v>
      </c>
      <c r="F183" s="1196" t="s">
        <v>3720</v>
      </c>
    </row>
    <row r="184" spans="3:6">
      <c r="E184" s="1195"/>
      <c r="F184" s="1194" t="s">
        <v>3719</v>
      </c>
    </row>
    <row r="185" spans="3:6">
      <c r="E185" s="1195"/>
      <c r="F185" s="1194" t="s">
        <v>3718</v>
      </c>
    </row>
    <row r="186" spans="3:6">
      <c r="E186" s="1195"/>
      <c r="F186" s="1194" t="s">
        <v>3717</v>
      </c>
    </row>
    <row r="187" spans="3:6">
      <c r="E187" s="1195"/>
      <c r="F187" s="1194" t="s">
        <v>3716</v>
      </c>
    </row>
    <row r="188" spans="3:6">
      <c r="E188" s="1195"/>
      <c r="F188" s="1194" t="s">
        <v>3715</v>
      </c>
    </row>
    <row r="189" spans="3:6">
      <c r="E189" s="1195"/>
      <c r="F189" s="1194" t="s">
        <v>3714</v>
      </c>
    </row>
    <row r="190" spans="3:6">
      <c r="E190" s="1195"/>
      <c r="F190" s="1194" t="s">
        <v>3713</v>
      </c>
    </row>
    <row r="191" spans="3:6" ht="14.25">
      <c r="C191" s="1200" t="s">
        <v>1787</v>
      </c>
      <c r="D191" s="1199">
        <v>8</v>
      </c>
      <c r="E191" s="1198"/>
      <c r="F191" s="1197" t="s">
        <v>3712</v>
      </c>
    </row>
    <row r="192" spans="3:6">
      <c r="E192" s="1195">
        <v>80</v>
      </c>
      <c r="F192" s="1196" t="s">
        <v>3711</v>
      </c>
    </row>
    <row r="193" spans="5:6">
      <c r="E193" s="1195"/>
      <c r="F193" s="1194" t="s">
        <v>3710</v>
      </c>
    </row>
    <row r="194" spans="5:6">
      <c r="E194" s="1195"/>
      <c r="F194" s="1194" t="s">
        <v>3709</v>
      </c>
    </row>
    <row r="195" spans="5:6">
      <c r="E195" s="1195">
        <v>81</v>
      </c>
      <c r="F195" s="1196" t="s">
        <v>3708</v>
      </c>
    </row>
    <row r="196" spans="5:6">
      <c r="E196" s="1195"/>
      <c r="F196" s="1194" t="s">
        <v>3707</v>
      </c>
    </row>
    <row r="197" spans="5:6">
      <c r="E197" s="1195"/>
      <c r="F197" s="1194" t="s">
        <v>3706</v>
      </c>
    </row>
    <row r="198" spans="5:6">
      <c r="E198" s="1195">
        <v>82</v>
      </c>
      <c r="F198" s="1196" t="s">
        <v>3705</v>
      </c>
    </row>
    <row r="199" spans="5:6">
      <c r="E199" s="1195"/>
      <c r="F199" s="1194" t="s">
        <v>3704</v>
      </c>
    </row>
    <row r="200" spans="5:6">
      <c r="E200" s="1195"/>
      <c r="F200" s="1194" t="s">
        <v>3703</v>
      </c>
    </row>
    <row r="201" spans="5:6">
      <c r="E201" s="1195"/>
      <c r="F201" s="1194" t="s">
        <v>3702</v>
      </c>
    </row>
    <row r="202" spans="5:6">
      <c r="E202" s="1195">
        <v>83</v>
      </c>
      <c r="F202" s="1196" t="s">
        <v>3701</v>
      </c>
    </row>
    <row r="203" spans="5:6">
      <c r="E203" s="1195"/>
      <c r="F203" s="1194" t="s">
        <v>3700</v>
      </c>
    </row>
    <row r="204" spans="5:6">
      <c r="E204" s="1195"/>
      <c r="F204" s="1194" t="s">
        <v>3699</v>
      </c>
    </row>
    <row r="205" spans="5:6">
      <c r="E205" s="1195"/>
      <c r="F205" s="1194" t="s">
        <v>3698</v>
      </c>
    </row>
    <row r="206" spans="5:6">
      <c r="E206" s="1195"/>
      <c r="F206" s="1194" t="s">
        <v>3697</v>
      </c>
    </row>
    <row r="207" spans="5:6">
      <c r="E207" s="1195">
        <v>84</v>
      </c>
      <c r="F207" s="1196" t="s">
        <v>3696</v>
      </c>
    </row>
    <row r="208" spans="5:6">
      <c r="E208" s="1195"/>
      <c r="F208" s="1194" t="s">
        <v>3695</v>
      </c>
    </row>
    <row r="209" spans="2:6">
      <c r="E209" s="1195"/>
      <c r="F209" s="1194" t="s">
        <v>3694</v>
      </c>
    </row>
    <row r="210" spans="2:6">
      <c r="E210" s="1195">
        <v>89</v>
      </c>
      <c r="F210" s="1196" t="s">
        <v>3693</v>
      </c>
    </row>
    <row r="211" spans="2:6">
      <c r="E211" s="1195"/>
      <c r="F211" s="1194" t="s">
        <v>3692</v>
      </c>
    </row>
    <row r="212" spans="2:6">
      <c r="E212" s="1195"/>
      <c r="F212" s="1194" t="s">
        <v>3691</v>
      </c>
    </row>
    <row r="213" spans="2:6">
      <c r="E213" s="1195"/>
      <c r="F213" s="1194" t="s">
        <v>3690</v>
      </c>
    </row>
    <row r="214" spans="2:6">
      <c r="E214" s="1195"/>
      <c r="F214" s="1194" t="s">
        <v>3689</v>
      </c>
    </row>
    <row r="215" spans="2:6">
      <c r="E215" s="1195"/>
      <c r="F215" s="1196"/>
    </row>
    <row r="216" spans="2:6">
      <c r="E216" s="1195"/>
      <c r="F216" s="1196"/>
    </row>
    <row r="217" spans="2:6" ht="17.25" thickBot="1">
      <c r="B217" s="1206" t="s">
        <v>3688</v>
      </c>
    </row>
    <row r="218" spans="2:6" ht="15">
      <c r="C218" s="1204" t="s">
        <v>3687</v>
      </c>
      <c r="D218" s="1203"/>
      <c r="E218" s="1202"/>
      <c r="F218" s="1201"/>
    </row>
    <row r="219" spans="2:6" ht="14.25">
      <c r="C219" s="1200" t="s">
        <v>1787</v>
      </c>
      <c r="D219" s="1199">
        <v>9</v>
      </c>
      <c r="E219" s="1211"/>
      <c r="F219" s="1197" t="s">
        <v>3686</v>
      </c>
    </row>
    <row r="220" spans="2:6">
      <c r="C220" s="1209"/>
      <c r="D220" s="1208"/>
      <c r="E220" s="1195">
        <v>90</v>
      </c>
      <c r="F220" s="1196" t="s">
        <v>3685</v>
      </c>
    </row>
    <row r="221" spans="2:6">
      <c r="C221" s="1209"/>
      <c r="D221" s="1208"/>
      <c r="E221" s="1195"/>
      <c r="F221" s="1194" t="s">
        <v>3684</v>
      </c>
    </row>
    <row r="222" spans="2:6">
      <c r="C222" s="1209"/>
      <c r="D222" s="1208"/>
      <c r="E222" s="1195"/>
      <c r="F222" s="1194" t="s">
        <v>3683</v>
      </c>
    </row>
    <row r="223" spans="2:6">
      <c r="C223" s="1209"/>
      <c r="D223" s="1208"/>
      <c r="E223" s="1195">
        <v>91</v>
      </c>
      <c r="F223" s="1196" t="s">
        <v>3682</v>
      </c>
    </row>
    <row r="224" spans="2:6">
      <c r="C224" s="1209"/>
      <c r="D224" s="1208"/>
      <c r="E224" s="1195"/>
      <c r="F224" s="1194" t="s">
        <v>3681</v>
      </c>
    </row>
    <row r="225" spans="3:6">
      <c r="C225" s="1209"/>
      <c r="D225" s="1208"/>
      <c r="E225" s="1195"/>
      <c r="F225" s="1194" t="s">
        <v>3680</v>
      </c>
    </row>
    <row r="226" spans="3:6">
      <c r="C226" s="1209"/>
      <c r="D226" s="1208"/>
      <c r="E226" s="1195"/>
      <c r="F226" s="1194" t="s">
        <v>3679</v>
      </c>
    </row>
    <row r="227" spans="3:6">
      <c r="C227" s="1209"/>
      <c r="D227" s="1208"/>
      <c r="E227" s="1195"/>
      <c r="F227" s="1194" t="s">
        <v>3678</v>
      </c>
    </row>
    <row r="228" spans="3:6">
      <c r="C228" s="1209"/>
      <c r="D228" s="1208"/>
      <c r="E228" s="1195"/>
      <c r="F228" s="1194" t="s">
        <v>3677</v>
      </c>
    </row>
    <row r="229" spans="3:6">
      <c r="C229" s="1209"/>
      <c r="D229" s="1208"/>
      <c r="E229" s="1195">
        <v>92</v>
      </c>
      <c r="F229" s="1196" t="s">
        <v>3676</v>
      </c>
    </row>
    <row r="230" spans="3:6">
      <c r="C230" s="1209"/>
      <c r="D230" s="1208"/>
      <c r="E230" s="1195"/>
      <c r="F230" s="1194" t="s">
        <v>3675</v>
      </c>
    </row>
    <row r="231" spans="3:6">
      <c r="C231" s="1209"/>
      <c r="D231" s="1208"/>
      <c r="E231" s="1195"/>
      <c r="F231" s="1194" t="s">
        <v>3674</v>
      </c>
    </row>
    <row r="232" spans="3:6">
      <c r="C232" s="1209"/>
      <c r="D232" s="1208"/>
      <c r="E232" s="1195"/>
      <c r="F232" s="1194" t="s">
        <v>3673</v>
      </c>
    </row>
    <row r="233" spans="3:6">
      <c r="C233" s="1209"/>
      <c r="D233" s="1208"/>
      <c r="E233" s="1195"/>
      <c r="F233" s="1194" t="s">
        <v>3672</v>
      </c>
    </row>
    <row r="234" spans="3:6">
      <c r="C234" s="1209"/>
      <c r="D234" s="1208"/>
      <c r="E234" s="1195"/>
      <c r="F234" s="1194" t="s">
        <v>3671</v>
      </c>
    </row>
    <row r="235" spans="3:6">
      <c r="C235" s="1209"/>
      <c r="D235" s="1208"/>
      <c r="E235" s="1195"/>
      <c r="F235" s="1194" t="s">
        <v>3670</v>
      </c>
    </row>
    <row r="236" spans="3:6">
      <c r="C236" s="1209"/>
      <c r="D236" s="1208"/>
      <c r="E236" s="1195"/>
      <c r="F236" s="1194" t="s">
        <v>3669</v>
      </c>
    </row>
    <row r="237" spans="3:6">
      <c r="C237" s="1209"/>
      <c r="D237" s="1208"/>
      <c r="E237" s="1195">
        <v>93</v>
      </c>
      <c r="F237" s="1196" t="s">
        <v>3668</v>
      </c>
    </row>
    <row r="238" spans="3:6">
      <c r="C238" s="1209"/>
      <c r="D238" s="1208"/>
      <c r="E238" s="1195"/>
      <c r="F238" s="1194" t="s">
        <v>3667</v>
      </c>
    </row>
    <row r="239" spans="3:6">
      <c r="C239" s="1209"/>
      <c r="D239" s="1208"/>
      <c r="E239" s="1195"/>
      <c r="F239" s="1194" t="s">
        <v>3666</v>
      </c>
    </row>
    <row r="240" spans="3:6">
      <c r="C240" s="1209"/>
      <c r="D240" s="1208"/>
      <c r="E240" s="1195">
        <v>94</v>
      </c>
      <c r="F240" s="1196" t="s">
        <v>3665</v>
      </c>
    </row>
    <row r="241" spans="3:6">
      <c r="C241" s="1209"/>
      <c r="D241" s="1208"/>
      <c r="E241" s="1195"/>
      <c r="F241" s="1194" t="s">
        <v>3664</v>
      </c>
    </row>
    <row r="242" spans="3:6">
      <c r="C242" s="1209"/>
      <c r="D242" s="1208"/>
      <c r="E242" s="1195"/>
      <c r="F242" s="1194" t="s">
        <v>3663</v>
      </c>
    </row>
    <row r="243" spans="3:6">
      <c r="C243" s="1209"/>
      <c r="D243" s="1208"/>
      <c r="E243" s="1195"/>
      <c r="F243" s="1194" t="s">
        <v>3662</v>
      </c>
    </row>
    <row r="244" spans="3:6">
      <c r="C244" s="1209"/>
      <c r="D244" s="1208"/>
      <c r="E244" s="1195"/>
      <c r="F244" s="1194" t="s">
        <v>3661</v>
      </c>
    </row>
    <row r="245" spans="3:6">
      <c r="C245" s="1209"/>
      <c r="D245" s="1208"/>
      <c r="E245" s="1195"/>
      <c r="F245" s="1194" t="s">
        <v>3660</v>
      </c>
    </row>
    <row r="246" spans="3:6">
      <c r="C246" s="1209"/>
      <c r="D246" s="1208"/>
      <c r="E246" s="1195">
        <v>95</v>
      </c>
      <c r="F246" s="1196" t="s">
        <v>3659</v>
      </c>
    </row>
    <row r="247" spans="3:6">
      <c r="C247" s="1209"/>
      <c r="D247" s="1208"/>
      <c r="E247" s="1195"/>
      <c r="F247" s="1194" t="s">
        <v>3658</v>
      </c>
    </row>
    <row r="248" spans="3:6">
      <c r="C248" s="1209"/>
      <c r="D248" s="1208"/>
      <c r="E248" s="1195"/>
      <c r="F248" s="1194" t="s">
        <v>3657</v>
      </c>
    </row>
    <row r="249" spans="3:6">
      <c r="C249" s="1209"/>
      <c r="D249" s="1208"/>
      <c r="E249" s="1195"/>
      <c r="F249" s="1194" t="s">
        <v>3656</v>
      </c>
    </row>
    <row r="250" spans="3:6">
      <c r="C250" s="1209"/>
      <c r="D250" s="1208"/>
      <c r="E250" s="1195">
        <v>96</v>
      </c>
      <c r="F250" s="1196" t="s">
        <v>3655</v>
      </c>
    </row>
    <row r="251" spans="3:6">
      <c r="C251" s="1209"/>
      <c r="D251" s="1208"/>
      <c r="E251" s="1195"/>
      <c r="F251" s="1194" t="s">
        <v>3654</v>
      </c>
    </row>
    <row r="252" spans="3:6">
      <c r="C252" s="1209"/>
      <c r="D252" s="1208"/>
      <c r="E252" s="1195"/>
      <c r="F252" s="1194" t="s">
        <v>3653</v>
      </c>
    </row>
    <row r="253" spans="3:6">
      <c r="C253" s="1209"/>
      <c r="D253" s="1208"/>
      <c r="E253" s="1195"/>
      <c r="F253" s="1194" t="s">
        <v>3652</v>
      </c>
    </row>
    <row r="254" spans="3:6">
      <c r="C254" s="1209"/>
      <c r="D254" s="1208"/>
      <c r="E254" s="1195">
        <v>97</v>
      </c>
      <c r="F254" s="1196" t="s">
        <v>3651</v>
      </c>
    </row>
    <row r="255" spans="3:6">
      <c r="C255" s="1209"/>
      <c r="D255" s="1208"/>
      <c r="E255" s="1195"/>
      <c r="F255" s="1194" t="s">
        <v>3650</v>
      </c>
    </row>
    <row r="256" spans="3:6">
      <c r="C256" s="1209"/>
      <c r="D256" s="1208"/>
      <c r="E256" s="1195"/>
      <c r="F256" s="1194" t="s">
        <v>3649</v>
      </c>
    </row>
    <row r="257" spans="3:6">
      <c r="C257" s="1209"/>
      <c r="D257" s="1208"/>
      <c r="E257" s="1195"/>
      <c r="F257" s="1194" t="s">
        <v>3648</v>
      </c>
    </row>
    <row r="258" spans="3:6">
      <c r="C258" s="1209"/>
      <c r="D258" s="1208"/>
      <c r="E258" s="1195"/>
      <c r="F258" s="1194" t="s">
        <v>3647</v>
      </c>
    </row>
    <row r="259" spans="3:6">
      <c r="C259" s="1209"/>
      <c r="D259" s="1208"/>
      <c r="E259" s="1195"/>
      <c r="F259" s="1194" t="s">
        <v>3646</v>
      </c>
    </row>
    <row r="260" spans="3:6">
      <c r="C260" s="1209"/>
      <c r="D260" s="1208"/>
      <c r="E260" s="1195">
        <v>98</v>
      </c>
      <c r="F260" s="1196" t="s">
        <v>3645</v>
      </c>
    </row>
    <row r="261" spans="3:6">
      <c r="C261" s="1209"/>
      <c r="D261" s="1208"/>
      <c r="E261" s="1195"/>
      <c r="F261" s="1194" t="s">
        <v>3644</v>
      </c>
    </row>
    <row r="262" spans="3:6">
      <c r="C262" s="1209"/>
      <c r="D262" s="1208"/>
      <c r="E262" s="1195"/>
      <c r="F262" s="1194" t="s">
        <v>3643</v>
      </c>
    </row>
    <row r="263" spans="3:6">
      <c r="C263" s="1209"/>
      <c r="D263" s="1208"/>
      <c r="E263" s="1195">
        <v>99</v>
      </c>
      <c r="F263" s="1196" t="s">
        <v>3642</v>
      </c>
    </row>
    <row r="264" spans="3:6">
      <c r="C264" s="1209"/>
      <c r="D264" s="1208"/>
      <c r="E264" s="1195"/>
      <c r="F264" s="1194" t="s">
        <v>3641</v>
      </c>
    </row>
    <row r="265" spans="3:6">
      <c r="C265" s="1209"/>
      <c r="D265" s="1208"/>
      <c r="E265" s="1195"/>
      <c r="F265" s="1194" t="s">
        <v>3640</v>
      </c>
    </row>
    <row r="266" spans="3:6">
      <c r="C266" s="1209"/>
      <c r="D266" s="1208"/>
      <c r="E266" s="1195"/>
      <c r="F266" s="1194" t="s">
        <v>3639</v>
      </c>
    </row>
    <row r="267" spans="3:6">
      <c r="C267" s="1209"/>
      <c r="D267" s="1208"/>
      <c r="E267" s="1195"/>
      <c r="F267" s="1194" t="s">
        <v>3638</v>
      </c>
    </row>
    <row r="268" spans="3:6">
      <c r="C268" s="1209"/>
      <c r="D268" s="1208"/>
      <c r="E268" s="1195"/>
      <c r="F268" s="1194" t="s">
        <v>3637</v>
      </c>
    </row>
    <row r="269" spans="3:6">
      <c r="C269" s="1209"/>
      <c r="D269" s="1208"/>
      <c r="E269" s="1195"/>
      <c r="F269" s="1194" t="s">
        <v>3636</v>
      </c>
    </row>
    <row r="270" spans="3:6">
      <c r="C270" s="1209"/>
      <c r="D270" s="1208"/>
      <c r="E270" s="1195"/>
      <c r="F270" s="1194" t="s">
        <v>3635</v>
      </c>
    </row>
    <row r="271" spans="3:6">
      <c r="C271" s="1209"/>
      <c r="D271" s="1208"/>
      <c r="E271" s="1195"/>
      <c r="F271" s="1194" t="s">
        <v>3634</v>
      </c>
    </row>
    <row r="272" spans="3:6">
      <c r="C272" s="1209"/>
      <c r="D272" s="1208"/>
      <c r="E272" s="1195"/>
      <c r="F272" s="1194" t="s">
        <v>3633</v>
      </c>
    </row>
    <row r="273" spans="3:6" ht="14.25">
      <c r="C273" s="1200" t="s">
        <v>1787</v>
      </c>
      <c r="D273" s="1199">
        <v>10</v>
      </c>
      <c r="E273" s="1198"/>
      <c r="F273" s="1197" t="s">
        <v>3632</v>
      </c>
    </row>
    <row r="274" spans="3:6">
      <c r="C274" s="1209"/>
      <c r="D274" s="1208"/>
      <c r="E274" s="1195">
        <v>100</v>
      </c>
      <c r="F274" s="1196" t="s">
        <v>3631</v>
      </c>
    </row>
    <row r="275" spans="3:6">
      <c r="C275" s="1209"/>
      <c r="D275" s="1208"/>
      <c r="E275" s="1195"/>
      <c r="F275" s="1194" t="s">
        <v>3630</v>
      </c>
    </row>
    <row r="276" spans="3:6">
      <c r="C276" s="1209"/>
      <c r="D276" s="1208"/>
      <c r="E276" s="1195"/>
      <c r="F276" s="1194" t="s">
        <v>3629</v>
      </c>
    </row>
    <row r="277" spans="3:6">
      <c r="C277" s="1209"/>
      <c r="D277" s="1208"/>
      <c r="E277" s="1195">
        <v>101</v>
      </c>
      <c r="F277" s="1196" t="s">
        <v>3628</v>
      </c>
    </row>
    <row r="278" spans="3:6">
      <c r="C278" s="1209"/>
      <c r="D278" s="1208"/>
      <c r="E278" s="1195"/>
      <c r="F278" s="1194" t="s">
        <v>3627</v>
      </c>
    </row>
    <row r="279" spans="3:6">
      <c r="C279" s="1209"/>
      <c r="D279" s="1208"/>
      <c r="E279" s="1195">
        <v>102</v>
      </c>
      <c r="F279" s="1196" t="s">
        <v>3626</v>
      </c>
    </row>
    <row r="280" spans="3:6">
      <c r="C280" s="1209"/>
      <c r="D280" s="1208"/>
      <c r="E280" s="1195"/>
      <c r="F280" s="1194" t="s">
        <v>3625</v>
      </c>
    </row>
    <row r="281" spans="3:6">
      <c r="C281" s="1209"/>
      <c r="D281" s="1208"/>
      <c r="E281" s="1195"/>
      <c r="F281" s="1194" t="s">
        <v>3624</v>
      </c>
    </row>
    <row r="282" spans="3:6">
      <c r="C282" s="1209"/>
      <c r="D282" s="1208"/>
      <c r="E282" s="1195"/>
      <c r="F282" s="1194" t="s">
        <v>3623</v>
      </c>
    </row>
    <row r="283" spans="3:6">
      <c r="C283" s="1209"/>
      <c r="D283" s="1208"/>
      <c r="E283" s="1195"/>
      <c r="F283" s="1194" t="s">
        <v>3622</v>
      </c>
    </row>
    <row r="284" spans="3:6">
      <c r="C284" s="1209"/>
      <c r="D284" s="1208"/>
      <c r="E284" s="1195">
        <v>103</v>
      </c>
      <c r="F284" s="1196" t="s">
        <v>3621</v>
      </c>
    </row>
    <row r="285" spans="3:6">
      <c r="C285" s="1209"/>
      <c r="D285" s="1208"/>
      <c r="E285" s="1195"/>
      <c r="F285" s="1194" t="s">
        <v>3620</v>
      </c>
    </row>
    <row r="286" spans="3:6">
      <c r="C286" s="1209"/>
      <c r="D286" s="1208"/>
      <c r="E286" s="1195"/>
      <c r="F286" s="1194" t="s">
        <v>3619</v>
      </c>
    </row>
    <row r="287" spans="3:6">
      <c r="C287" s="1209"/>
      <c r="D287" s="1208"/>
      <c r="E287" s="1195">
        <v>104</v>
      </c>
      <c r="F287" s="1196" t="s">
        <v>3618</v>
      </c>
    </row>
    <row r="288" spans="3:6">
      <c r="C288" s="1209"/>
      <c r="D288" s="1208"/>
      <c r="E288" s="1195"/>
      <c r="F288" s="1194" t="s">
        <v>3617</v>
      </c>
    </row>
    <row r="289" spans="3:6">
      <c r="C289" s="1209"/>
      <c r="D289" s="1208"/>
      <c r="E289" s="1195">
        <v>105</v>
      </c>
      <c r="F289" s="1196" t="s">
        <v>3616</v>
      </c>
    </row>
    <row r="290" spans="3:6">
      <c r="C290" s="1209"/>
      <c r="D290" s="1208"/>
      <c r="E290" s="1195"/>
      <c r="F290" s="1194" t="s">
        <v>3615</v>
      </c>
    </row>
    <row r="291" spans="3:6">
      <c r="C291" s="1209"/>
      <c r="D291" s="1208"/>
      <c r="E291" s="1195"/>
      <c r="F291" s="1194" t="s">
        <v>3614</v>
      </c>
    </row>
    <row r="292" spans="3:6">
      <c r="C292" s="1209"/>
      <c r="D292" s="1208"/>
      <c r="E292" s="1195">
        <v>106</v>
      </c>
      <c r="F292" s="1196" t="s">
        <v>3613</v>
      </c>
    </row>
    <row r="293" spans="3:6">
      <c r="C293" s="1209"/>
      <c r="D293" s="1208"/>
      <c r="E293" s="1195"/>
      <c r="F293" s="1194" t="s">
        <v>3612</v>
      </c>
    </row>
    <row r="294" spans="3:6">
      <c r="C294" s="1209"/>
      <c r="D294" s="1208"/>
      <c r="E294" s="1195"/>
      <c r="F294" s="1194" t="s">
        <v>3611</v>
      </c>
    </row>
    <row r="295" spans="3:6">
      <c r="C295" s="1209"/>
      <c r="D295" s="1208"/>
      <c r="E295" s="1195"/>
      <c r="F295" s="1194" t="s">
        <v>3610</v>
      </c>
    </row>
    <row r="296" spans="3:6" ht="14.25">
      <c r="C296" s="1200" t="s">
        <v>1787</v>
      </c>
      <c r="D296" s="1199">
        <v>11</v>
      </c>
      <c r="E296" s="1198"/>
      <c r="F296" s="1197" t="s">
        <v>3609</v>
      </c>
    </row>
    <row r="297" spans="3:6">
      <c r="C297" s="1209"/>
      <c r="D297" s="1208"/>
      <c r="E297" s="1195">
        <v>110</v>
      </c>
      <c r="F297" s="1196" t="s">
        <v>3608</v>
      </c>
    </row>
    <row r="298" spans="3:6">
      <c r="C298" s="1209"/>
      <c r="D298" s="1208"/>
      <c r="E298" s="1195"/>
      <c r="F298" s="1194" t="s">
        <v>3607</v>
      </c>
    </row>
    <row r="299" spans="3:6">
      <c r="C299" s="1209"/>
      <c r="D299" s="1208"/>
      <c r="E299" s="1195"/>
      <c r="F299" s="1194" t="s">
        <v>3606</v>
      </c>
    </row>
    <row r="300" spans="3:6">
      <c r="C300" s="1209"/>
      <c r="D300" s="1208"/>
      <c r="E300" s="1195">
        <v>111</v>
      </c>
      <c r="F300" s="1196" t="s">
        <v>3605</v>
      </c>
    </row>
    <row r="301" spans="3:6">
      <c r="C301" s="1209"/>
      <c r="D301" s="1208"/>
      <c r="E301" s="1195"/>
      <c r="F301" s="1194" t="s">
        <v>3604</v>
      </c>
    </row>
    <row r="302" spans="3:6">
      <c r="C302" s="1209"/>
      <c r="D302" s="1208"/>
      <c r="E302" s="1195"/>
      <c r="F302" s="1194" t="s">
        <v>3603</v>
      </c>
    </row>
    <row r="303" spans="3:6">
      <c r="C303" s="1209"/>
      <c r="D303" s="1208"/>
      <c r="E303" s="1195"/>
      <c r="F303" s="1194" t="s">
        <v>3602</v>
      </c>
    </row>
    <row r="304" spans="3:6">
      <c r="C304" s="1209"/>
      <c r="D304" s="1208"/>
      <c r="E304" s="1195"/>
      <c r="F304" s="1194" t="s">
        <v>3601</v>
      </c>
    </row>
    <row r="305" spans="3:6">
      <c r="C305" s="1209"/>
      <c r="D305" s="1208"/>
      <c r="E305" s="1195"/>
      <c r="F305" s="1194" t="s">
        <v>3600</v>
      </c>
    </row>
    <row r="306" spans="3:6">
      <c r="C306" s="1209"/>
      <c r="D306" s="1208"/>
      <c r="E306" s="1195"/>
      <c r="F306" s="1194" t="s">
        <v>3599</v>
      </c>
    </row>
    <row r="307" spans="3:6">
      <c r="C307" s="1209"/>
      <c r="D307" s="1208"/>
      <c r="E307" s="1195"/>
      <c r="F307" s="1194" t="s">
        <v>3598</v>
      </c>
    </row>
    <row r="308" spans="3:6">
      <c r="C308" s="1209"/>
      <c r="D308" s="1208"/>
      <c r="E308" s="1195"/>
      <c r="F308" s="1194" t="s">
        <v>3597</v>
      </c>
    </row>
    <row r="309" spans="3:6">
      <c r="C309" s="1209"/>
      <c r="D309" s="1208"/>
      <c r="E309" s="1195"/>
      <c r="F309" s="1194" t="s">
        <v>3596</v>
      </c>
    </row>
    <row r="310" spans="3:6">
      <c r="C310" s="1209"/>
      <c r="D310" s="1208"/>
      <c r="E310" s="1195">
        <v>112</v>
      </c>
      <c r="F310" s="1196" t="s">
        <v>3595</v>
      </c>
    </row>
    <row r="311" spans="3:6">
      <c r="C311" s="1209"/>
      <c r="D311" s="1208"/>
      <c r="E311" s="1195"/>
      <c r="F311" s="1194" t="s">
        <v>3594</v>
      </c>
    </row>
    <row r="312" spans="3:6">
      <c r="C312" s="1209"/>
      <c r="D312" s="1208"/>
      <c r="E312" s="1195"/>
      <c r="F312" s="1194" t="s">
        <v>3593</v>
      </c>
    </row>
    <row r="313" spans="3:6">
      <c r="C313" s="1209"/>
      <c r="D313" s="1208"/>
      <c r="E313" s="1195"/>
      <c r="F313" s="1194" t="s">
        <v>3592</v>
      </c>
    </row>
    <row r="314" spans="3:6">
      <c r="C314" s="1209"/>
      <c r="D314" s="1208"/>
      <c r="E314" s="1195"/>
      <c r="F314" s="1194" t="s">
        <v>3591</v>
      </c>
    </row>
    <row r="315" spans="3:6">
      <c r="C315" s="1209"/>
      <c r="D315" s="1208"/>
      <c r="E315" s="1195"/>
      <c r="F315" s="1194" t="s">
        <v>3590</v>
      </c>
    </row>
    <row r="316" spans="3:6">
      <c r="C316" s="1209"/>
      <c r="D316" s="1208"/>
      <c r="E316" s="1195"/>
      <c r="F316" s="1194" t="s">
        <v>3589</v>
      </c>
    </row>
    <row r="317" spans="3:6">
      <c r="C317" s="1209"/>
      <c r="D317" s="1208"/>
      <c r="E317" s="1195">
        <v>113</v>
      </c>
      <c r="F317" s="1196" t="s">
        <v>3588</v>
      </c>
    </row>
    <row r="318" spans="3:6">
      <c r="C318" s="1209"/>
      <c r="D318" s="1208"/>
      <c r="E318" s="1195"/>
      <c r="F318" s="1194" t="s">
        <v>3587</v>
      </c>
    </row>
    <row r="319" spans="3:6">
      <c r="C319" s="1209"/>
      <c r="D319" s="1208"/>
      <c r="E319" s="1195"/>
      <c r="F319" s="1194" t="s">
        <v>3586</v>
      </c>
    </row>
    <row r="320" spans="3:6">
      <c r="C320" s="1209"/>
      <c r="D320" s="1208"/>
      <c r="E320" s="1195"/>
      <c r="F320" s="1194" t="s">
        <v>3585</v>
      </c>
    </row>
    <row r="321" spans="3:6">
      <c r="C321" s="1209"/>
      <c r="D321" s="1208"/>
      <c r="E321" s="1195">
        <v>114</v>
      </c>
      <c r="F321" s="1196" t="s">
        <v>3584</v>
      </c>
    </row>
    <row r="322" spans="3:6">
      <c r="C322" s="1209"/>
      <c r="D322" s="1208"/>
      <c r="E322" s="1195"/>
      <c r="F322" s="1194" t="s">
        <v>3583</v>
      </c>
    </row>
    <row r="323" spans="3:6">
      <c r="C323" s="1209"/>
      <c r="D323" s="1208"/>
      <c r="E323" s="1195"/>
      <c r="F323" s="1194" t="s">
        <v>3582</v>
      </c>
    </row>
    <row r="324" spans="3:6">
      <c r="C324" s="1209"/>
      <c r="D324" s="1208"/>
      <c r="E324" s="1195"/>
      <c r="F324" s="1194" t="s">
        <v>3581</v>
      </c>
    </row>
    <row r="325" spans="3:6">
      <c r="C325" s="1209"/>
      <c r="D325" s="1208"/>
      <c r="E325" s="1195"/>
      <c r="F325" s="1194" t="s">
        <v>3580</v>
      </c>
    </row>
    <row r="326" spans="3:6">
      <c r="C326" s="1209"/>
      <c r="D326" s="1208"/>
      <c r="E326" s="1195"/>
      <c r="F326" s="1194" t="s">
        <v>3579</v>
      </c>
    </row>
    <row r="327" spans="3:6">
      <c r="C327" s="1209"/>
      <c r="D327" s="1208"/>
      <c r="E327" s="1195"/>
      <c r="F327" s="1194" t="s">
        <v>3578</v>
      </c>
    </row>
    <row r="328" spans="3:6">
      <c r="C328" s="1209"/>
      <c r="D328" s="1208"/>
      <c r="E328" s="1195"/>
      <c r="F328" s="1194" t="s">
        <v>3577</v>
      </c>
    </row>
    <row r="329" spans="3:6">
      <c r="C329" s="1209"/>
      <c r="D329" s="1208"/>
      <c r="E329" s="1195"/>
      <c r="F329" s="1194" t="s">
        <v>3576</v>
      </c>
    </row>
    <row r="330" spans="3:6">
      <c r="C330" s="1209"/>
      <c r="D330" s="1208"/>
      <c r="E330" s="1195">
        <v>115</v>
      </c>
      <c r="F330" s="1196" t="s">
        <v>3575</v>
      </c>
    </row>
    <row r="331" spans="3:6">
      <c r="C331" s="1209"/>
      <c r="D331" s="1208"/>
      <c r="E331" s="1195"/>
      <c r="F331" s="1194" t="s">
        <v>3574</v>
      </c>
    </row>
    <row r="332" spans="3:6">
      <c r="C332" s="1209"/>
      <c r="D332" s="1208"/>
      <c r="E332" s="1195"/>
      <c r="F332" s="1194" t="s">
        <v>3573</v>
      </c>
    </row>
    <row r="333" spans="3:6">
      <c r="C333" s="1209"/>
      <c r="D333" s="1208"/>
      <c r="E333" s="1195"/>
      <c r="F333" s="1194" t="s">
        <v>3572</v>
      </c>
    </row>
    <row r="334" spans="3:6">
      <c r="C334" s="1209"/>
      <c r="D334" s="1208"/>
      <c r="E334" s="1195"/>
      <c r="F334" s="1194" t="s">
        <v>3571</v>
      </c>
    </row>
    <row r="335" spans="3:6">
      <c r="C335" s="1209"/>
      <c r="D335" s="1208"/>
      <c r="E335" s="1195"/>
      <c r="F335" s="1194" t="s">
        <v>3570</v>
      </c>
    </row>
    <row r="336" spans="3:6">
      <c r="C336" s="1209"/>
      <c r="D336" s="1208"/>
      <c r="E336" s="1195"/>
      <c r="F336" s="1194" t="s">
        <v>3569</v>
      </c>
    </row>
    <row r="337" spans="3:6">
      <c r="C337" s="1209"/>
      <c r="D337" s="1208"/>
      <c r="E337" s="1195"/>
      <c r="F337" s="1194" t="s">
        <v>3568</v>
      </c>
    </row>
    <row r="338" spans="3:6">
      <c r="C338" s="1209"/>
      <c r="D338" s="1208"/>
      <c r="E338" s="1195"/>
      <c r="F338" s="1194" t="s">
        <v>3567</v>
      </c>
    </row>
    <row r="339" spans="3:6">
      <c r="C339" s="1209"/>
      <c r="D339" s="1208"/>
      <c r="E339" s="1195"/>
      <c r="F339" s="1194" t="s">
        <v>3566</v>
      </c>
    </row>
    <row r="340" spans="3:6">
      <c r="C340" s="1209"/>
      <c r="D340" s="1208"/>
      <c r="E340" s="1195">
        <v>116</v>
      </c>
      <c r="F340" s="1196" t="s">
        <v>3565</v>
      </c>
    </row>
    <row r="341" spans="3:6">
      <c r="C341" s="1209"/>
      <c r="D341" s="1208"/>
      <c r="E341" s="1195"/>
      <c r="F341" s="1194" t="s">
        <v>3564</v>
      </c>
    </row>
    <row r="342" spans="3:6">
      <c r="C342" s="1209"/>
      <c r="D342" s="1208"/>
      <c r="E342" s="1195"/>
      <c r="F342" s="1194" t="s">
        <v>3563</v>
      </c>
    </row>
    <row r="343" spans="3:6">
      <c r="C343" s="1209"/>
      <c r="D343" s="1208"/>
      <c r="E343" s="1195"/>
      <c r="F343" s="1194" t="s">
        <v>3562</v>
      </c>
    </row>
    <row r="344" spans="3:6">
      <c r="C344" s="1209"/>
      <c r="D344" s="1208"/>
      <c r="E344" s="1195"/>
      <c r="F344" s="1194" t="s">
        <v>3561</v>
      </c>
    </row>
    <row r="345" spans="3:6">
      <c r="C345" s="1209"/>
      <c r="D345" s="1208"/>
      <c r="E345" s="1195"/>
      <c r="F345" s="1194" t="s">
        <v>3560</v>
      </c>
    </row>
    <row r="346" spans="3:6">
      <c r="C346" s="1209"/>
      <c r="D346" s="1208"/>
      <c r="E346" s="1195"/>
      <c r="F346" s="1194" t="s">
        <v>3559</v>
      </c>
    </row>
    <row r="347" spans="3:6">
      <c r="C347" s="1209"/>
      <c r="D347" s="1208"/>
      <c r="E347" s="1195"/>
      <c r="F347" s="1194" t="s">
        <v>3558</v>
      </c>
    </row>
    <row r="348" spans="3:6">
      <c r="C348" s="1209"/>
      <c r="D348" s="1208"/>
      <c r="E348" s="1195"/>
      <c r="F348" s="1194" t="s">
        <v>3557</v>
      </c>
    </row>
    <row r="349" spans="3:6">
      <c r="C349" s="1209"/>
      <c r="D349" s="1208"/>
      <c r="E349" s="1195"/>
      <c r="F349" s="1194" t="s">
        <v>3556</v>
      </c>
    </row>
    <row r="350" spans="3:6">
      <c r="C350" s="1209"/>
      <c r="D350" s="1208"/>
      <c r="E350" s="1195">
        <v>117</v>
      </c>
      <c r="F350" s="1196" t="s">
        <v>3555</v>
      </c>
    </row>
    <row r="351" spans="3:6">
      <c r="C351" s="1209"/>
      <c r="D351" s="1208"/>
      <c r="E351" s="1195"/>
      <c r="F351" s="1194" t="s">
        <v>3554</v>
      </c>
    </row>
    <row r="352" spans="3:6">
      <c r="C352" s="1209"/>
      <c r="D352" s="1208"/>
      <c r="E352" s="1195"/>
      <c r="F352" s="1194" t="s">
        <v>3553</v>
      </c>
    </row>
    <row r="353" spans="3:6">
      <c r="C353" s="1209"/>
      <c r="D353" s="1208"/>
      <c r="E353" s="1195"/>
      <c r="F353" s="1194" t="s">
        <v>3552</v>
      </c>
    </row>
    <row r="354" spans="3:6">
      <c r="C354" s="1209"/>
      <c r="D354" s="1208"/>
      <c r="E354" s="1195"/>
      <c r="F354" s="1194" t="s">
        <v>3551</v>
      </c>
    </row>
    <row r="355" spans="3:6">
      <c r="C355" s="1209"/>
      <c r="D355" s="1208"/>
      <c r="E355" s="1195">
        <v>118</v>
      </c>
      <c r="F355" s="1196" t="s">
        <v>3550</v>
      </c>
    </row>
    <row r="356" spans="3:6">
      <c r="C356" s="1209"/>
      <c r="D356" s="1208"/>
      <c r="E356" s="1195"/>
      <c r="F356" s="1194" t="s">
        <v>3549</v>
      </c>
    </row>
    <row r="357" spans="3:6">
      <c r="C357" s="1209"/>
      <c r="D357" s="1208"/>
      <c r="E357" s="1195"/>
      <c r="F357" s="1194" t="s">
        <v>3548</v>
      </c>
    </row>
    <row r="358" spans="3:6">
      <c r="C358" s="1209"/>
      <c r="D358" s="1208"/>
      <c r="E358" s="1195"/>
      <c r="F358" s="1194" t="s">
        <v>3547</v>
      </c>
    </row>
    <row r="359" spans="3:6">
      <c r="C359" s="1209"/>
      <c r="D359" s="1208"/>
      <c r="E359" s="1195"/>
      <c r="F359" s="1194" t="s">
        <v>3546</v>
      </c>
    </row>
    <row r="360" spans="3:6">
      <c r="C360" s="1209"/>
      <c r="D360" s="1208"/>
      <c r="E360" s="1195"/>
      <c r="F360" s="1194" t="s">
        <v>3545</v>
      </c>
    </row>
    <row r="361" spans="3:6">
      <c r="C361" s="1209"/>
      <c r="D361" s="1208"/>
      <c r="E361" s="1195"/>
      <c r="F361" s="1194" t="s">
        <v>3544</v>
      </c>
    </row>
    <row r="362" spans="3:6">
      <c r="C362" s="1209"/>
      <c r="D362" s="1208"/>
      <c r="E362" s="1195"/>
      <c r="F362" s="1194" t="s">
        <v>3543</v>
      </c>
    </row>
    <row r="363" spans="3:6">
      <c r="C363" s="1209"/>
      <c r="D363" s="1208"/>
      <c r="E363" s="1195">
        <v>119</v>
      </c>
      <c r="F363" s="1196" t="s">
        <v>3542</v>
      </c>
    </row>
    <row r="364" spans="3:6">
      <c r="C364" s="1209"/>
      <c r="D364" s="1208"/>
      <c r="E364" s="1195"/>
      <c r="F364" s="1194" t="s">
        <v>3541</v>
      </c>
    </row>
    <row r="365" spans="3:6">
      <c r="C365" s="1209"/>
      <c r="D365" s="1208"/>
      <c r="E365" s="1195"/>
      <c r="F365" s="1194" t="s">
        <v>3540</v>
      </c>
    </row>
    <row r="366" spans="3:6">
      <c r="C366" s="1209"/>
      <c r="D366" s="1208"/>
      <c r="E366" s="1195"/>
      <c r="F366" s="1194" t="s">
        <v>3539</v>
      </c>
    </row>
    <row r="367" spans="3:6">
      <c r="C367" s="1209"/>
      <c r="D367" s="1208"/>
      <c r="E367" s="1195"/>
      <c r="F367" s="1194" t="s">
        <v>3538</v>
      </c>
    </row>
    <row r="368" spans="3:6">
      <c r="C368" s="1209"/>
      <c r="D368" s="1208"/>
      <c r="E368" s="1195"/>
      <c r="F368" s="1194" t="s">
        <v>3537</v>
      </c>
    </row>
    <row r="369" spans="3:6">
      <c r="C369" s="1209"/>
      <c r="D369" s="1208"/>
      <c r="E369" s="1195"/>
      <c r="F369" s="1194" t="s">
        <v>3536</v>
      </c>
    </row>
    <row r="370" spans="3:6">
      <c r="C370" s="1209"/>
      <c r="D370" s="1208"/>
      <c r="E370" s="1195"/>
      <c r="F370" s="1194" t="s">
        <v>3535</v>
      </c>
    </row>
    <row r="371" spans="3:6">
      <c r="C371" s="1209"/>
      <c r="D371" s="1208"/>
      <c r="E371" s="1195"/>
      <c r="F371" s="1194" t="s">
        <v>3534</v>
      </c>
    </row>
    <row r="372" spans="3:6">
      <c r="C372" s="1209"/>
      <c r="D372" s="1208"/>
      <c r="E372" s="1195"/>
      <c r="F372" s="1194" t="s">
        <v>3533</v>
      </c>
    </row>
    <row r="373" spans="3:6" ht="14.25">
      <c r="C373" s="1200" t="s">
        <v>1787</v>
      </c>
      <c r="D373" s="1199">
        <v>12</v>
      </c>
      <c r="E373" s="1198"/>
      <c r="F373" s="1197" t="s">
        <v>3532</v>
      </c>
    </row>
    <row r="374" spans="3:6">
      <c r="C374" s="1209"/>
      <c r="D374" s="1208"/>
      <c r="E374" s="1195">
        <v>120</v>
      </c>
      <c r="F374" s="1196" t="s">
        <v>3531</v>
      </c>
    </row>
    <row r="375" spans="3:6">
      <c r="C375" s="1209"/>
      <c r="D375" s="1208"/>
      <c r="E375" s="1195"/>
      <c r="F375" s="1194" t="s">
        <v>3530</v>
      </c>
    </row>
    <row r="376" spans="3:6">
      <c r="C376" s="1209"/>
      <c r="D376" s="1208"/>
      <c r="E376" s="1195"/>
      <c r="F376" s="1194" t="s">
        <v>3529</v>
      </c>
    </row>
    <row r="377" spans="3:6">
      <c r="C377" s="1209"/>
      <c r="D377" s="1208"/>
      <c r="E377" s="1195">
        <v>121</v>
      </c>
      <c r="F377" s="1196" t="s">
        <v>3528</v>
      </c>
    </row>
    <row r="378" spans="3:6">
      <c r="C378" s="1209"/>
      <c r="D378" s="1208"/>
      <c r="E378" s="1195"/>
      <c r="F378" s="1194" t="s">
        <v>3527</v>
      </c>
    </row>
    <row r="379" spans="3:6">
      <c r="C379" s="1209"/>
      <c r="D379" s="1208"/>
      <c r="E379" s="1195"/>
      <c r="F379" s="1194" t="s">
        <v>3526</v>
      </c>
    </row>
    <row r="380" spans="3:6">
      <c r="C380" s="1209"/>
      <c r="D380" s="1208"/>
      <c r="E380" s="1195"/>
      <c r="F380" s="1194" t="s">
        <v>3525</v>
      </c>
    </row>
    <row r="381" spans="3:6">
      <c r="C381" s="1209"/>
      <c r="D381" s="1208"/>
      <c r="E381" s="1195"/>
      <c r="F381" s="1194" t="s">
        <v>3524</v>
      </c>
    </row>
    <row r="382" spans="3:6">
      <c r="C382" s="1209"/>
      <c r="D382" s="1208"/>
      <c r="E382" s="1195">
        <v>122</v>
      </c>
      <c r="F382" s="1196" t="s">
        <v>3523</v>
      </c>
    </row>
    <row r="383" spans="3:6">
      <c r="C383" s="1209"/>
      <c r="D383" s="1208"/>
      <c r="E383" s="1195"/>
      <c r="F383" s="1194" t="s">
        <v>3522</v>
      </c>
    </row>
    <row r="384" spans="3:6">
      <c r="C384" s="1209"/>
      <c r="D384" s="1208"/>
      <c r="E384" s="1195"/>
      <c r="F384" s="1194" t="s">
        <v>3521</v>
      </c>
    </row>
    <row r="385" spans="3:6">
      <c r="C385" s="1209"/>
      <c r="D385" s="1208"/>
      <c r="E385" s="1195"/>
      <c r="F385" s="1194" t="s">
        <v>3520</v>
      </c>
    </row>
    <row r="386" spans="3:6">
      <c r="C386" s="1209"/>
      <c r="D386" s="1208"/>
      <c r="E386" s="1195"/>
      <c r="F386" s="1194" t="s">
        <v>3519</v>
      </c>
    </row>
    <row r="387" spans="3:6">
      <c r="C387" s="1209"/>
      <c r="D387" s="1208"/>
      <c r="E387" s="1195"/>
      <c r="F387" s="1194" t="s">
        <v>3518</v>
      </c>
    </row>
    <row r="388" spans="3:6">
      <c r="C388" s="1209"/>
      <c r="D388" s="1208"/>
      <c r="E388" s="1195"/>
      <c r="F388" s="1194" t="s">
        <v>3517</v>
      </c>
    </row>
    <row r="389" spans="3:6">
      <c r="C389" s="1209"/>
      <c r="D389" s="1208"/>
      <c r="E389" s="1195"/>
      <c r="F389" s="1194" t="s">
        <v>3516</v>
      </c>
    </row>
    <row r="390" spans="3:6">
      <c r="C390" s="1209"/>
      <c r="D390" s="1208"/>
      <c r="E390" s="1195"/>
      <c r="F390" s="1194" t="s">
        <v>3515</v>
      </c>
    </row>
    <row r="391" spans="3:6">
      <c r="C391" s="1209"/>
      <c r="D391" s="1208"/>
      <c r="E391" s="1195">
        <v>123</v>
      </c>
      <c r="F391" s="1196" t="s">
        <v>3514</v>
      </c>
    </row>
    <row r="392" spans="3:6">
      <c r="C392" s="1209"/>
      <c r="D392" s="1208"/>
      <c r="E392" s="1195"/>
      <c r="F392" s="1194" t="s">
        <v>3513</v>
      </c>
    </row>
    <row r="393" spans="3:6">
      <c r="C393" s="1209"/>
      <c r="D393" s="1208"/>
      <c r="E393" s="1195"/>
      <c r="F393" s="1194" t="s">
        <v>3512</v>
      </c>
    </row>
    <row r="394" spans="3:6">
      <c r="C394" s="1209"/>
      <c r="D394" s="1208"/>
      <c r="E394" s="1195"/>
      <c r="F394" s="1194" t="s">
        <v>3511</v>
      </c>
    </row>
    <row r="395" spans="3:6">
      <c r="C395" s="1209"/>
      <c r="D395" s="1208"/>
      <c r="E395" s="1195">
        <v>129</v>
      </c>
      <c r="F395" s="1196" t="s">
        <v>3510</v>
      </c>
    </row>
    <row r="396" spans="3:6">
      <c r="C396" s="1209"/>
      <c r="D396" s="1208"/>
      <c r="E396" s="1195"/>
      <c r="F396" s="1194" t="s">
        <v>3509</v>
      </c>
    </row>
    <row r="397" spans="3:6">
      <c r="C397" s="1209"/>
      <c r="D397" s="1208"/>
      <c r="E397" s="1195"/>
      <c r="F397" s="1194" t="s">
        <v>3508</v>
      </c>
    </row>
    <row r="398" spans="3:6">
      <c r="C398" s="1209"/>
      <c r="D398" s="1208"/>
      <c r="E398" s="1195"/>
      <c r="F398" s="1194" t="s">
        <v>3507</v>
      </c>
    </row>
    <row r="399" spans="3:6" ht="14.25">
      <c r="C399" s="1200" t="s">
        <v>1787</v>
      </c>
      <c r="D399" s="1210">
        <v>13</v>
      </c>
      <c r="E399" s="1198"/>
      <c r="F399" s="1197" t="s">
        <v>3506</v>
      </c>
    </row>
    <row r="400" spans="3:6">
      <c r="C400" s="1209"/>
      <c r="D400" s="1208"/>
      <c r="E400" s="1195">
        <v>130</v>
      </c>
      <c r="F400" s="1196" t="s">
        <v>3505</v>
      </c>
    </row>
    <row r="401" spans="3:6">
      <c r="C401" s="1209"/>
      <c r="D401" s="1208"/>
      <c r="E401" s="1195"/>
      <c r="F401" s="1194" t="s">
        <v>3504</v>
      </c>
    </row>
    <row r="402" spans="3:6">
      <c r="C402" s="1209"/>
      <c r="D402" s="1208"/>
      <c r="E402" s="1195"/>
      <c r="F402" s="1194" t="s">
        <v>3503</v>
      </c>
    </row>
    <row r="403" spans="3:6">
      <c r="C403" s="1209"/>
      <c r="D403" s="1208"/>
      <c r="E403" s="1195">
        <v>131</v>
      </c>
      <c r="F403" s="1196" t="s">
        <v>3502</v>
      </c>
    </row>
    <row r="404" spans="3:6">
      <c r="C404" s="1209"/>
      <c r="D404" s="1208"/>
      <c r="E404" s="1195"/>
      <c r="F404" s="1194" t="s">
        <v>3501</v>
      </c>
    </row>
    <row r="405" spans="3:6">
      <c r="C405" s="1209"/>
      <c r="D405" s="1208"/>
      <c r="E405" s="1195"/>
      <c r="F405" s="1194" t="s">
        <v>3500</v>
      </c>
    </row>
    <row r="406" spans="3:6">
      <c r="C406" s="1209"/>
      <c r="D406" s="1208"/>
      <c r="E406" s="1195"/>
      <c r="F406" s="1194" t="s">
        <v>3499</v>
      </c>
    </row>
    <row r="407" spans="3:6">
      <c r="C407" s="1209"/>
      <c r="D407" s="1208"/>
      <c r="E407" s="1195">
        <v>132</v>
      </c>
      <c r="F407" s="1196" t="s">
        <v>3498</v>
      </c>
    </row>
    <row r="408" spans="3:6">
      <c r="C408" s="1209"/>
      <c r="D408" s="1208"/>
      <c r="E408" s="1195"/>
      <c r="F408" s="1194" t="s">
        <v>3497</v>
      </c>
    </row>
    <row r="409" spans="3:6">
      <c r="C409" s="1209"/>
      <c r="D409" s="1208"/>
      <c r="E409" s="1195">
        <v>133</v>
      </c>
      <c r="F409" s="1196" t="s">
        <v>3496</v>
      </c>
    </row>
    <row r="410" spans="3:6">
      <c r="C410" s="1209"/>
      <c r="D410" s="1208"/>
      <c r="E410" s="1195"/>
      <c r="F410" s="1194" t="s">
        <v>3495</v>
      </c>
    </row>
    <row r="411" spans="3:6">
      <c r="C411" s="1209"/>
      <c r="D411" s="1208"/>
      <c r="E411" s="1195">
        <v>139</v>
      </c>
      <c r="F411" s="1196" t="s">
        <v>3494</v>
      </c>
    </row>
    <row r="412" spans="3:6">
      <c r="C412" s="1209"/>
      <c r="D412" s="1208"/>
      <c r="E412" s="1195"/>
      <c r="F412" s="1194" t="s">
        <v>3493</v>
      </c>
    </row>
    <row r="413" spans="3:6">
      <c r="C413" s="1209"/>
      <c r="D413" s="1208"/>
      <c r="E413" s="1195"/>
      <c r="F413" s="1194" t="s">
        <v>3492</v>
      </c>
    </row>
    <row r="414" spans="3:6">
      <c r="C414" s="1209"/>
      <c r="D414" s="1208"/>
      <c r="E414" s="1195"/>
      <c r="F414" s="1194" t="s">
        <v>3491</v>
      </c>
    </row>
    <row r="415" spans="3:6">
      <c r="C415" s="1209"/>
      <c r="D415" s="1208"/>
      <c r="E415" s="1195"/>
      <c r="F415" s="1194" t="s">
        <v>3490</v>
      </c>
    </row>
    <row r="416" spans="3:6" ht="14.25">
      <c r="C416" s="1200" t="s">
        <v>1787</v>
      </c>
      <c r="D416" s="1199">
        <v>14</v>
      </c>
      <c r="E416" s="1198"/>
      <c r="F416" s="1197" t="s">
        <v>3489</v>
      </c>
    </row>
    <row r="417" spans="3:6">
      <c r="C417" s="1209"/>
      <c r="D417" s="1208"/>
      <c r="E417" s="1195">
        <v>140</v>
      </c>
      <c r="F417" s="1196" t="s">
        <v>3488</v>
      </c>
    </row>
    <row r="418" spans="3:6">
      <c r="C418" s="1209"/>
      <c r="D418" s="1208"/>
      <c r="E418" s="1195"/>
      <c r="F418" s="1194" t="s">
        <v>3487</v>
      </c>
    </row>
    <row r="419" spans="3:6">
      <c r="C419" s="1209"/>
      <c r="D419" s="1208"/>
      <c r="E419" s="1195"/>
      <c r="F419" s="1194" t="s">
        <v>3486</v>
      </c>
    </row>
    <row r="420" spans="3:6">
      <c r="C420" s="1209"/>
      <c r="D420" s="1208"/>
      <c r="E420" s="1195">
        <v>141</v>
      </c>
      <c r="F420" s="1196" t="s">
        <v>3485</v>
      </c>
    </row>
    <row r="421" spans="3:6">
      <c r="C421" s="1209"/>
      <c r="D421" s="1208"/>
      <c r="E421" s="1195"/>
      <c r="F421" s="1194" t="s">
        <v>3484</v>
      </c>
    </row>
    <row r="422" spans="3:6">
      <c r="C422" s="1209"/>
      <c r="D422" s="1208"/>
      <c r="E422" s="1195">
        <v>142</v>
      </c>
      <c r="F422" s="1196" t="s">
        <v>3483</v>
      </c>
    </row>
    <row r="423" spans="3:6">
      <c r="C423" s="1209"/>
      <c r="D423" s="1208"/>
      <c r="E423" s="1195"/>
      <c r="F423" s="1194" t="s">
        <v>3482</v>
      </c>
    </row>
    <row r="424" spans="3:6">
      <c r="C424" s="1209"/>
      <c r="D424" s="1208"/>
      <c r="E424" s="1195"/>
      <c r="F424" s="1194" t="s">
        <v>3481</v>
      </c>
    </row>
    <row r="425" spans="3:6">
      <c r="C425" s="1209"/>
      <c r="D425" s="1208"/>
      <c r="E425" s="1195"/>
      <c r="F425" s="1194" t="s">
        <v>3480</v>
      </c>
    </row>
    <row r="426" spans="3:6">
      <c r="C426" s="1209"/>
      <c r="D426" s="1208"/>
      <c r="E426" s="1195"/>
      <c r="F426" s="1194" t="s">
        <v>3479</v>
      </c>
    </row>
    <row r="427" spans="3:6">
      <c r="C427" s="1209"/>
      <c r="D427" s="1208"/>
      <c r="E427" s="1195">
        <v>143</v>
      </c>
      <c r="F427" s="1196" t="s">
        <v>3478</v>
      </c>
    </row>
    <row r="428" spans="3:6">
      <c r="C428" s="1209"/>
      <c r="D428" s="1208"/>
      <c r="E428" s="1195"/>
      <c r="F428" s="1194" t="s">
        <v>3477</v>
      </c>
    </row>
    <row r="429" spans="3:6">
      <c r="C429" s="1209"/>
      <c r="D429" s="1208"/>
      <c r="E429" s="1195"/>
      <c r="F429" s="1194" t="s">
        <v>3476</v>
      </c>
    </row>
    <row r="430" spans="3:6">
      <c r="C430" s="1209"/>
      <c r="D430" s="1208"/>
      <c r="E430" s="1195"/>
      <c r="F430" s="1194" t="s">
        <v>3475</v>
      </c>
    </row>
    <row r="431" spans="3:6">
      <c r="C431" s="1209"/>
      <c r="D431" s="1208"/>
      <c r="E431" s="1195">
        <v>144</v>
      </c>
      <c r="F431" s="1196" t="s">
        <v>3474</v>
      </c>
    </row>
    <row r="432" spans="3:6">
      <c r="C432" s="1209"/>
      <c r="D432" s="1208"/>
      <c r="E432" s="1195"/>
      <c r="F432" s="1194" t="s">
        <v>3473</v>
      </c>
    </row>
    <row r="433" spans="3:6">
      <c r="C433" s="1209"/>
      <c r="D433" s="1208"/>
      <c r="E433" s="1195"/>
      <c r="F433" s="1194" t="s">
        <v>3472</v>
      </c>
    </row>
    <row r="434" spans="3:6">
      <c r="C434" s="1209"/>
      <c r="D434" s="1208"/>
      <c r="E434" s="1195"/>
      <c r="F434" s="1194" t="s">
        <v>3471</v>
      </c>
    </row>
    <row r="435" spans="3:6">
      <c r="C435" s="1209"/>
      <c r="D435" s="1208"/>
      <c r="E435" s="1195">
        <v>145</v>
      </c>
      <c r="F435" s="1196" t="s">
        <v>3470</v>
      </c>
    </row>
    <row r="436" spans="3:6">
      <c r="C436" s="1209"/>
      <c r="D436" s="1208"/>
      <c r="E436" s="1195"/>
      <c r="F436" s="1194" t="s">
        <v>3469</v>
      </c>
    </row>
    <row r="437" spans="3:6">
      <c r="C437" s="1209"/>
      <c r="D437" s="1208"/>
      <c r="E437" s="1195"/>
      <c r="F437" s="1194" t="s">
        <v>3468</v>
      </c>
    </row>
    <row r="438" spans="3:6">
      <c r="C438" s="1209"/>
      <c r="D438" s="1208"/>
      <c r="E438" s="1195"/>
      <c r="F438" s="1194" t="s">
        <v>3467</v>
      </c>
    </row>
    <row r="439" spans="3:6">
      <c r="C439" s="1209"/>
      <c r="D439" s="1208"/>
      <c r="E439" s="1195"/>
      <c r="F439" s="1194" t="s">
        <v>3466</v>
      </c>
    </row>
    <row r="440" spans="3:6">
      <c r="C440" s="1209"/>
      <c r="D440" s="1208"/>
      <c r="E440" s="1195">
        <v>149</v>
      </c>
      <c r="F440" s="1196" t="s">
        <v>3465</v>
      </c>
    </row>
    <row r="441" spans="3:6">
      <c r="C441" s="1209"/>
      <c r="D441" s="1208"/>
      <c r="E441" s="1195"/>
      <c r="F441" s="1194" t="s">
        <v>3464</v>
      </c>
    </row>
    <row r="442" spans="3:6" ht="14.25">
      <c r="C442" s="1200" t="s">
        <v>1787</v>
      </c>
      <c r="D442" s="1199">
        <v>15</v>
      </c>
      <c r="E442" s="1198"/>
      <c r="F442" s="1197" t="s">
        <v>3463</v>
      </c>
    </row>
    <row r="443" spans="3:6">
      <c r="C443" s="1209"/>
      <c r="D443" s="1208"/>
      <c r="E443" s="1195">
        <v>150</v>
      </c>
      <c r="F443" s="1196" t="s">
        <v>3462</v>
      </c>
    </row>
    <row r="444" spans="3:6">
      <c r="C444" s="1209"/>
      <c r="D444" s="1208"/>
      <c r="E444" s="1195"/>
      <c r="F444" s="1194" t="s">
        <v>3461</v>
      </c>
    </row>
    <row r="445" spans="3:6">
      <c r="C445" s="1209"/>
      <c r="D445" s="1208"/>
      <c r="E445" s="1195"/>
      <c r="F445" s="1194" t="s">
        <v>3460</v>
      </c>
    </row>
    <row r="446" spans="3:6">
      <c r="C446" s="1209"/>
      <c r="D446" s="1208"/>
      <c r="E446" s="1195">
        <v>151</v>
      </c>
      <c r="F446" s="1196" t="s">
        <v>3459</v>
      </c>
    </row>
    <row r="447" spans="3:6">
      <c r="C447" s="1209"/>
      <c r="D447" s="1208"/>
      <c r="E447" s="1195"/>
      <c r="F447" s="1194" t="s">
        <v>3458</v>
      </c>
    </row>
    <row r="448" spans="3:6">
      <c r="C448" s="1209"/>
      <c r="D448" s="1208"/>
      <c r="E448" s="1195"/>
      <c r="F448" s="1194" t="s">
        <v>3457</v>
      </c>
    </row>
    <row r="449" spans="3:6">
      <c r="C449" s="1209"/>
      <c r="D449" s="1208"/>
      <c r="E449" s="1195"/>
      <c r="F449" s="1194" t="s">
        <v>3456</v>
      </c>
    </row>
    <row r="450" spans="3:6">
      <c r="C450" s="1209"/>
      <c r="D450" s="1208"/>
      <c r="E450" s="1195">
        <v>152</v>
      </c>
      <c r="F450" s="1196" t="s">
        <v>3455</v>
      </c>
    </row>
    <row r="451" spans="3:6">
      <c r="C451" s="1209"/>
      <c r="D451" s="1208"/>
      <c r="E451" s="1195"/>
      <c r="F451" s="1194" t="s">
        <v>3454</v>
      </c>
    </row>
    <row r="452" spans="3:6">
      <c r="C452" s="1209"/>
      <c r="D452" s="1208"/>
      <c r="E452" s="1195">
        <v>153</v>
      </c>
      <c r="F452" s="1196" t="s">
        <v>3453</v>
      </c>
    </row>
    <row r="453" spans="3:6">
      <c r="C453" s="1209"/>
      <c r="D453" s="1208"/>
      <c r="E453" s="1195"/>
      <c r="F453" s="1194" t="s">
        <v>3452</v>
      </c>
    </row>
    <row r="454" spans="3:6">
      <c r="C454" s="1209"/>
      <c r="D454" s="1208"/>
      <c r="E454" s="1195"/>
      <c r="F454" s="1194" t="s">
        <v>3451</v>
      </c>
    </row>
    <row r="455" spans="3:6">
      <c r="C455" s="1209"/>
      <c r="D455" s="1208"/>
      <c r="E455" s="1195">
        <v>159</v>
      </c>
      <c r="F455" s="1196" t="s">
        <v>3450</v>
      </c>
    </row>
    <row r="456" spans="3:6">
      <c r="C456" s="1209"/>
      <c r="D456" s="1208"/>
      <c r="E456" s="1195"/>
      <c r="F456" s="1194" t="s">
        <v>3449</v>
      </c>
    </row>
    <row r="457" spans="3:6" ht="14.25">
      <c r="C457" s="1200" t="s">
        <v>1787</v>
      </c>
      <c r="D457" s="1199">
        <v>16</v>
      </c>
      <c r="E457" s="1198"/>
      <c r="F457" s="1197" t="s">
        <v>3448</v>
      </c>
    </row>
    <row r="458" spans="3:6">
      <c r="C458" s="1209"/>
      <c r="D458" s="1208"/>
      <c r="E458" s="1195">
        <v>160</v>
      </c>
      <c r="F458" s="1196" t="s">
        <v>3447</v>
      </c>
    </row>
    <row r="459" spans="3:6">
      <c r="C459" s="1209"/>
      <c r="D459" s="1208"/>
      <c r="E459" s="1195"/>
      <c r="F459" s="1194" t="s">
        <v>3446</v>
      </c>
    </row>
    <row r="460" spans="3:6">
      <c r="C460" s="1209"/>
      <c r="D460" s="1208"/>
      <c r="E460" s="1195"/>
      <c r="F460" s="1194" t="s">
        <v>3445</v>
      </c>
    </row>
    <row r="461" spans="3:6">
      <c r="C461" s="1209"/>
      <c r="D461" s="1208"/>
      <c r="E461" s="1195">
        <v>161</v>
      </c>
      <c r="F461" s="1196" t="s">
        <v>3444</v>
      </c>
    </row>
    <row r="462" spans="3:6">
      <c r="C462" s="1209"/>
      <c r="D462" s="1208"/>
      <c r="E462" s="1195"/>
      <c r="F462" s="1194" t="s">
        <v>3443</v>
      </c>
    </row>
    <row r="463" spans="3:6">
      <c r="C463" s="1209"/>
      <c r="D463" s="1208"/>
      <c r="E463" s="1195"/>
      <c r="F463" s="1194" t="s">
        <v>3442</v>
      </c>
    </row>
    <row r="464" spans="3:6">
      <c r="C464" s="1209"/>
      <c r="D464" s="1208"/>
      <c r="E464" s="1195"/>
      <c r="F464" s="1194" t="s">
        <v>3441</v>
      </c>
    </row>
    <row r="465" spans="3:6">
      <c r="C465" s="1209"/>
      <c r="D465" s="1208"/>
      <c r="E465" s="1195">
        <v>162</v>
      </c>
      <c r="F465" s="1196" t="s">
        <v>3440</v>
      </c>
    </row>
    <row r="466" spans="3:6">
      <c r="C466" s="1209"/>
      <c r="D466" s="1208"/>
      <c r="E466" s="1195"/>
      <c r="F466" s="1194" t="s">
        <v>3439</v>
      </c>
    </row>
    <row r="467" spans="3:6">
      <c r="C467" s="1209"/>
      <c r="D467" s="1208"/>
      <c r="E467" s="1195"/>
      <c r="F467" s="1194" t="s">
        <v>3438</v>
      </c>
    </row>
    <row r="468" spans="3:6">
      <c r="C468" s="1209"/>
      <c r="D468" s="1208"/>
      <c r="E468" s="1195"/>
      <c r="F468" s="1194" t="s">
        <v>3437</v>
      </c>
    </row>
    <row r="469" spans="3:6">
      <c r="C469" s="1209"/>
      <c r="D469" s="1208"/>
      <c r="E469" s="1195"/>
      <c r="F469" s="1194" t="s">
        <v>3436</v>
      </c>
    </row>
    <row r="470" spans="3:6">
      <c r="C470" s="1209"/>
      <c r="D470" s="1208"/>
      <c r="E470" s="1195"/>
      <c r="F470" s="1194" t="s">
        <v>3435</v>
      </c>
    </row>
    <row r="471" spans="3:6">
      <c r="C471" s="1209"/>
      <c r="D471" s="1208"/>
      <c r="E471" s="1195">
        <v>163</v>
      </c>
      <c r="F471" s="1196" t="s">
        <v>3434</v>
      </c>
    </row>
    <row r="472" spans="3:6">
      <c r="C472" s="1209"/>
      <c r="D472" s="1208"/>
      <c r="E472" s="1195"/>
      <c r="F472" s="1194" t="s">
        <v>3433</v>
      </c>
    </row>
    <row r="473" spans="3:6">
      <c r="C473" s="1209"/>
      <c r="D473" s="1208"/>
      <c r="E473" s="1195"/>
      <c r="F473" s="1194" t="s">
        <v>3432</v>
      </c>
    </row>
    <row r="474" spans="3:6">
      <c r="C474" s="1209"/>
      <c r="D474" s="1208"/>
      <c r="E474" s="1195"/>
      <c r="F474" s="1194" t="s">
        <v>3431</v>
      </c>
    </row>
    <row r="475" spans="3:6">
      <c r="C475" s="1209"/>
      <c r="D475" s="1208"/>
      <c r="E475" s="1195"/>
      <c r="F475" s="1194" t="s">
        <v>3430</v>
      </c>
    </row>
    <row r="476" spans="3:6">
      <c r="C476" s="1209"/>
      <c r="D476" s="1208"/>
      <c r="E476" s="1195"/>
      <c r="F476" s="1194" t="s">
        <v>3429</v>
      </c>
    </row>
    <row r="477" spans="3:6">
      <c r="C477" s="1209"/>
      <c r="D477" s="1208"/>
      <c r="E477" s="1195"/>
      <c r="F477" s="1194" t="s">
        <v>3428</v>
      </c>
    </row>
    <row r="478" spans="3:6">
      <c r="C478" s="1209"/>
      <c r="D478" s="1208"/>
      <c r="E478" s="1195"/>
      <c r="F478" s="1194" t="s">
        <v>3427</v>
      </c>
    </row>
    <row r="479" spans="3:6">
      <c r="C479" s="1209"/>
      <c r="D479" s="1208"/>
      <c r="E479" s="1195">
        <v>164</v>
      </c>
      <c r="F479" s="1196" t="s">
        <v>3426</v>
      </c>
    </row>
    <row r="480" spans="3:6">
      <c r="C480" s="1209"/>
      <c r="D480" s="1208"/>
      <c r="E480" s="1195"/>
      <c r="F480" s="1194" t="s">
        <v>3425</v>
      </c>
    </row>
    <row r="481" spans="3:6">
      <c r="C481" s="1209"/>
      <c r="D481" s="1208"/>
      <c r="E481" s="1195"/>
      <c r="F481" s="1194" t="s">
        <v>3424</v>
      </c>
    </row>
    <row r="482" spans="3:6">
      <c r="C482" s="1209"/>
      <c r="D482" s="1208"/>
      <c r="E482" s="1195"/>
      <c r="F482" s="1194" t="s">
        <v>3423</v>
      </c>
    </row>
    <row r="483" spans="3:6">
      <c r="C483" s="1209"/>
      <c r="D483" s="1208"/>
      <c r="E483" s="1195"/>
      <c r="F483" s="1194" t="s">
        <v>3422</v>
      </c>
    </row>
    <row r="484" spans="3:6">
      <c r="C484" s="1209"/>
      <c r="D484" s="1208"/>
      <c r="E484" s="1195"/>
      <c r="F484" s="1194" t="s">
        <v>3421</v>
      </c>
    </row>
    <row r="485" spans="3:6">
      <c r="C485" s="1209"/>
      <c r="D485" s="1208"/>
      <c r="E485" s="1195"/>
      <c r="F485" s="1194" t="s">
        <v>3420</v>
      </c>
    </row>
    <row r="486" spans="3:6">
      <c r="C486" s="1209"/>
      <c r="D486" s="1208"/>
      <c r="E486" s="1195"/>
      <c r="F486" s="1194" t="s">
        <v>3419</v>
      </c>
    </row>
    <row r="487" spans="3:6">
      <c r="C487" s="1209"/>
      <c r="D487" s="1208"/>
      <c r="E487" s="1195">
        <v>165</v>
      </c>
      <c r="F487" s="1196" t="s">
        <v>3418</v>
      </c>
    </row>
    <row r="488" spans="3:6">
      <c r="C488" s="1209"/>
      <c r="D488" s="1208"/>
      <c r="E488" s="1195"/>
      <c r="F488" s="1194" t="s">
        <v>3417</v>
      </c>
    </row>
    <row r="489" spans="3:6">
      <c r="C489" s="1209"/>
      <c r="D489" s="1208"/>
      <c r="E489" s="1195"/>
      <c r="F489" s="1194" t="s">
        <v>3416</v>
      </c>
    </row>
    <row r="490" spans="3:6">
      <c r="C490" s="1209"/>
      <c r="D490" s="1208"/>
      <c r="E490" s="1195"/>
      <c r="F490" s="1194" t="s">
        <v>3415</v>
      </c>
    </row>
    <row r="491" spans="3:6">
      <c r="C491" s="1209"/>
      <c r="D491" s="1208"/>
      <c r="E491" s="1195"/>
      <c r="F491" s="1194" t="s">
        <v>3414</v>
      </c>
    </row>
    <row r="492" spans="3:6">
      <c r="C492" s="1209"/>
      <c r="D492" s="1208"/>
      <c r="E492" s="1195"/>
      <c r="F492" s="1194" t="s">
        <v>3413</v>
      </c>
    </row>
    <row r="493" spans="3:6">
      <c r="C493" s="1209"/>
      <c r="D493" s="1208"/>
      <c r="E493" s="1195">
        <v>166</v>
      </c>
      <c r="F493" s="1196" t="s">
        <v>3412</v>
      </c>
    </row>
    <row r="494" spans="3:6">
      <c r="C494" s="1209"/>
      <c r="D494" s="1208"/>
      <c r="E494" s="1195"/>
      <c r="F494" s="1194" t="s">
        <v>3411</v>
      </c>
    </row>
    <row r="495" spans="3:6">
      <c r="C495" s="1209"/>
      <c r="D495" s="1208"/>
      <c r="E495" s="1195"/>
      <c r="F495" s="1194" t="s">
        <v>3410</v>
      </c>
    </row>
    <row r="496" spans="3:6">
      <c r="C496" s="1209"/>
      <c r="D496" s="1208"/>
      <c r="E496" s="1195"/>
      <c r="F496" s="1194" t="s">
        <v>3409</v>
      </c>
    </row>
    <row r="497" spans="3:6">
      <c r="C497" s="1209"/>
      <c r="D497" s="1208"/>
      <c r="E497" s="1195">
        <v>169</v>
      </c>
      <c r="F497" s="1196" t="s">
        <v>3408</v>
      </c>
    </row>
    <row r="498" spans="3:6">
      <c r="C498" s="1209"/>
      <c r="D498" s="1208"/>
      <c r="E498" s="1195"/>
      <c r="F498" s="1194" t="s">
        <v>3407</v>
      </c>
    </row>
    <row r="499" spans="3:6">
      <c r="C499" s="1209"/>
      <c r="D499" s="1208"/>
      <c r="E499" s="1195"/>
      <c r="F499" s="1194" t="s">
        <v>3406</v>
      </c>
    </row>
    <row r="500" spans="3:6">
      <c r="C500" s="1209"/>
      <c r="D500" s="1208"/>
      <c r="E500" s="1195"/>
      <c r="F500" s="1194" t="s">
        <v>3405</v>
      </c>
    </row>
    <row r="501" spans="3:6">
      <c r="C501" s="1209"/>
      <c r="D501" s="1208"/>
      <c r="E501" s="1195"/>
      <c r="F501" s="1194" t="s">
        <v>3404</v>
      </c>
    </row>
    <row r="502" spans="3:6">
      <c r="C502" s="1209"/>
      <c r="D502" s="1208"/>
      <c r="E502" s="1195"/>
      <c r="F502" s="1194" t="s">
        <v>3403</v>
      </c>
    </row>
    <row r="503" spans="3:6">
      <c r="C503" s="1209"/>
      <c r="D503" s="1208"/>
      <c r="E503" s="1195"/>
      <c r="F503" s="1194" t="s">
        <v>3402</v>
      </c>
    </row>
    <row r="504" spans="3:6">
      <c r="C504" s="1209"/>
      <c r="D504" s="1208"/>
      <c r="E504" s="1195"/>
      <c r="F504" s="1194" t="s">
        <v>3401</v>
      </c>
    </row>
    <row r="505" spans="3:6">
      <c r="C505" s="1209"/>
      <c r="D505" s="1208"/>
      <c r="E505" s="1195"/>
      <c r="F505" s="1194" t="s">
        <v>3400</v>
      </c>
    </row>
    <row r="506" spans="3:6" ht="14.25">
      <c r="C506" s="1200" t="s">
        <v>1787</v>
      </c>
      <c r="D506" s="1199">
        <v>17</v>
      </c>
      <c r="E506" s="1198"/>
      <c r="F506" s="1197" t="s">
        <v>3399</v>
      </c>
    </row>
    <row r="507" spans="3:6">
      <c r="C507" s="1209"/>
      <c r="D507" s="1208"/>
      <c r="E507" s="1195">
        <v>170</v>
      </c>
      <c r="F507" s="1196" t="s">
        <v>3398</v>
      </c>
    </row>
    <row r="508" spans="3:6">
      <c r="C508" s="1209"/>
      <c r="D508" s="1208"/>
      <c r="E508" s="1195"/>
      <c r="F508" s="1194" t="s">
        <v>3397</v>
      </c>
    </row>
    <row r="509" spans="3:6">
      <c r="C509" s="1209"/>
      <c r="D509" s="1208"/>
      <c r="E509" s="1195"/>
      <c r="F509" s="1194" t="s">
        <v>3396</v>
      </c>
    </row>
    <row r="510" spans="3:6">
      <c r="C510" s="1209"/>
      <c r="D510" s="1208"/>
      <c r="E510" s="1195">
        <v>171</v>
      </c>
      <c r="F510" s="1196" t="s">
        <v>3395</v>
      </c>
    </row>
    <row r="511" spans="3:6">
      <c r="C511" s="1209"/>
      <c r="D511" s="1208"/>
      <c r="E511" s="1195"/>
      <c r="F511" s="1194" t="s">
        <v>3394</v>
      </c>
    </row>
    <row r="512" spans="3:6">
      <c r="C512" s="1209"/>
      <c r="D512" s="1208"/>
      <c r="E512" s="1195">
        <v>172</v>
      </c>
      <c r="F512" s="1196" t="s">
        <v>3393</v>
      </c>
    </row>
    <row r="513" spans="3:6">
      <c r="C513" s="1209"/>
      <c r="D513" s="1208"/>
      <c r="E513" s="1195"/>
      <c r="F513" s="1194" t="s">
        <v>3392</v>
      </c>
    </row>
    <row r="514" spans="3:6">
      <c r="C514" s="1209"/>
      <c r="D514" s="1208"/>
      <c r="E514" s="1195">
        <v>173</v>
      </c>
      <c r="F514" s="1196" t="s">
        <v>3391</v>
      </c>
    </row>
    <row r="515" spans="3:6">
      <c r="C515" s="1209"/>
      <c r="D515" s="1208"/>
      <c r="E515" s="1195"/>
      <c r="F515" s="1194" t="s">
        <v>3390</v>
      </c>
    </row>
    <row r="516" spans="3:6">
      <c r="C516" s="1209"/>
      <c r="D516" s="1208"/>
      <c r="E516" s="1195">
        <v>174</v>
      </c>
      <c r="F516" s="1196" t="s">
        <v>3389</v>
      </c>
    </row>
    <row r="517" spans="3:6">
      <c r="C517" s="1209"/>
      <c r="D517" s="1208"/>
      <c r="E517" s="1195"/>
      <c r="F517" s="1194" t="s">
        <v>3388</v>
      </c>
    </row>
    <row r="518" spans="3:6">
      <c r="C518" s="1209"/>
      <c r="D518" s="1208"/>
      <c r="E518" s="1195">
        <v>179</v>
      </c>
      <c r="F518" s="1196" t="s">
        <v>3387</v>
      </c>
    </row>
    <row r="519" spans="3:6">
      <c r="C519" s="1209"/>
      <c r="D519" s="1208"/>
      <c r="E519" s="1195"/>
      <c r="F519" s="1194" t="s">
        <v>3386</v>
      </c>
    </row>
    <row r="520" spans="3:6" ht="14.25">
      <c r="C520" s="1200" t="s">
        <v>1787</v>
      </c>
      <c r="D520" s="1199">
        <v>18</v>
      </c>
      <c r="E520" s="1198"/>
      <c r="F520" s="1197" t="s">
        <v>3385</v>
      </c>
    </row>
    <row r="521" spans="3:6">
      <c r="C521" s="1209"/>
      <c r="D521" s="1208"/>
      <c r="E521" s="1195">
        <v>180</v>
      </c>
      <c r="F521" s="1196" t="s">
        <v>3384</v>
      </c>
    </row>
    <row r="522" spans="3:6">
      <c r="C522" s="1209"/>
      <c r="D522" s="1208"/>
      <c r="E522" s="1195"/>
      <c r="F522" s="1194" t="s">
        <v>3383</v>
      </c>
    </row>
    <row r="523" spans="3:6">
      <c r="C523" s="1209"/>
      <c r="D523" s="1208"/>
      <c r="E523" s="1195"/>
      <c r="F523" s="1194" t="s">
        <v>3382</v>
      </c>
    </row>
    <row r="524" spans="3:6">
      <c r="C524" s="1209"/>
      <c r="D524" s="1208"/>
      <c r="E524" s="1195">
        <v>181</v>
      </c>
      <c r="F524" s="1196" t="s">
        <v>3381</v>
      </c>
    </row>
    <row r="525" spans="3:6">
      <c r="C525" s="1209"/>
      <c r="D525" s="1208"/>
      <c r="E525" s="1195"/>
      <c r="F525" s="1194" t="s">
        <v>3380</v>
      </c>
    </row>
    <row r="526" spans="3:6">
      <c r="C526" s="1209"/>
      <c r="D526" s="1208"/>
      <c r="E526" s="1195"/>
      <c r="F526" s="1194" t="s">
        <v>3379</v>
      </c>
    </row>
    <row r="527" spans="3:6">
      <c r="C527" s="1209"/>
      <c r="D527" s="1208"/>
      <c r="E527" s="1195"/>
      <c r="F527" s="1194" t="s">
        <v>3378</v>
      </c>
    </row>
    <row r="528" spans="3:6">
      <c r="C528" s="1209"/>
      <c r="D528" s="1208"/>
      <c r="E528" s="1195"/>
      <c r="F528" s="1194" t="s">
        <v>3377</v>
      </c>
    </row>
    <row r="529" spans="3:6">
      <c r="C529" s="1209"/>
      <c r="D529" s="1208"/>
      <c r="E529" s="1195"/>
      <c r="F529" s="1194" t="s">
        <v>3376</v>
      </c>
    </row>
    <row r="530" spans="3:6">
      <c r="C530" s="1209"/>
      <c r="D530" s="1208"/>
      <c r="E530" s="1195">
        <v>182</v>
      </c>
      <c r="F530" s="1196" t="s">
        <v>3375</v>
      </c>
    </row>
    <row r="531" spans="3:6">
      <c r="C531" s="1209"/>
      <c r="D531" s="1208"/>
      <c r="E531" s="1195"/>
      <c r="F531" s="1194" t="s">
        <v>3374</v>
      </c>
    </row>
    <row r="532" spans="3:6">
      <c r="C532" s="1209"/>
      <c r="D532" s="1208"/>
      <c r="E532" s="1195"/>
      <c r="F532" s="1194" t="s">
        <v>3373</v>
      </c>
    </row>
    <row r="533" spans="3:6">
      <c r="C533" s="1209"/>
      <c r="D533" s="1208"/>
      <c r="E533" s="1195"/>
      <c r="F533" s="1194" t="s">
        <v>3372</v>
      </c>
    </row>
    <row r="534" spans="3:6">
      <c r="C534" s="1209"/>
      <c r="D534" s="1208"/>
      <c r="E534" s="1195"/>
      <c r="F534" s="1194" t="s">
        <v>3371</v>
      </c>
    </row>
    <row r="535" spans="3:6">
      <c r="C535" s="1209"/>
      <c r="D535" s="1208"/>
      <c r="E535" s="1195"/>
      <c r="F535" s="1194" t="s">
        <v>3370</v>
      </c>
    </row>
    <row r="536" spans="3:6">
      <c r="C536" s="1209"/>
      <c r="D536" s="1208"/>
      <c r="E536" s="1195">
        <v>183</v>
      </c>
      <c r="F536" s="1196" t="s">
        <v>3369</v>
      </c>
    </row>
    <row r="537" spans="3:6">
      <c r="C537" s="1209"/>
      <c r="D537" s="1208"/>
      <c r="E537" s="1195"/>
      <c r="F537" s="1194" t="s">
        <v>3368</v>
      </c>
    </row>
    <row r="538" spans="3:6">
      <c r="C538" s="1209"/>
      <c r="D538" s="1208"/>
      <c r="E538" s="1195"/>
      <c r="F538" s="1194" t="s">
        <v>3367</v>
      </c>
    </row>
    <row r="539" spans="3:6">
      <c r="C539" s="1209"/>
      <c r="D539" s="1208"/>
      <c r="E539" s="1195"/>
      <c r="F539" s="1194" t="s">
        <v>3366</v>
      </c>
    </row>
    <row r="540" spans="3:6">
      <c r="C540" s="1209"/>
      <c r="D540" s="1208"/>
      <c r="E540" s="1195"/>
      <c r="F540" s="1194" t="s">
        <v>3365</v>
      </c>
    </row>
    <row r="541" spans="3:6">
      <c r="C541" s="1209"/>
      <c r="D541" s="1208"/>
      <c r="E541" s="1195">
        <v>184</v>
      </c>
      <c r="F541" s="1196" t="s">
        <v>3364</v>
      </c>
    </row>
    <row r="542" spans="3:6">
      <c r="C542" s="1209"/>
      <c r="D542" s="1208"/>
      <c r="E542" s="1195"/>
      <c r="F542" s="1194" t="s">
        <v>3363</v>
      </c>
    </row>
    <row r="543" spans="3:6">
      <c r="C543" s="1209"/>
      <c r="D543" s="1208"/>
      <c r="E543" s="1195"/>
      <c r="F543" s="1194" t="s">
        <v>3362</v>
      </c>
    </row>
    <row r="544" spans="3:6">
      <c r="C544" s="1209"/>
      <c r="D544" s="1208"/>
      <c r="E544" s="1195"/>
      <c r="F544" s="1194" t="s">
        <v>3361</v>
      </c>
    </row>
    <row r="545" spans="3:6">
      <c r="C545" s="1209"/>
      <c r="D545" s="1208"/>
      <c r="E545" s="1195"/>
      <c r="F545" s="1194" t="s">
        <v>3360</v>
      </c>
    </row>
    <row r="546" spans="3:6">
      <c r="C546" s="1209"/>
      <c r="D546" s="1208"/>
      <c r="E546" s="1195"/>
      <c r="F546" s="1194" t="s">
        <v>3359</v>
      </c>
    </row>
    <row r="547" spans="3:6">
      <c r="C547" s="1209"/>
      <c r="D547" s="1208"/>
      <c r="E547" s="1195">
        <v>185</v>
      </c>
      <c r="F547" s="1196" t="s">
        <v>3358</v>
      </c>
    </row>
    <row r="548" spans="3:6">
      <c r="C548" s="1209"/>
      <c r="D548" s="1208"/>
      <c r="E548" s="1195"/>
      <c r="F548" s="1194" t="s">
        <v>3357</v>
      </c>
    </row>
    <row r="549" spans="3:6">
      <c r="C549" s="1209"/>
      <c r="D549" s="1208"/>
      <c r="E549" s="1195"/>
      <c r="F549" s="1194" t="s">
        <v>3356</v>
      </c>
    </row>
    <row r="550" spans="3:6">
      <c r="C550" s="1209"/>
      <c r="D550" s="1208"/>
      <c r="E550" s="1195">
        <v>189</v>
      </c>
      <c r="F550" s="1196" t="s">
        <v>3355</v>
      </c>
    </row>
    <row r="551" spans="3:6">
      <c r="C551" s="1209"/>
      <c r="D551" s="1208"/>
      <c r="E551" s="1195"/>
      <c r="F551" s="1194" t="s">
        <v>3354</v>
      </c>
    </row>
    <row r="552" spans="3:6">
      <c r="C552" s="1209"/>
      <c r="D552" s="1208"/>
      <c r="E552" s="1195"/>
      <c r="F552" s="1194" t="s">
        <v>3353</v>
      </c>
    </row>
    <row r="553" spans="3:6">
      <c r="C553" s="1209"/>
      <c r="D553" s="1208"/>
      <c r="E553" s="1195"/>
      <c r="F553" s="1194" t="s">
        <v>3352</v>
      </c>
    </row>
    <row r="554" spans="3:6">
      <c r="C554" s="1209"/>
      <c r="D554" s="1208"/>
      <c r="E554" s="1195"/>
      <c r="F554" s="1194" t="s">
        <v>3351</v>
      </c>
    </row>
    <row r="555" spans="3:6" ht="14.25">
      <c r="C555" s="1200" t="s">
        <v>1787</v>
      </c>
      <c r="D555" s="1199">
        <v>19</v>
      </c>
      <c r="E555" s="1198"/>
      <c r="F555" s="1197" t="s">
        <v>3350</v>
      </c>
    </row>
    <row r="556" spans="3:6">
      <c r="C556" s="1209"/>
      <c r="D556" s="1208"/>
      <c r="E556" s="1195">
        <v>190</v>
      </c>
      <c r="F556" s="1196" t="s">
        <v>3349</v>
      </c>
    </row>
    <row r="557" spans="3:6">
      <c r="C557" s="1209"/>
      <c r="D557" s="1208"/>
      <c r="E557" s="1195"/>
      <c r="F557" s="1194" t="s">
        <v>3348</v>
      </c>
    </row>
    <row r="558" spans="3:6">
      <c r="C558" s="1209"/>
      <c r="D558" s="1208"/>
      <c r="E558" s="1195"/>
      <c r="F558" s="1194" t="s">
        <v>3347</v>
      </c>
    </row>
    <row r="559" spans="3:6">
      <c r="C559" s="1209"/>
      <c r="D559" s="1208"/>
      <c r="E559" s="1195">
        <v>191</v>
      </c>
      <c r="F559" s="1196" t="s">
        <v>3346</v>
      </c>
    </row>
    <row r="560" spans="3:6">
      <c r="C560" s="1209"/>
      <c r="D560" s="1208"/>
      <c r="E560" s="1195"/>
      <c r="F560" s="1194" t="s">
        <v>3345</v>
      </c>
    </row>
    <row r="561" spans="3:6">
      <c r="C561" s="1209"/>
      <c r="D561" s="1208"/>
      <c r="E561" s="1195"/>
      <c r="F561" s="1194" t="s">
        <v>3344</v>
      </c>
    </row>
    <row r="562" spans="3:6">
      <c r="C562" s="1209"/>
      <c r="D562" s="1208"/>
      <c r="E562" s="1195">
        <v>192</v>
      </c>
      <c r="F562" s="1196" t="s">
        <v>3343</v>
      </c>
    </row>
    <row r="563" spans="3:6">
      <c r="C563" s="1209"/>
      <c r="D563" s="1208"/>
      <c r="E563" s="1195"/>
      <c r="F563" s="1194" t="s">
        <v>3342</v>
      </c>
    </row>
    <row r="564" spans="3:6">
      <c r="C564" s="1209"/>
      <c r="D564" s="1208"/>
      <c r="E564" s="1195"/>
      <c r="F564" s="1194" t="s">
        <v>3341</v>
      </c>
    </row>
    <row r="565" spans="3:6">
      <c r="C565" s="1209"/>
      <c r="D565" s="1208"/>
      <c r="E565" s="1195">
        <v>193</v>
      </c>
      <c r="F565" s="1196" t="s">
        <v>3340</v>
      </c>
    </row>
    <row r="566" spans="3:6">
      <c r="C566" s="1209"/>
      <c r="D566" s="1208"/>
      <c r="E566" s="1195"/>
      <c r="F566" s="1194" t="s">
        <v>3339</v>
      </c>
    </row>
    <row r="567" spans="3:6">
      <c r="C567" s="1209"/>
      <c r="D567" s="1208"/>
      <c r="E567" s="1195"/>
      <c r="F567" s="1194" t="s">
        <v>3338</v>
      </c>
    </row>
    <row r="568" spans="3:6">
      <c r="C568" s="1209"/>
      <c r="D568" s="1208"/>
      <c r="E568" s="1195"/>
      <c r="F568" s="1194" t="s">
        <v>3337</v>
      </c>
    </row>
    <row r="569" spans="3:6">
      <c r="C569" s="1209"/>
      <c r="D569" s="1208"/>
      <c r="E569" s="1195">
        <v>199</v>
      </c>
      <c r="F569" s="1196" t="s">
        <v>3336</v>
      </c>
    </row>
    <row r="570" spans="3:6">
      <c r="C570" s="1209"/>
      <c r="D570" s="1208"/>
      <c r="E570" s="1195"/>
      <c r="F570" s="1194" t="s">
        <v>3335</v>
      </c>
    </row>
    <row r="571" spans="3:6">
      <c r="C571" s="1209"/>
      <c r="D571" s="1208"/>
      <c r="E571" s="1195"/>
      <c r="F571" s="1194" t="s">
        <v>3334</v>
      </c>
    </row>
    <row r="572" spans="3:6">
      <c r="C572" s="1209"/>
      <c r="D572" s="1208"/>
      <c r="E572" s="1195"/>
      <c r="F572" s="1194" t="s">
        <v>3333</v>
      </c>
    </row>
    <row r="573" spans="3:6">
      <c r="C573" s="1209"/>
      <c r="D573" s="1208"/>
      <c r="E573" s="1195"/>
      <c r="F573" s="1194" t="s">
        <v>3332</v>
      </c>
    </row>
    <row r="574" spans="3:6">
      <c r="C574" s="1209"/>
      <c r="D574" s="1208"/>
      <c r="E574" s="1195"/>
      <c r="F574" s="1194" t="s">
        <v>3331</v>
      </c>
    </row>
    <row r="575" spans="3:6">
      <c r="C575" s="1209"/>
      <c r="D575" s="1208"/>
      <c r="E575" s="1195"/>
      <c r="F575" s="1194" t="s">
        <v>3330</v>
      </c>
    </row>
    <row r="576" spans="3:6" ht="14.25">
      <c r="C576" s="1200" t="s">
        <v>1787</v>
      </c>
      <c r="D576" s="1199">
        <v>20</v>
      </c>
      <c r="E576" s="1198"/>
      <c r="F576" s="1197" t="s">
        <v>3329</v>
      </c>
    </row>
    <row r="577" spans="3:6">
      <c r="C577" s="1209"/>
      <c r="D577" s="1208"/>
      <c r="E577" s="1195">
        <v>200</v>
      </c>
      <c r="F577" s="1196" t="s">
        <v>3328</v>
      </c>
    </row>
    <row r="578" spans="3:6">
      <c r="C578" s="1209"/>
      <c r="D578" s="1208"/>
      <c r="E578" s="1195"/>
      <c r="F578" s="1194" t="s">
        <v>3327</v>
      </c>
    </row>
    <row r="579" spans="3:6">
      <c r="C579" s="1209"/>
      <c r="D579" s="1208"/>
      <c r="E579" s="1195"/>
      <c r="F579" s="1194" t="s">
        <v>3326</v>
      </c>
    </row>
    <row r="580" spans="3:6">
      <c r="C580" s="1209"/>
      <c r="D580" s="1208"/>
      <c r="E580" s="1195">
        <v>201</v>
      </c>
      <c r="F580" s="1196" t="s">
        <v>3325</v>
      </c>
    </row>
    <row r="581" spans="3:6">
      <c r="C581" s="1209"/>
      <c r="D581" s="1208"/>
      <c r="E581" s="1195"/>
      <c r="F581" s="1194" t="s">
        <v>3324</v>
      </c>
    </row>
    <row r="582" spans="3:6">
      <c r="C582" s="1209"/>
      <c r="D582" s="1208"/>
      <c r="E582" s="1195">
        <v>202</v>
      </c>
      <c r="F582" s="1196" t="s">
        <v>3323</v>
      </c>
    </row>
    <row r="583" spans="3:6">
      <c r="C583" s="1209"/>
      <c r="D583" s="1208"/>
      <c r="E583" s="1195"/>
      <c r="F583" s="1194" t="s">
        <v>3322</v>
      </c>
    </row>
    <row r="584" spans="3:6">
      <c r="C584" s="1209"/>
      <c r="D584" s="1208"/>
      <c r="E584" s="1195">
        <v>203</v>
      </c>
      <c r="F584" s="1196" t="s">
        <v>3321</v>
      </c>
    </row>
    <row r="585" spans="3:6">
      <c r="C585" s="1209"/>
      <c r="D585" s="1208"/>
      <c r="E585" s="1195"/>
      <c r="F585" s="1194" t="s">
        <v>3320</v>
      </c>
    </row>
    <row r="586" spans="3:6">
      <c r="C586" s="1209"/>
      <c r="D586" s="1208"/>
      <c r="E586" s="1195">
        <v>204</v>
      </c>
      <c r="F586" s="1196" t="s">
        <v>3319</v>
      </c>
    </row>
    <row r="587" spans="3:6">
      <c r="C587" s="1209"/>
      <c r="D587" s="1208"/>
      <c r="E587" s="1195"/>
      <c r="F587" s="1194" t="s">
        <v>3318</v>
      </c>
    </row>
    <row r="588" spans="3:6">
      <c r="C588" s="1209"/>
      <c r="D588" s="1208"/>
      <c r="E588" s="1195">
        <v>205</v>
      </c>
      <c r="F588" s="1196" t="s">
        <v>3317</v>
      </c>
    </row>
    <row r="589" spans="3:6">
      <c r="C589" s="1209"/>
      <c r="D589" s="1208"/>
      <c r="E589" s="1195"/>
      <c r="F589" s="1194" t="s">
        <v>3316</v>
      </c>
    </row>
    <row r="590" spans="3:6">
      <c r="C590" s="1209"/>
      <c r="D590" s="1208"/>
      <c r="E590" s="1195">
        <v>206</v>
      </c>
      <c r="F590" s="1196" t="s">
        <v>3315</v>
      </c>
    </row>
    <row r="591" spans="3:6">
      <c r="C591" s="1209"/>
      <c r="D591" s="1208"/>
      <c r="E591" s="1195"/>
      <c r="F591" s="1194" t="s">
        <v>3314</v>
      </c>
    </row>
    <row r="592" spans="3:6">
      <c r="C592" s="1209"/>
      <c r="D592" s="1208"/>
      <c r="E592" s="1195">
        <v>207</v>
      </c>
      <c r="F592" s="1196" t="s">
        <v>3313</v>
      </c>
    </row>
    <row r="593" spans="3:6">
      <c r="C593" s="1209"/>
      <c r="D593" s="1208"/>
      <c r="E593" s="1195"/>
      <c r="F593" s="1194" t="s">
        <v>3312</v>
      </c>
    </row>
    <row r="594" spans="3:6">
      <c r="C594" s="1209"/>
      <c r="D594" s="1208"/>
      <c r="E594" s="1195"/>
      <c r="F594" s="1194" t="s">
        <v>3311</v>
      </c>
    </row>
    <row r="595" spans="3:6">
      <c r="C595" s="1209"/>
      <c r="D595" s="1208"/>
      <c r="E595" s="1195">
        <v>208</v>
      </c>
      <c r="F595" s="1196" t="s">
        <v>3310</v>
      </c>
    </row>
    <row r="596" spans="3:6">
      <c r="C596" s="1209"/>
      <c r="D596" s="1208"/>
      <c r="E596" s="1195"/>
      <c r="F596" s="1194" t="s">
        <v>3309</v>
      </c>
    </row>
    <row r="597" spans="3:6">
      <c r="C597" s="1209"/>
      <c r="D597" s="1208"/>
      <c r="E597" s="1195">
        <v>209</v>
      </c>
      <c r="F597" s="1196" t="s">
        <v>3308</v>
      </c>
    </row>
    <row r="598" spans="3:6">
      <c r="C598" s="1209"/>
      <c r="D598" s="1208"/>
      <c r="E598" s="1195"/>
      <c r="F598" s="1194" t="s">
        <v>3307</v>
      </c>
    </row>
    <row r="599" spans="3:6" ht="14.25">
      <c r="C599" s="1200" t="s">
        <v>1787</v>
      </c>
      <c r="D599" s="1199">
        <v>21</v>
      </c>
      <c r="E599" s="1198"/>
      <c r="F599" s="1197" t="s">
        <v>3306</v>
      </c>
    </row>
    <row r="600" spans="3:6">
      <c r="C600" s="1209"/>
      <c r="D600" s="1208"/>
      <c r="E600" s="1195">
        <v>210</v>
      </c>
      <c r="F600" s="1196" t="s">
        <v>3305</v>
      </c>
    </row>
    <row r="601" spans="3:6">
      <c r="C601" s="1209"/>
      <c r="D601" s="1208"/>
      <c r="E601" s="1195"/>
      <c r="F601" s="1194" t="s">
        <v>3304</v>
      </c>
    </row>
    <row r="602" spans="3:6">
      <c r="C602" s="1209"/>
      <c r="D602" s="1208"/>
      <c r="E602" s="1195"/>
      <c r="F602" s="1194" t="s">
        <v>3303</v>
      </c>
    </row>
    <row r="603" spans="3:6">
      <c r="C603" s="1209"/>
      <c r="D603" s="1208"/>
      <c r="E603" s="1195">
        <v>211</v>
      </c>
      <c r="F603" s="1196" t="s">
        <v>3302</v>
      </c>
    </row>
    <row r="604" spans="3:6">
      <c r="C604" s="1209"/>
      <c r="D604" s="1208"/>
      <c r="E604" s="1195"/>
      <c r="F604" s="1194" t="s">
        <v>3301</v>
      </c>
    </row>
    <row r="605" spans="3:6">
      <c r="C605" s="1209"/>
      <c r="D605" s="1208"/>
      <c r="E605" s="1195"/>
      <c r="F605" s="1194" t="s">
        <v>3300</v>
      </c>
    </row>
    <row r="606" spans="3:6">
      <c r="C606" s="1209"/>
      <c r="D606" s="1208"/>
      <c r="E606" s="1195"/>
      <c r="F606" s="1194" t="s">
        <v>3299</v>
      </c>
    </row>
    <row r="607" spans="3:6">
      <c r="C607" s="1209"/>
      <c r="D607" s="1208"/>
      <c r="E607" s="1195"/>
      <c r="F607" s="1194" t="s">
        <v>3298</v>
      </c>
    </row>
    <row r="608" spans="3:6">
      <c r="C608" s="1209"/>
      <c r="D608" s="1208"/>
      <c r="E608" s="1195"/>
      <c r="F608" s="1194" t="s">
        <v>3297</v>
      </c>
    </row>
    <row r="609" spans="3:6">
      <c r="C609" s="1209"/>
      <c r="D609" s="1208"/>
      <c r="E609" s="1195"/>
      <c r="F609" s="1194" t="s">
        <v>3296</v>
      </c>
    </row>
    <row r="610" spans="3:6">
      <c r="C610" s="1209"/>
      <c r="D610" s="1208"/>
      <c r="E610" s="1195"/>
      <c r="F610" s="1194" t="s">
        <v>3295</v>
      </c>
    </row>
    <row r="611" spans="3:6">
      <c r="C611" s="1209"/>
      <c r="D611" s="1208"/>
      <c r="E611" s="1195"/>
      <c r="F611" s="1194" t="s">
        <v>3294</v>
      </c>
    </row>
    <row r="612" spans="3:6">
      <c r="C612" s="1209"/>
      <c r="D612" s="1208"/>
      <c r="E612" s="1195">
        <v>212</v>
      </c>
      <c r="F612" s="1196" t="s">
        <v>3293</v>
      </c>
    </row>
    <row r="613" spans="3:6">
      <c r="C613" s="1209"/>
      <c r="D613" s="1208"/>
      <c r="E613" s="1195"/>
      <c r="F613" s="1194" t="s">
        <v>3292</v>
      </c>
    </row>
    <row r="614" spans="3:6">
      <c r="C614" s="1209"/>
      <c r="D614" s="1208"/>
      <c r="E614" s="1195"/>
      <c r="F614" s="1194" t="s">
        <v>3291</v>
      </c>
    </row>
    <row r="615" spans="3:6">
      <c r="C615" s="1209"/>
      <c r="D615" s="1208"/>
      <c r="E615" s="1195"/>
      <c r="F615" s="1194" t="s">
        <v>3290</v>
      </c>
    </row>
    <row r="616" spans="3:6">
      <c r="C616" s="1209"/>
      <c r="D616" s="1208"/>
      <c r="E616" s="1195"/>
      <c r="F616" s="1194" t="s">
        <v>3289</v>
      </c>
    </row>
    <row r="617" spans="3:6">
      <c r="C617" s="1209"/>
      <c r="D617" s="1208"/>
      <c r="E617" s="1195">
        <v>213</v>
      </c>
      <c r="F617" s="1196" t="s">
        <v>3288</v>
      </c>
    </row>
    <row r="618" spans="3:6">
      <c r="C618" s="1209"/>
      <c r="D618" s="1208"/>
      <c r="E618" s="1195"/>
      <c r="F618" s="1194" t="s">
        <v>3287</v>
      </c>
    </row>
    <row r="619" spans="3:6">
      <c r="C619" s="1209"/>
      <c r="D619" s="1208"/>
      <c r="E619" s="1195"/>
      <c r="F619" s="1194" t="s">
        <v>3286</v>
      </c>
    </row>
    <row r="620" spans="3:6">
      <c r="C620" s="1209"/>
      <c r="D620" s="1208"/>
      <c r="E620" s="1195"/>
      <c r="F620" s="1194" t="s">
        <v>3285</v>
      </c>
    </row>
    <row r="621" spans="3:6">
      <c r="C621" s="1209"/>
      <c r="D621" s="1208"/>
      <c r="E621" s="1195">
        <v>214</v>
      </c>
      <c r="F621" s="1196" t="s">
        <v>3284</v>
      </c>
    </row>
    <row r="622" spans="3:6">
      <c r="C622" s="1209"/>
      <c r="D622" s="1208"/>
      <c r="E622" s="1195"/>
      <c r="F622" s="1194" t="s">
        <v>3283</v>
      </c>
    </row>
    <row r="623" spans="3:6">
      <c r="C623" s="1209"/>
      <c r="D623" s="1208"/>
      <c r="E623" s="1195"/>
      <c r="F623" s="1194" t="s">
        <v>3282</v>
      </c>
    </row>
    <row r="624" spans="3:6">
      <c r="C624" s="1209"/>
      <c r="D624" s="1208"/>
      <c r="E624" s="1195"/>
      <c r="F624" s="1194" t="s">
        <v>3281</v>
      </c>
    </row>
    <row r="625" spans="3:6">
      <c r="C625" s="1209"/>
      <c r="D625" s="1208"/>
      <c r="E625" s="1195"/>
      <c r="F625" s="1194" t="s">
        <v>3280</v>
      </c>
    </row>
    <row r="626" spans="3:6">
      <c r="C626" s="1209"/>
      <c r="D626" s="1208"/>
      <c r="E626" s="1195"/>
      <c r="F626" s="1194" t="s">
        <v>3279</v>
      </c>
    </row>
    <row r="627" spans="3:6">
      <c r="C627" s="1209"/>
      <c r="D627" s="1208"/>
      <c r="E627" s="1195"/>
      <c r="F627" s="1194" t="s">
        <v>3278</v>
      </c>
    </row>
    <row r="628" spans="3:6">
      <c r="C628" s="1209"/>
      <c r="D628" s="1208"/>
      <c r="E628" s="1195"/>
      <c r="F628" s="1194" t="s">
        <v>3277</v>
      </c>
    </row>
    <row r="629" spans="3:6">
      <c r="C629" s="1209"/>
      <c r="D629" s="1208"/>
      <c r="E629" s="1195"/>
      <c r="F629" s="1194" t="s">
        <v>3276</v>
      </c>
    </row>
    <row r="630" spans="3:6">
      <c r="C630" s="1209"/>
      <c r="D630" s="1208"/>
      <c r="E630" s="1195"/>
      <c r="F630" s="1194" t="s">
        <v>3275</v>
      </c>
    </row>
    <row r="631" spans="3:6">
      <c r="C631" s="1209"/>
      <c r="D631" s="1208"/>
      <c r="E631" s="1195">
        <v>215</v>
      </c>
      <c r="F631" s="1196" t="s">
        <v>3274</v>
      </c>
    </row>
    <row r="632" spans="3:6">
      <c r="C632" s="1209"/>
      <c r="D632" s="1208"/>
      <c r="E632" s="1195"/>
      <c r="F632" s="1194" t="s">
        <v>3273</v>
      </c>
    </row>
    <row r="633" spans="3:6">
      <c r="C633" s="1209"/>
      <c r="D633" s="1208"/>
      <c r="E633" s="1195"/>
      <c r="F633" s="1194" t="s">
        <v>3272</v>
      </c>
    </row>
    <row r="634" spans="3:6">
      <c r="C634" s="1209"/>
      <c r="D634" s="1208"/>
      <c r="E634" s="1195"/>
      <c r="F634" s="1194" t="s">
        <v>3271</v>
      </c>
    </row>
    <row r="635" spans="3:6">
      <c r="C635" s="1209"/>
      <c r="D635" s="1208"/>
      <c r="E635" s="1195">
        <v>216</v>
      </c>
      <c r="F635" s="1196" t="s">
        <v>3270</v>
      </c>
    </row>
    <row r="636" spans="3:6">
      <c r="C636" s="1209"/>
      <c r="D636" s="1208"/>
      <c r="E636" s="1195"/>
      <c r="F636" s="1194" t="s">
        <v>3269</v>
      </c>
    </row>
    <row r="637" spans="3:6">
      <c r="C637" s="1209"/>
      <c r="D637" s="1208"/>
      <c r="E637" s="1195"/>
      <c r="F637" s="1194" t="s">
        <v>3268</v>
      </c>
    </row>
    <row r="638" spans="3:6">
      <c r="C638" s="1209"/>
      <c r="D638" s="1208"/>
      <c r="E638" s="1195">
        <v>217</v>
      </c>
      <c r="F638" s="1196" t="s">
        <v>3267</v>
      </c>
    </row>
    <row r="639" spans="3:6">
      <c r="C639" s="1209"/>
      <c r="D639" s="1208"/>
      <c r="E639" s="1195"/>
      <c r="F639" s="1194" t="s">
        <v>3266</v>
      </c>
    </row>
    <row r="640" spans="3:6">
      <c r="C640" s="1209"/>
      <c r="D640" s="1208"/>
      <c r="E640" s="1195"/>
      <c r="F640" s="1194" t="s">
        <v>3265</v>
      </c>
    </row>
    <row r="641" spans="3:6">
      <c r="C641" s="1209"/>
      <c r="D641" s="1208"/>
      <c r="E641" s="1195"/>
      <c r="F641" s="1194" t="s">
        <v>3264</v>
      </c>
    </row>
    <row r="642" spans="3:6">
      <c r="C642" s="1209"/>
      <c r="D642" s="1208"/>
      <c r="E642" s="1195"/>
      <c r="F642" s="1194" t="s">
        <v>3263</v>
      </c>
    </row>
    <row r="643" spans="3:6">
      <c r="C643" s="1209"/>
      <c r="D643" s="1208"/>
      <c r="E643" s="1195">
        <v>218</v>
      </c>
      <c r="F643" s="1196" t="s">
        <v>3262</v>
      </c>
    </row>
    <row r="644" spans="3:6">
      <c r="C644" s="1209"/>
      <c r="D644" s="1208"/>
      <c r="E644" s="1195"/>
      <c r="F644" s="1194" t="s">
        <v>3261</v>
      </c>
    </row>
    <row r="645" spans="3:6">
      <c r="C645" s="1209"/>
      <c r="D645" s="1208"/>
      <c r="E645" s="1195"/>
      <c r="F645" s="1194" t="s">
        <v>3260</v>
      </c>
    </row>
    <row r="646" spans="3:6">
      <c r="C646" s="1209"/>
      <c r="D646" s="1208"/>
      <c r="E646" s="1195"/>
      <c r="F646" s="1194" t="s">
        <v>3259</v>
      </c>
    </row>
    <row r="647" spans="3:6">
      <c r="C647" s="1209"/>
      <c r="D647" s="1208"/>
      <c r="E647" s="1195"/>
      <c r="F647" s="1194" t="s">
        <v>3258</v>
      </c>
    </row>
    <row r="648" spans="3:6">
      <c r="C648" s="1209"/>
      <c r="D648" s="1208"/>
      <c r="E648" s="1195"/>
      <c r="F648" s="1194" t="s">
        <v>3257</v>
      </c>
    </row>
    <row r="649" spans="3:6">
      <c r="C649" s="1209"/>
      <c r="D649" s="1208"/>
      <c r="E649" s="1195"/>
      <c r="F649" s="1194" t="s">
        <v>3256</v>
      </c>
    </row>
    <row r="650" spans="3:6">
      <c r="C650" s="1209"/>
      <c r="D650" s="1208"/>
      <c r="E650" s="1195">
        <v>219</v>
      </c>
      <c r="F650" s="1196" t="s">
        <v>3255</v>
      </c>
    </row>
    <row r="651" spans="3:6">
      <c r="C651" s="1209"/>
      <c r="D651" s="1208"/>
      <c r="E651" s="1195"/>
      <c r="F651" s="1194" t="s">
        <v>3254</v>
      </c>
    </row>
    <row r="652" spans="3:6">
      <c r="C652" s="1209"/>
      <c r="D652" s="1208"/>
      <c r="E652" s="1195"/>
      <c r="F652" s="1194" t="s">
        <v>3253</v>
      </c>
    </row>
    <row r="653" spans="3:6">
      <c r="C653" s="1209"/>
      <c r="D653" s="1208"/>
      <c r="E653" s="1195"/>
      <c r="F653" s="1194" t="s">
        <v>3252</v>
      </c>
    </row>
    <row r="654" spans="3:6">
      <c r="C654" s="1209"/>
      <c r="D654" s="1208"/>
      <c r="E654" s="1195"/>
      <c r="F654" s="1194" t="s">
        <v>3251</v>
      </c>
    </row>
    <row r="655" spans="3:6">
      <c r="C655" s="1209"/>
      <c r="D655" s="1208"/>
      <c r="E655" s="1195"/>
      <c r="F655" s="1194" t="s">
        <v>3250</v>
      </c>
    </row>
    <row r="656" spans="3:6" ht="14.25">
      <c r="C656" s="1200" t="s">
        <v>1787</v>
      </c>
      <c r="D656" s="1199">
        <v>22</v>
      </c>
      <c r="E656" s="1198"/>
      <c r="F656" s="1197" t="s">
        <v>3249</v>
      </c>
    </row>
    <row r="657" spans="3:6">
      <c r="C657" s="1209"/>
      <c r="D657" s="1208"/>
      <c r="E657" s="1195">
        <v>220</v>
      </c>
      <c r="F657" s="1196" t="s">
        <v>3248</v>
      </c>
    </row>
    <row r="658" spans="3:6">
      <c r="C658" s="1209"/>
      <c r="D658" s="1208"/>
      <c r="E658" s="1195"/>
      <c r="F658" s="1194" t="s">
        <v>3247</v>
      </c>
    </row>
    <row r="659" spans="3:6">
      <c r="C659" s="1209"/>
      <c r="D659" s="1208"/>
      <c r="E659" s="1195"/>
      <c r="F659" s="1194" t="s">
        <v>3246</v>
      </c>
    </row>
    <row r="660" spans="3:6">
      <c r="C660" s="1209"/>
      <c r="D660" s="1208"/>
      <c r="E660" s="1195">
        <v>221</v>
      </c>
      <c r="F660" s="1196" t="s">
        <v>3245</v>
      </c>
    </row>
    <row r="661" spans="3:6">
      <c r="C661" s="1209"/>
      <c r="D661" s="1208"/>
      <c r="E661" s="1195"/>
      <c r="F661" s="1194" t="s">
        <v>3244</v>
      </c>
    </row>
    <row r="662" spans="3:6">
      <c r="C662" s="1209"/>
      <c r="D662" s="1208"/>
      <c r="E662" s="1195"/>
      <c r="F662" s="1194" t="s">
        <v>3243</v>
      </c>
    </row>
    <row r="663" spans="3:6">
      <c r="C663" s="1209"/>
      <c r="D663" s="1208"/>
      <c r="E663" s="1195"/>
      <c r="F663" s="1194" t="s">
        <v>3242</v>
      </c>
    </row>
    <row r="664" spans="3:6">
      <c r="C664" s="1209"/>
      <c r="D664" s="1208"/>
      <c r="E664" s="1195">
        <v>222</v>
      </c>
      <c r="F664" s="1196" t="s">
        <v>3241</v>
      </c>
    </row>
    <row r="665" spans="3:6">
      <c r="C665" s="1209"/>
      <c r="D665" s="1208"/>
      <c r="E665" s="1195"/>
      <c r="F665" s="1194" t="s">
        <v>3240</v>
      </c>
    </row>
    <row r="666" spans="3:6">
      <c r="C666" s="1209"/>
      <c r="D666" s="1208"/>
      <c r="E666" s="1195">
        <v>223</v>
      </c>
      <c r="F666" s="1196" t="s">
        <v>3239</v>
      </c>
    </row>
    <row r="667" spans="3:6">
      <c r="C667" s="1209"/>
      <c r="D667" s="1208"/>
      <c r="E667" s="1195"/>
      <c r="F667" s="1194" t="s">
        <v>3238</v>
      </c>
    </row>
    <row r="668" spans="3:6">
      <c r="C668" s="1209"/>
      <c r="D668" s="1208"/>
      <c r="E668" s="1195"/>
      <c r="F668" s="1194" t="s">
        <v>3237</v>
      </c>
    </row>
    <row r="669" spans="3:6">
      <c r="C669" s="1209"/>
      <c r="D669" s="1208"/>
      <c r="E669" s="1195"/>
      <c r="F669" s="1194" t="s">
        <v>3236</v>
      </c>
    </row>
    <row r="670" spans="3:6">
      <c r="C670" s="1209"/>
      <c r="D670" s="1208"/>
      <c r="E670" s="1195"/>
      <c r="F670" s="1194" t="s">
        <v>3235</v>
      </c>
    </row>
    <row r="671" spans="3:6">
      <c r="C671" s="1209"/>
      <c r="D671" s="1208"/>
      <c r="E671" s="1195"/>
      <c r="F671" s="1194" t="s">
        <v>3234</v>
      </c>
    </row>
    <row r="672" spans="3:6">
      <c r="C672" s="1209"/>
      <c r="D672" s="1208"/>
      <c r="E672" s="1195"/>
      <c r="F672" s="1194" t="s">
        <v>3233</v>
      </c>
    </row>
    <row r="673" spans="3:6">
      <c r="C673" s="1209"/>
      <c r="D673" s="1208"/>
      <c r="E673" s="1195"/>
      <c r="F673" s="1194" t="s">
        <v>3232</v>
      </c>
    </row>
    <row r="674" spans="3:6">
      <c r="C674" s="1209"/>
      <c r="D674" s="1208"/>
      <c r="E674" s="1195"/>
      <c r="F674" s="1194" t="s">
        <v>3231</v>
      </c>
    </row>
    <row r="675" spans="3:6">
      <c r="C675" s="1209"/>
      <c r="D675" s="1208"/>
      <c r="E675" s="1195"/>
      <c r="F675" s="1194" t="s">
        <v>3230</v>
      </c>
    </row>
    <row r="676" spans="3:6">
      <c r="C676" s="1209"/>
      <c r="D676" s="1208"/>
      <c r="E676" s="1195">
        <v>224</v>
      </c>
      <c r="F676" s="1196" t="s">
        <v>3229</v>
      </c>
    </row>
    <row r="677" spans="3:6">
      <c r="C677" s="1209"/>
      <c r="D677" s="1208"/>
      <c r="E677" s="1195"/>
      <c r="F677" s="1194" t="s">
        <v>3228</v>
      </c>
    </row>
    <row r="678" spans="3:6">
      <c r="C678" s="1209"/>
      <c r="D678" s="1208"/>
      <c r="E678" s="1195"/>
      <c r="F678" s="1194" t="s">
        <v>3227</v>
      </c>
    </row>
    <row r="679" spans="3:6">
      <c r="C679" s="1209"/>
      <c r="D679" s="1208"/>
      <c r="E679" s="1195">
        <v>225</v>
      </c>
      <c r="F679" s="1196" t="s">
        <v>3226</v>
      </c>
    </row>
    <row r="680" spans="3:6">
      <c r="C680" s="1209"/>
      <c r="D680" s="1208"/>
      <c r="E680" s="1195"/>
      <c r="F680" s="1194" t="s">
        <v>3225</v>
      </c>
    </row>
    <row r="681" spans="3:6">
      <c r="C681" s="1209"/>
      <c r="D681" s="1208"/>
      <c r="E681" s="1195"/>
      <c r="F681" s="1194" t="s">
        <v>3224</v>
      </c>
    </row>
    <row r="682" spans="3:6">
      <c r="C682" s="1209"/>
      <c r="D682" s="1208"/>
      <c r="E682" s="1195"/>
      <c r="F682" s="1194" t="s">
        <v>3223</v>
      </c>
    </row>
    <row r="683" spans="3:6">
      <c r="C683" s="1209"/>
      <c r="D683" s="1208"/>
      <c r="E683" s="1195"/>
      <c r="F683" s="1194" t="s">
        <v>3222</v>
      </c>
    </row>
    <row r="684" spans="3:6">
      <c r="C684" s="1209"/>
      <c r="D684" s="1208"/>
      <c r="E684" s="1195"/>
      <c r="F684" s="1194" t="s">
        <v>3221</v>
      </c>
    </row>
    <row r="685" spans="3:6">
      <c r="C685" s="1209"/>
      <c r="D685" s="1208"/>
      <c r="E685" s="1195">
        <v>229</v>
      </c>
      <c r="F685" s="1196" t="s">
        <v>3220</v>
      </c>
    </row>
    <row r="686" spans="3:6">
      <c r="C686" s="1209"/>
      <c r="D686" s="1208"/>
      <c r="E686" s="1195"/>
      <c r="F686" s="1194" t="s">
        <v>3219</v>
      </c>
    </row>
    <row r="687" spans="3:6">
      <c r="C687" s="1209"/>
      <c r="D687" s="1208"/>
      <c r="E687" s="1195"/>
      <c r="F687" s="1194" t="s">
        <v>3218</v>
      </c>
    </row>
    <row r="688" spans="3:6">
      <c r="C688" s="1209"/>
      <c r="D688" s="1208"/>
      <c r="E688" s="1195"/>
      <c r="F688" s="1194" t="s">
        <v>3217</v>
      </c>
    </row>
    <row r="689" spans="3:6">
      <c r="C689" s="1209"/>
      <c r="D689" s="1208"/>
      <c r="E689" s="1195"/>
      <c r="F689" s="1194" t="s">
        <v>3216</v>
      </c>
    </row>
    <row r="690" spans="3:6" ht="14.25">
      <c r="C690" s="1200" t="s">
        <v>1787</v>
      </c>
      <c r="D690" s="1199">
        <v>23</v>
      </c>
      <c r="E690" s="1198"/>
      <c r="F690" s="1197" t="s">
        <v>3215</v>
      </c>
    </row>
    <row r="691" spans="3:6">
      <c r="C691" s="1209"/>
      <c r="D691" s="1208"/>
      <c r="E691" s="1195">
        <v>230</v>
      </c>
      <c r="F691" s="1196" t="s">
        <v>3214</v>
      </c>
    </row>
    <row r="692" spans="3:6">
      <c r="C692" s="1209"/>
      <c r="D692" s="1208"/>
      <c r="E692" s="1195"/>
      <c r="F692" s="1194" t="s">
        <v>3213</v>
      </c>
    </row>
    <row r="693" spans="3:6">
      <c r="C693" s="1209"/>
      <c r="D693" s="1208"/>
      <c r="E693" s="1195"/>
      <c r="F693" s="1194" t="s">
        <v>3212</v>
      </c>
    </row>
    <row r="694" spans="3:6">
      <c r="C694" s="1209"/>
      <c r="D694" s="1208"/>
      <c r="E694" s="1195">
        <v>231</v>
      </c>
      <c r="F694" s="1196" t="s">
        <v>3211</v>
      </c>
    </row>
    <row r="695" spans="3:6">
      <c r="C695" s="1209"/>
      <c r="D695" s="1208"/>
      <c r="E695" s="1195"/>
      <c r="F695" s="1194" t="s">
        <v>3210</v>
      </c>
    </row>
    <row r="696" spans="3:6">
      <c r="C696" s="1209"/>
      <c r="D696" s="1208"/>
      <c r="E696" s="1195"/>
      <c r="F696" s="1194" t="s">
        <v>3209</v>
      </c>
    </row>
    <row r="697" spans="3:6">
      <c r="C697" s="1209"/>
      <c r="D697" s="1208"/>
      <c r="E697" s="1195"/>
      <c r="F697" s="1194" t="s">
        <v>3208</v>
      </c>
    </row>
    <row r="698" spans="3:6">
      <c r="C698" s="1209"/>
      <c r="D698" s="1208"/>
      <c r="E698" s="1195">
        <v>232</v>
      </c>
      <c r="F698" s="1196" t="s">
        <v>3207</v>
      </c>
    </row>
    <row r="699" spans="3:6">
      <c r="C699" s="1209"/>
      <c r="D699" s="1208"/>
      <c r="E699" s="1195"/>
      <c r="F699" s="1194" t="s">
        <v>3206</v>
      </c>
    </row>
    <row r="700" spans="3:6">
      <c r="C700" s="1209"/>
      <c r="D700" s="1208"/>
      <c r="E700" s="1195"/>
      <c r="F700" s="1194" t="s">
        <v>3205</v>
      </c>
    </row>
    <row r="701" spans="3:6">
      <c r="C701" s="1209"/>
      <c r="D701" s="1208"/>
      <c r="E701" s="1195"/>
      <c r="F701" s="1194" t="s">
        <v>3204</v>
      </c>
    </row>
    <row r="702" spans="3:6">
      <c r="C702" s="1209"/>
      <c r="D702" s="1208"/>
      <c r="E702" s="1195">
        <v>233</v>
      </c>
      <c r="F702" s="1196" t="s">
        <v>3203</v>
      </c>
    </row>
    <row r="703" spans="3:6">
      <c r="C703" s="1209"/>
      <c r="D703" s="1208"/>
      <c r="E703" s="1195"/>
      <c r="F703" s="1194" t="s">
        <v>3202</v>
      </c>
    </row>
    <row r="704" spans="3:6">
      <c r="C704" s="1209"/>
      <c r="D704" s="1208"/>
      <c r="E704" s="1195"/>
      <c r="F704" s="1194" t="s">
        <v>3201</v>
      </c>
    </row>
    <row r="705" spans="3:6">
      <c r="C705" s="1209"/>
      <c r="D705" s="1208"/>
      <c r="E705" s="1195"/>
      <c r="F705" s="1194" t="s">
        <v>3200</v>
      </c>
    </row>
    <row r="706" spans="3:6">
      <c r="C706" s="1209"/>
      <c r="D706" s="1208"/>
      <c r="E706" s="1195">
        <v>234</v>
      </c>
      <c r="F706" s="1196" t="s">
        <v>3199</v>
      </c>
    </row>
    <row r="707" spans="3:6">
      <c r="C707" s="1209"/>
      <c r="D707" s="1208"/>
      <c r="E707" s="1195"/>
      <c r="F707" s="1194" t="s">
        <v>3198</v>
      </c>
    </row>
    <row r="708" spans="3:6">
      <c r="C708" s="1209"/>
      <c r="D708" s="1208"/>
      <c r="E708" s="1195"/>
      <c r="F708" s="1194" t="s">
        <v>3197</v>
      </c>
    </row>
    <row r="709" spans="3:6">
      <c r="C709" s="1209"/>
      <c r="D709" s="1208"/>
      <c r="E709" s="1195">
        <v>235</v>
      </c>
      <c r="F709" s="1196" t="s">
        <v>3196</v>
      </c>
    </row>
    <row r="710" spans="3:6">
      <c r="C710" s="1209"/>
      <c r="D710" s="1208"/>
      <c r="E710" s="1195"/>
      <c r="F710" s="1194" t="s">
        <v>3195</v>
      </c>
    </row>
    <row r="711" spans="3:6">
      <c r="C711" s="1209"/>
      <c r="D711" s="1208"/>
      <c r="E711" s="1195"/>
      <c r="F711" s="1194" t="s">
        <v>3194</v>
      </c>
    </row>
    <row r="712" spans="3:6">
      <c r="C712" s="1209"/>
      <c r="D712" s="1208"/>
      <c r="E712" s="1195"/>
      <c r="F712" s="1194" t="s">
        <v>3193</v>
      </c>
    </row>
    <row r="713" spans="3:6">
      <c r="C713" s="1209"/>
      <c r="D713" s="1208"/>
      <c r="E713" s="1195"/>
      <c r="F713" s="1194" t="s">
        <v>3192</v>
      </c>
    </row>
    <row r="714" spans="3:6">
      <c r="C714" s="1209"/>
      <c r="D714" s="1208"/>
      <c r="E714" s="1195"/>
      <c r="F714" s="1194" t="s">
        <v>3191</v>
      </c>
    </row>
    <row r="715" spans="3:6">
      <c r="C715" s="1209"/>
      <c r="D715" s="1208"/>
      <c r="E715" s="1195">
        <v>239</v>
      </c>
      <c r="F715" s="1196" t="s">
        <v>3190</v>
      </c>
    </row>
    <row r="716" spans="3:6">
      <c r="C716" s="1209"/>
      <c r="D716" s="1208"/>
      <c r="E716" s="1195"/>
      <c r="F716" s="1194" t="s">
        <v>3189</v>
      </c>
    </row>
    <row r="717" spans="3:6">
      <c r="C717" s="1209"/>
      <c r="D717" s="1208"/>
      <c r="E717" s="1195"/>
      <c r="F717" s="1194" t="s">
        <v>3188</v>
      </c>
    </row>
    <row r="718" spans="3:6" ht="14.25">
      <c r="C718" s="1200" t="s">
        <v>1787</v>
      </c>
      <c r="D718" s="1199">
        <v>24</v>
      </c>
      <c r="E718" s="1198"/>
      <c r="F718" s="1197" t="s">
        <v>3187</v>
      </c>
    </row>
    <row r="719" spans="3:6">
      <c r="C719" s="1209"/>
      <c r="D719" s="1208"/>
      <c r="E719" s="1195">
        <v>240</v>
      </c>
      <c r="F719" s="1196" t="s">
        <v>3186</v>
      </c>
    </row>
    <row r="720" spans="3:6">
      <c r="C720" s="1209"/>
      <c r="D720" s="1208"/>
      <c r="E720" s="1195"/>
      <c r="F720" s="1194" t="s">
        <v>3185</v>
      </c>
    </row>
    <row r="721" spans="3:6">
      <c r="C721" s="1209"/>
      <c r="D721" s="1208"/>
      <c r="E721" s="1195"/>
      <c r="F721" s="1194" t="s">
        <v>3184</v>
      </c>
    </row>
    <row r="722" spans="3:6">
      <c r="C722" s="1209"/>
      <c r="D722" s="1208"/>
      <c r="E722" s="1195">
        <v>241</v>
      </c>
      <c r="F722" s="1196" t="s">
        <v>3183</v>
      </c>
    </row>
    <row r="723" spans="3:6">
      <c r="C723" s="1209"/>
      <c r="D723" s="1208"/>
      <c r="E723" s="1195"/>
      <c r="F723" s="1194" t="s">
        <v>3182</v>
      </c>
    </row>
    <row r="724" spans="3:6">
      <c r="C724" s="1209"/>
      <c r="D724" s="1208"/>
      <c r="E724" s="1195">
        <v>242</v>
      </c>
      <c r="F724" s="1196" t="s">
        <v>3181</v>
      </c>
    </row>
    <row r="725" spans="3:6">
      <c r="C725" s="1209"/>
      <c r="D725" s="1208"/>
      <c r="E725" s="1195"/>
      <c r="F725" s="1194" t="s">
        <v>3180</v>
      </c>
    </row>
    <row r="726" spans="3:6">
      <c r="C726" s="1209"/>
      <c r="D726" s="1208"/>
      <c r="E726" s="1195"/>
      <c r="F726" s="1194" t="s">
        <v>3179</v>
      </c>
    </row>
    <row r="727" spans="3:6">
      <c r="C727" s="1209"/>
      <c r="D727" s="1208"/>
      <c r="E727" s="1195"/>
      <c r="F727" s="1194" t="s">
        <v>3178</v>
      </c>
    </row>
    <row r="728" spans="3:6">
      <c r="C728" s="1209"/>
      <c r="D728" s="1208"/>
      <c r="E728" s="1195"/>
      <c r="F728" s="1194" t="s">
        <v>3177</v>
      </c>
    </row>
    <row r="729" spans="3:6">
      <c r="C729" s="1209"/>
      <c r="D729" s="1208"/>
      <c r="E729" s="1195"/>
      <c r="F729" s="1194" t="s">
        <v>3176</v>
      </c>
    </row>
    <row r="730" spans="3:6">
      <c r="C730" s="1209"/>
      <c r="D730" s="1208"/>
      <c r="E730" s="1195"/>
      <c r="F730" s="1194" t="s">
        <v>3175</v>
      </c>
    </row>
    <row r="731" spans="3:6">
      <c r="C731" s="1209"/>
      <c r="D731" s="1208"/>
      <c r="E731" s="1195"/>
      <c r="F731" s="1194" t="s">
        <v>3174</v>
      </c>
    </row>
    <row r="732" spans="3:6">
      <c r="C732" s="1209"/>
      <c r="D732" s="1208"/>
      <c r="E732" s="1195">
        <v>243</v>
      </c>
      <c r="F732" s="1196" t="s">
        <v>3173</v>
      </c>
    </row>
    <row r="733" spans="3:6">
      <c r="C733" s="1209"/>
      <c r="D733" s="1208"/>
      <c r="E733" s="1195"/>
      <c r="F733" s="1194" t="s">
        <v>3172</v>
      </c>
    </row>
    <row r="734" spans="3:6">
      <c r="C734" s="1209"/>
      <c r="D734" s="1208"/>
      <c r="E734" s="1195"/>
      <c r="F734" s="1194" t="s">
        <v>3171</v>
      </c>
    </row>
    <row r="735" spans="3:6">
      <c r="C735" s="1209"/>
      <c r="D735" s="1208"/>
      <c r="E735" s="1195"/>
      <c r="F735" s="1194" t="s">
        <v>3170</v>
      </c>
    </row>
    <row r="736" spans="3:6">
      <c r="C736" s="1209"/>
      <c r="D736" s="1208"/>
      <c r="E736" s="1195"/>
      <c r="F736" s="1194" t="s">
        <v>3169</v>
      </c>
    </row>
    <row r="737" spans="3:6">
      <c r="C737" s="1209"/>
      <c r="D737" s="1208"/>
      <c r="E737" s="1195">
        <v>244</v>
      </c>
      <c r="F737" s="1196" t="s">
        <v>3168</v>
      </c>
    </row>
    <row r="738" spans="3:6">
      <c r="C738" s="1209"/>
      <c r="D738" s="1208"/>
      <c r="E738" s="1195"/>
      <c r="F738" s="1194" t="s">
        <v>3167</v>
      </c>
    </row>
    <row r="739" spans="3:6">
      <c r="C739" s="1209"/>
      <c r="D739" s="1208"/>
      <c r="E739" s="1195"/>
      <c r="F739" s="1194" t="s">
        <v>3166</v>
      </c>
    </row>
    <row r="740" spans="3:6">
      <c r="C740" s="1209"/>
      <c r="D740" s="1208"/>
      <c r="E740" s="1195"/>
      <c r="F740" s="1194" t="s">
        <v>3165</v>
      </c>
    </row>
    <row r="741" spans="3:6">
      <c r="C741" s="1209"/>
      <c r="D741" s="1208"/>
      <c r="E741" s="1195"/>
      <c r="F741" s="1194" t="s">
        <v>3164</v>
      </c>
    </row>
    <row r="742" spans="3:6">
      <c r="C742" s="1209"/>
      <c r="D742" s="1208"/>
      <c r="E742" s="1195"/>
      <c r="F742" s="1194" t="s">
        <v>3163</v>
      </c>
    </row>
    <row r="743" spans="3:6">
      <c r="C743" s="1209"/>
      <c r="D743" s="1208"/>
      <c r="E743" s="1195"/>
      <c r="F743" s="1194" t="s">
        <v>3162</v>
      </c>
    </row>
    <row r="744" spans="3:6">
      <c r="C744" s="1209"/>
      <c r="D744" s="1208"/>
      <c r="E744" s="1195">
        <v>245</v>
      </c>
      <c r="F744" s="1196" t="s">
        <v>3161</v>
      </c>
    </row>
    <row r="745" spans="3:6">
      <c r="C745" s="1209"/>
      <c r="D745" s="1208"/>
      <c r="E745" s="1195"/>
      <c r="F745" s="1194" t="s">
        <v>3160</v>
      </c>
    </row>
    <row r="746" spans="3:6">
      <c r="C746" s="1209"/>
      <c r="D746" s="1208"/>
      <c r="E746" s="1195"/>
      <c r="F746" s="1194" t="s">
        <v>3159</v>
      </c>
    </row>
    <row r="747" spans="3:6">
      <c r="C747" s="1209"/>
      <c r="D747" s="1208"/>
      <c r="E747" s="1195"/>
      <c r="F747" s="1194" t="s">
        <v>3158</v>
      </c>
    </row>
    <row r="748" spans="3:6">
      <c r="C748" s="1209"/>
      <c r="D748" s="1208"/>
      <c r="E748" s="1195">
        <v>246</v>
      </c>
      <c r="F748" s="1196" t="s">
        <v>3157</v>
      </c>
    </row>
    <row r="749" spans="3:6">
      <c r="C749" s="1209"/>
      <c r="D749" s="1208"/>
      <c r="E749" s="1195"/>
      <c r="F749" s="1194" t="s">
        <v>3156</v>
      </c>
    </row>
    <row r="750" spans="3:6">
      <c r="C750" s="1209"/>
      <c r="D750" s="1208"/>
      <c r="E750" s="1195"/>
      <c r="F750" s="1194" t="s">
        <v>3155</v>
      </c>
    </row>
    <row r="751" spans="3:6">
      <c r="C751" s="1209"/>
      <c r="D751" s="1208"/>
      <c r="E751" s="1195"/>
      <c r="F751" s="1194" t="s">
        <v>3154</v>
      </c>
    </row>
    <row r="752" spans="3:6">
      <c r="C752" s="1209"/>
      <c r="D752" s="1208"/>
      <c r="E752" s="1195"/>
      <c r="F752" s="1194" t="s">
        <v>3153</v>
      </c>
    </row>
    <row r="753" spans="3:6">
      <c r="C753" s="1209"/>
      <c r="D753" s="1208"/>
      <c r="E753" s="1195"/>
      <c r="F753" s="1194" t="s">
        <v>3152</v>
      </c>
    </row>
    <row r="754" spans="3:6">
      <c r="C754" s="1209"/>
      <c r="D754" s="1208"/>
      <c r="E754" s="1195"/>
      <c r="F754" s="1194" t="s">
        <v>3151</v>
      </c>
    </row>
    <row r="755" spans="3:6">
      <c r="C755" s="1209"/>
      <c r="D755" s="1208"/>
      <c r="E755" s="1195">
        <v>247</v>
      </c>
      <c r="F755" s="1196" t="s">
        <v>3150</v>
      </c>
    </row>
    <row r="756" spans="3:6">
      <c r="C756" s="1209"/>
      <c r="D756" s="1208"/>
      <c r="E756" s="1195"/>
      <c r="F756" s="1194" t="s">
        <v>3149</v>
      </c>
    </row>
    <row r="757" spans="3:6">
      <c r="C757" s="1209"/>
      <c r="D757" s="1208"/>
      <c r="E757" s="1195"/>
      <c r="F757" s="1194" t="s">
        <v>3148</v>
      </c>
    </row>
    <row r="758" spans="3:6">
      <c r="C758" s="1209"/>
      <c r="D758" s="1208"/>
      <c r="E758" s="1195">
        <v>248</v>
      </c>
      <c r="F758" s="1196" t="s">
        <v>3147</v>
      </c>
    </row>
    <row r="759" spans="3:6">
      <c r="C759" s="1209"/>
      <c r="D759" s="1208"/>
      <c r="E759" s="1195"/>
      <c r="F759" s="1194" t="s">
        <v>3146</v>
      </c>
    </row>
    <row r="760" spans="3:6">
      <c r="C760" s="1209"/>
      <c r="D760" s="1208"/>
      <c r="E760" s="1195">
        <v>249</v>
      </c>
      <c r="F760" s="1196" t="s">
        <v>3145</v>
      </c>
    </row>
    <row r="761" spans="3:6">
      <c r="C761" s="1209"/>
      <c r="D761" s="1208"/>
      <c r="E761" s="1195"/>
      <c r="F761" s="1194" t="s">
        <v>3144</v>
      </c>
    </row>
    <row r="762" spans="3:6">
      <c r="C762" s="1209"/>
      <c r="D762" s="1208"/>
      <c r="E762" s="1195"/>
      <c r="F762" s="1194" t="s">
        <v>3143</v>
      </c>
    </row>
    <row r="763" spans="3:6">
      <c r="C763" s="1209"/>
      <c r="D763" s="1208"/>
      <c r="E763" s="1195"/>
      <c r="F763" s="1194" t="s">
        <v>3142</v>
      </c>
    </row>
    <row r="764" spans="3:6" ht="14.25">
      <c r="C764" s="1200" t="s">
        <v>1787</v>
      </c>
      <c r="D764" s="1199">
        <v>25</v>
      </c>
      <c r="E764" s="1198"/>
      <c r="F764" s="1197" t="s">
        <v>3141</v>
      </c>
    </row>
    <row r="765" spans="3:6">
      <c r="C765" s="1209"/>
      <c r="D765" s="1208"/>
      <c r="E765" s="1195">
        <v>250</v>
      </c>
      <c r="F765" s="1196" t="s">
        <v>3140</v>
      </c>
    </row>
    <row r="766" spans="3:6">
      <c r="C766" s="1209"/>
      <c r="D766" s="1208"/>
      <c r="E766" s="1195"/>
      <c r="F766" s="1194" t="s">
        <v>3139</v>
      </c>
    </row>
    <row r="767" spans="3:6">
      <c r="C767" s="1209"/>
      <c r="D767" s="1208"/>
      <c r="E767" s="1195"/>
      <c r="F767" s="1194" t="s">
        <v>3138</v>
      </c>
    </row>
    <row r="768" spans="3:6">
      <c r="C768" s="1209"/>
      <c r="D768" s="1208"/>
      <c r="E768" s="1195">
        <v>251</v>
      </c>
      <c r="F768" s="1196" t="s">
        <v>3137</v>
      </c>
    </row>
    <row r="769" spans="3:6">
      <c r="C769" s="1209"/>
      <c r="D769" s="1208"/>
      <c r="E769" s="1195"/>
      <c r="F769" s="1194" t="s">
        <v>3136</v>
      </c>
    </row>
    <row r="770" spans="3:6">
      <c r="C770" s="1209"/>
      <c r="D770" s="1208"/>
      <c r="E770" s="1195"/>
      <c r="F770" s="1194" t="s">
        <v>3135</v>
      </c>
    </row>
    <row r="771" spans="3:6">
      <c r="C771" s="1209"/>
      <c r="D771" s="1208"/>
      <c r="E771" s="1195"/>
      <c r="F771" s="1194" t="s">
        <v>3134</v>
      </c>
    </row>
    <row r="772" spans="3:6">
      <c r="C772" s="1209"/>
      <c r="D772" s="1208"/>
      <c r="E772" s="1195"/>
      <c r="F772" s="1194" t="s">
        <v>3133</v>
      </c>
    </row>
    <row r="773" spans="3:6">
      <c r="C773" s="1209"/>
      <c r="D773" s="1208"/>
      <c r="E773" s="1195">
        <v>252</v>
      </c>
      <c r="F773" s="1196" t="s">
        <v>3132</v>
      </c>
    </row>
    <row r="774" spans="3:6">
      <c r="C774" s="1209"/>
      <c r="D774" s="1208"/>
      <c r="E774" s="1195"/>
      <c r="F774" s="1194" t="s">
        <v>3131</v>
      </c>
    </row>
    <row r="775" spans="3:6">
      <c r="C775" s="1209"/>
      <c r="D775" s="1208"/>
      <c r="E775" s="1195"/>
      <c r="F775" s="1194" t="s">
        <v>3130</v>
      </c>
    </row>
    <row r="776" spans="3:6">
      <c r="C776" s="1209"/>
      <c r="D776" s="1208"/>
      <c r="E776" s="1195"/>
      <c r="F776" s="1194" t="s">
        <v>3129</v>
      </c>
    </row>
    <row r="777" spans="3:6">
      <c r="C777" s="1209"/>
      <c r="D777" s="1208"/>
      <c r="E777" s="1195">
        <v>253</v>
      </c>
      <c r="F777" s="1196" t="s">
        <v>3128</v>
      </c>
    </row>
    <row r="778" spans="3:6">
      <c r="C778" s="1209"/>
      <c r="D778" s="1208"/>
      <c r="E778" s="1195"/>
      <c r="F778" s="1194" t="s">
        <v>3127</v>
      </c>
    </row>
    <row r="779" spans="3:6">
      <c r="C779" s="1209"/>
      <c r="D779" s="1208"/>
      <c r="E779" s="1195"/>
      <c r="F779" s="1194" t="s">
        <v>3126</v>
      </c>
    </row>
    <row r="780" spans="3:6">
      <c r="C780" s="1209"/>
      <c r="D780" s="1208"/>
      <c r="E780" s="1195"/>
      <c r="F780" s="1194" t="s">
        <v>3125</v>
      </c>
    </row>
    <row r="781" spans="3:6">
      <c r="C781" s="1209"/>
      <c r="D781" s="1208"/>
      <c r="E781" s="1195"/>
      <c r="F781" s="1194" t="s">
        <v>3124</v>
      </c>
    </row>
    <row r="782" spans="3:6">
      <c r="C782" s="1209"/>
      <c r="D782" s="1208"/>
      <c r="E782" s="1195"/>
      <c r="F782" s="1194" t="s">
        <v>3123</v>
      </c>
    </row>
    <row r="783" spans="3:6">
      <c r="C783" s="1209"/>
      <c r="D783" s="1208"/>
      <c r="E783" s="1195">
        <v>259</v>
      </c>
      <c r="F783" s="1196" t="s">
        <v>3122</v>
      </c>
    </row>
    <row r="784" spans="3:6">
      <c r="C784" s="1209"/>
      <c r="D784" s="1208"/>
      <c r="E784" s="1195"/>
      <c r="F784" s="1194" t="s">
        <v>3121</v>
      </c>
    </row>
    <row r="785" spans="3:6">
      <c r="C785" s="1209"/>
      <c r="D785" s="1208"/>
      <c r="E785" s="1195"/>
      <c r="F785" s="1194" t="s">
        <v>3120</v>
      </c>
    </row>
    <row r="786" spans="3:6">
      <c r="C786" s="1209"/>
      <c r="D786" s="1208"/>
      <c r="E786" s="1195"/>
      <c r="F786" s="1194" t="s">
        <v>3119</v>
      </c>
    </row>
    <row r="787" spans="3:6">
      <c r="C787" s="1209"/>
      <c r="D787" s="1208"/>
      <c r="E787" s="1195"/>
      <c r="F787" s="1194" t="s">
        <v>3118</v>
      </c>
    </row>
    <row r="788" spans="3:6">
      <c r="C788" s="1209"/>
      <c r="D788" s="1208"/>
      <c r="E788" s="1195"/>
      <c r="F788" s="1194" t="s">
        <v>3117</v>
      </c>
    </row>
    <row r="789" spans="3:6">
      <c r="C789" s="1209"/>
      <c r="D789" s="1208"/>
      <c r="E789" s="1195"/>
      <c r="F789" s="1194" t="s">
        <v>3116</v>
      </c>
    </row>
    <row r="790" spans="3:6">
      <c r="C790" s="1209"/>
      <c r="D790" s="1208"/>
      <c r="E790" s="1195"/>
      <c r="F790" s="1194" t="s">
        <v>3115</v>
      </c>
    </row>
    <row r="791" spans="3:6" ht="14.25">
      <c r="C791" s="1200" t="s">
        <v>1787</v>
      </c>
      <c r="D791" s="1199">
        <v>26</v>
      </c>
      <c r="E791" s="1198"/>
      <c r="F791" s="1197" t="s">
        <v>3114</v>
      </c>
    </row>
    <row r="792" spans="3:6">
      <c r="C792" s="1209"/>
      <c r="D792" s="1208"/>
      <c r="E792" s="1195">
        <v>260</v>
      </c>
      <c r="F792" s="1196" t="s">
        <v>3113</v>
      </c>
    </row>
    <row r="793" spans="3:6">
      <c r="C793" s="1209"/>
      <c r="D793" s="1208"/>
      <c r="E793" s="1195"/>
      <c r="F793" s="1194" t="s">
        <v>3112</v>
      </c>
    </row>
    <row r="794" spans="3:6">
      <c r="C794" s="1209"/>
      <c r="D794" s="1208"/>
      <c r="E794" s="1195"/>
      <c r="F794" s="1194" t="s">
        <v>3111</v>
      </c>
    </row>
    <row r="795" spans="3:6">
      <c r="C795" s="1209"/>
      <c r="D795" s="1208"/>
      <c r="E795" s="1195">
        <v>261</v>
      </c>
      <c r="F795" s="1196" t="s">
        <v>3110</v>
      </c>
    </row>
    <row r="796" spans="3:6">
      <c r="C796" s="1209"/>
      <c r="D796" s="1208"/>
      <c r="E796" s="1195"/>
      <c r="F796" s="1194" t="s">
        <v>3109</v>
      </c>
    </row>
    <row r="797" spans="3:6">
      <c r="C797" s="1209"/>
      <c r="D797" s="1208"/>
      <c r="E797" s="1195">
        <v>262</v>
      </c>
      <c r="F797" s="1196" t="s">
        <v>3108</v>
      </c>
    </row>
    <row r="798" spans="3:6">
      <c r="C798" s="1209"/>
      <c r="D798" s="1208"/>
      <c r="E798" s="1195"/>
      <c r="F798" s="1194" t="s">
        <v>3107</v>
      </c>
    </row>
    <row r="799" spans="3:6">
      <c r="C799" s="1209"/>
      <c r="D799" s="1208"/>
      <c r="E799" s="1195">
        <v>263</v>
      </c>
      <c r="F799" s="1196" t="s">
        <v>3106</v>
      </c>
    </row>
    <row r="800" spans="3:6">
      <c r="C800" s="1209"/>
      <c r="D800" s="1208"/>
      <c r="E800" s="1195"/>
      <c r="F800" s="1194" t="s">
        <v>3105</v>
      </c>
    </row>
    <row r="801" spans="3:6">
      <c r="C801" s="1209"/>
      <c r="D801" s="1208"/>
      <c r="E801" s="1195"/>
      <c r="F801" s="1194" t="s">
        <v>3104</v>
      </c>
    </row>
    <row r="802" spans="3:6">
      <c r="C802" s="1209"/>
      <c r="D802" s="1208"/>
      <c r="E802" s="1195"/>
      <c r="F802" s="1194" t="s">
        <v>3103</v>
      </c>
    </row>
    <row r="803" spans="3:6">
      <c r="C803" s="1209"/>
      <c r="D803" s="1208"/>
      <c r="E803" s="1195"/>
      <c r="F803" s="1194" t="s">
        <v>3102</v>
      </c>
    </row>
    <row r="804" spans="3:6">
      <c r="C804" s="1209"/>
      <c r="D804" s="1208"/>
      <c r="E804" s="1195"/>
      <c r="F804" s="1194" t="s">
        <v>3101</v>
      </c>
    </row>
    <row r="805" spans="3:6">
      <c r="C805" s="1209"/>
      <c r="D805" s="1208"/>
      <c r="E805" s="1195">
        <v>264</v>
      </c>
      <c r="F805" s="1196" t="s">
        <v>3100</v>
      </c>
    </row>
    <row r="806" spans="3:6">
      <c r="C806" s="1209"/>
      <c r="D806" s="1208"/>
      <c r="E806" s="1195"/>
      <c r="F806" s="1194" t="s">
        <v>3099</v>
      </c>
    </row>
    <row r="807" spans="3:6">
      <c r="C807" s="1209"/>
      <c r="D807" s="1208"/>
      <c r="E807" s="1195"/>
      <c r="F807" s="1194" t="s">
        <v>3098</v>
      </c>
    </row>
    <row r="808" spans="3:6">
      <c r="C808" s="1209"/>
      <c r="D808" s="1208"/>
      <c r="E808" s="1195"/>
      <c r="F808" s="1194" t="s">
        <v>3097</v>
      </c>
    </row>
    <row r="809" spans="3:6">
      <c r="C809" s="1209"/>
      <c r="D809" s="1208"/>
      <c r="E809" s="1195"/>
      <c r="F809" s="1194" t="s">
        <v>3096</v>
      </c>
    </row>
    <row r="810" spans="3:6">
      <c r="C810" s="1209"/>
      <c r="D810" s="1208"/>
      <c r="E810" s="1195"/>
      <c r="F810" s="1194" t="s">
        <v>3095</v>
      </c>
    </row>
    <row r="811" spans="3:6">
      <c r="C811" s="1209"/>
      <c r="D811" s="1208"/>
      <c r="E811" s="1195">
        <v>265</v>
      </c>
      <c r="F811" s="1196" t="s">
        <v>3094</v>
      </c>
    </row>
    <row r="812" spans="3:6">
      <c r="C812" s="1209"/>
      <c r="D812" s="1208"/>
      <c r="E812" s="1195"/>
      <c r="F812" s="1194" t="s">
        <v>3093</v>
      </c>
    </row>
    <row r="813" spans="3:6">
      <c r="C813" s="1209"/>
      <c r="D813" s="1208"/>
      <c r="E813" s="1195"/>
      <c r="F813" s="1194" t="s">
        <v>3092</v>
      </c>
    </row>
    <row r="814" spans="3:6">
      <c r="C814" s="1209"/>
      <c r="D814" s="1208"/>
      <c r="E814" s="1195"/>
      <c r="F814" s="1194" t="s">
        <v>3091</v>
      </c>
    </row>
    <row r="815" spans="3:6">
      <c r="C815" s="1209"/>
      <c r="D815" s="1208"/>
      <c r="E815" s="1195">
        <v>266</v>
      </c>
      <c r="F815" s="1196" t="s">
        <v>3090</v>
      </c>
    </row>
    <row r="816" spans="3:6">
      <c r="C816" s="1209"/>
      <c r="D816" s="1208"/>
      <c r="E816" s="1195"/>
      <c r="F816" s="1194" t="s">
        <v>3089</v>
      </c>
    </row>
    <row r="817" spans="3:6">
      <c r="C817" s="1209"/>
      <c r="D817" s="1208"/>
      <c r="E817" s="1195"/>
      <c r="F817" s="1194" t="s">
        <v>3088</v>
      </c>
    </row>
    <row r="818" spans="3:6">
      <c r="C818" s="1209"/>
      <c r="D818" s="1208"/>
      <c r="E818" s="1195"/>
      <c r="F818" s="1194" t="s">
        <v>3087</v>
      </c>
    </row>
    <row r="819" spans="3:6">
      <c r="C819" s="1209"/>
      <c r="D819" s="1208"/>
      <c r="E819" s="1195"/>
      <c r="F819" s="1194" t="s">
        <v>3086</v>
      </c>
    </row>
    <row r="820" spans="3:6">
      <c r="C820" s="1209"/>
      <c r="D820" s="1208"/>
      <c r="E820" s="1195">
        <v>267</v>
      </c>
      <c r="F820" s="1196" t="s">
        <v>3085</v>
      </c>
    </row>
    <row r="821" spans="3:6">
      <c r="C821" s="1209"/>
      <c r="D821" s="1208"/>
      <c r="E821" s="1195"/>
      <c r="F821" s="1194" t="s">
        <v>3084</v>
      </c>
    </row>
    <row r="822" spans="3:6">
      <c r="C822" s="1209"/>
      <c r="D822" s="1208"/>
      <c r="E822" s="1195"/>
      <c r="F822" s="1194" t="s">
        <v>3083</v>
      </c>
    </row>
    <row r="823" spans="3:6">
      <c r="C823" s="1209"/>
      <c r="D823" s="1208"/>
      <c r="E823" s="1195">
        <v>269</v>
      </c>
      <c r="F823" s="1196" t="s">
        <v>3082</v>
      </c>
    </row>
    <row r="824" spans="3:6">
      <c r="C824" s="1209"/>
      <c r="D824" s="1208"/>
      <c r="E824" s="1195"/>
      <c r="F824" s="1194" t="s">
        <v>3081</v>
      </c>
    </row>
    <row r="825" spans="3:6">
      <c r="C825" s="1209"/>
      <c r="D825" s="1208"/>
      <c r="E825" s="1195"/>
      <c r="F825" s="1194" t="s">
        <v>3080</v>
      </c>
    </row>
    <row r="826" spans="3:6">
      <c r="C826" s="1209"/>
      <c r="D826" s="1208"/>
      <c r="E826" s="1195"/>
      <c r="F826" s="1194" t="s">
        <v>3079</v>
      </c>
    </row>
    <row r="827" spans="3:6">
      <c r="C827" s="1209"/>
      <c r="D827" s="1208"/>
      <c r="E827" s="1195"/>
      <c r="F827" s="1194" t="s">
        <v>3078</v>
      </c>
    </row>
    <row r="828" spans="3:6">
      <c r="C828" s="1209"/>
      <c r="D828" s="1208"/>
      <c r="E828" s="1195"/>
      <c r="F828" s="1194" t="s">
        <v>3077</v>
      </c>
    </row>
    <row r="829" spans="3:6" ht="14.25">
      <c r="C829" s="1200" t="s">
        <v>1787</v>
      </c>
      <c r="D829" s="1199">
        <v>27</v>
      </c>
      <c r="E829" s="1198"/>
      <c r="F829" s="1197" t="s">
        <v>3076</v>
      </c>
    </row>
    <row r="830" spans="3:6">
      <c r="C830" s="1209"/>
      <c r="D830" s="1208"/>
      <c r="E830" s="1195">
        <v>270</v>
      </c>
      <c r="F830" s="1196" t="s">
        <v>3075</v>
      </c>
    </row>
    <row r="831" spans="3:6">
      <c r="C831" s="1209"/>
      <c r="D831" s="1208"/>
      <c r="E831" s="1195"/>
      <c r="F831" s="1194" t="s">
        <v>3074</v>
      </c>
    </row>
    <row r="832" spans="3:6">
      <c r="C832" s="1209"/>
      <c r="D832" s="1208"/>
      <c r="E832" s="1195"/>
      <c r="F832" s="1194" t="s">
        <v>3073</v>
      </c>
    </row>
    <row r="833" spans="3:6">
      <c r="C833" s="1209"/>
      <c r="D833" s="1208"/>
      <c r="E833" s="1195">
        <v>271</v>
      </c>
      <c r="F833" s="1196" t="s">
        <v>3072</v>
      </c>
    </row>
    <row r="834" spans="3:6">
      <c r="C834" s="1209"/>
      <c r="D834" s="1208"/>
      <c r="E834" s="1195"/>
      <c r="F834" s="1194" t="s">
        <v>3071</v>
      </c>
    </row>
    <row r="835" spans="3:6">
      <c r="C835" s="1209"/>
      <c r="D835" s="1208"/>
      <c r="E835" s="1195"/>
      <c r="F835" s="1194" t="s">
        <v>3070</v>
      </c>
    </row>
    <row r="836" spans="3:6">
      <c r="C836" s="1209"/>
      <c r="D836" s="1208"/>
      <c r="E836" s="1195">
        <v>272</v>
      </c>
      <c r="F836" s="1196" t="s">
        <v>3069</v>
      </c>
    </row>
    <row r="837" spans="3:6">
      <c r="C837" s="1209"/>
      <c r="D837" s="1208"/>
      <c r="E837" s="1195"/>
      <c r="F837" s="1194" t="s">
        <v>3068</v>
      </c>
    </row>
    <row r="838" spans="3:6">
      <c r="C838" s="1209"/>
      <c r="D838" s="1208"/>
      <c r="E838" s="1195"/>
      <c r="F838" s="1194" t="s">
        <v>3067</v>
      </c>
    </row>
    <row r="839" spans="3:6">
      <c r="C839" s="1209"/>
      <c r="D839" s="1208"/>
      <c r="E839" s="1195"/>
      <c r="F839" s="1194" t="s">
        <v>3066</v>
      </c>
    </row>
    <row r="840" spans="3:6">
      <c r="C840" s="1209"/>
      <c r="D840" s="1208"/>
      <c r="E840" s="1195"/>
      <c r="F840" s="1194" t="s">
        <v>3065</v>
      </c>
    </row>
    <row r="841" spans="3:6">
      <c r="C841" s="1209"/>
      <c r="D841" s="1208"/>
      <c r="E841" s="1195">
        <v>273</v>
      </c>
      <c r="F841" s="1196" t="s">
        <v>3064</v>
      </c>
    </row>
    <row r="842" spans="3:6">
      <c r="C842" s="1209"/>
      <c r="D842" s="1208"/>
      <c r="E842" s="1195"/>
      <c r="F842" s="1194" t="s">
        <v>3063</v>
      </c>
    </row>
    <row r="843" spans="3:6">
      <c r="C843" s="1209"/>
      <c r="D843" s="1208"/>
      <c r="E843" s="1195"/>
      <c r="F843" s="1194" t="s">
        <v>3062</v>
      </c>
    </row>
    <row r="844" spans="3:6">
      <c r="C844" s="1209"/>
      <c r="D844" s="1208"/>
      <c r="E844" s="1195"/>
      <c r="F844" s="1194" t="s">
        <v>3061</v>
      </c>
    </row>
    <row r="845" spans="3:6">
      <c r="C845" s="1209"/>
      <c r="D845" s="1208"/>
      <c r="E845" s="1195"/>
      <c r="F845" s="1194" t="s">
        <v>3060</v>
      </c>
    </row>
    <row r="846" spans="3:6">
      <c r="C846" s="1209"/>
      <c r="D846" s="1208"/>
      <c r="E846" s="1195"/>
      <c r="F846" s="1194" t="s">
        <v>3059</v>
      </c>
    </row>
    <row r="847" spans="3:6">
      <c r="C847" s="1209"/>
      <c r="D847" s="1208"/>
      <c r="E847" s="1195"/>
      <c r="F847" s="1194" t="s">
        <v>3058</v>
      </c>
    </row>
    <row r="848" spans="3:6">
      <c r="C848" s="1209"/>
      <c r="D848" s="1208"/>
      <c r="E848" s="1195"/>
      <c r="F848" s="1194" t="s">
        <v>3057</v>
      </c>
    </row>
    <row r="849" spans="3:6">
      <c r="C849" s="1209"/>
      <c r="D849" s="1208"/>
      <c r="E849" s="1195"/>
      <c r="F849" s="1194" t="s">
        <v>3056</v>
      </c>
    </row>
    <row r="850" spans="3:6">
      <c r="C850" s="1209"/>
      <c r="D850" s="1208"/>
      <c r="E850" s="1195"/>
      <c r="F850" s="1194" t="s">
        <v>3055</v>
      </c>
    </row>
    <row r="851" spans="3:6">
      <c r="C851" s="1209"/>
      <c r="D851" s="1208"/>
      <c r="E851" s="1195">
        <v>274</v>
      </c>
      <c r="F851" s="1196" t="s">
        <v>3054</v>
      </c>
    </row>
    <row r="852" spans="3:6">
      <c r="C852" s="1209"/>
      <c r="D852" s="1208"/>
      <c r="E852" s="1195"/>
      <c r="F852" s="1194" t="s">
        <v>3053</v>
      </c>
    </row>
    <row r="853" spans="3:6">
      <c r="C853" s="1209"/>
      <c r="D853" s="1208"/>
      <c r="E853" s="1195"/>
      <c r="F853" s="1194" t="s">
        <v>3052</v>
      </c>
    </row>
    <row r="854" spans="3:6">
      <c r="C854" s="1209"/>
      <c r="D854" s="1208"/>
      <c r="E854" s="1195"/>
      <c r="F854" s="1194" t="s">
        <v>3051</v>
      </c>
    </row>
    <row r="855" spans="3:6">
      <c r="C855" s="1209"/>
      <c r="D855" s="1208"/>
      <c r="E855" s="1195"/>
      <c r="F855" s="1194" t="s">
        <v>3050</v>
      </c>
    </row>
    <row r="856" spans="3:6">
      <c r="C856" s="1209"/>
      <c r="D856" s="1208"/>
      <c r="E856" s="1195">
        <v>275</v>
      </c>
      <c r="F856" s="1196" t="s">
        <v>3049</v>
      </c>
    </row>
    <row r="857" spans="3:6">
      <c r="C857" s="1209"/>
      <c r="D857" s="1208"/>
      <c r="E857" s="1195"/>
      <c r="F857" s="1194" t="s">
        <v>3048</v>
      </c>
    </row>
    <row r="858" spans="3:6">
      <c r="C858" s="1209"/>
      <c r="D858" s="1208"/>
      <c r="E858" s="1195"/>
      <c r="F858" s="1194" t="s">
        <v>3047</v>
      </c>
    </row>
    <row r="859" spans="3:6">
      <c r="C859" s="1209"/>
      <c r="D859" s="1208"/>
      <c r="E859" s="1195"/>
      <c r="F859" s="1194" t="s">
        <v>3046</v>
      </c>
    </row>
    <row r="860" spans="3:6">
      <c r="C860" s="1209"/>
      <c r="D860" s="1208"/>
      <c r="E860" s="1195">
        <v>276</v>
      </c>
      <c r="F860" s="1196" t="s">
        <v>3045</v>
      </c>
    </row>
    <row r="861" spans="3:6">
      <c r="C861" s="1209"/>
      <c r="D861" s="1208"/>
      <c r="E861" s="1195"/>
      <c r="F861" s="1194" t="s">
        <v>3044</v>
      </c>
    </row>
    <row r="862" spans="3:6" ht="14.25">
      <c r="C862" s="1200" t="s">
        <v>1787</v>
      </c>
      <c r="D862" s="1199">
        <v>28</v>
      </c>
      <c r="E862" s="1198"/>
      <c r="F862" s="1197" t="s">
        <v>3043</v>
      </c>
    </row>
    <row r="863" spans="3:6">
      <c r="C863" s="1209"/>
      <c r="D863" s="1208"/>
      <c r="E863" s="1195">
        <v>280</v>
      </c>
      <c r="F863" s="1196" t="s">
        <v>3042</v>
      </c>
    </row>
    <row r="864" spans="3:6">
      <c r="C864" s="1209"/>
      <c r="D864" s="1208"/>
      <c r="E864" s="1195"/>
      <c r="F864" s="1194" t="s">
        <v>3041</v>
      </c>
    </row>
    <row r="865" spans="3:6">
      <c r="C865" s="1209"/>
      <c r="D865" s="1208"/>
      <c r="E865" s="1195"/>
      <c r="F865" s="1194" t="s">
        <v>3040</v>
      </c>
    </row>
    <row r="866" spans="3:6">
      <c r="C866" s="1209"/>
      <c r="D866" s="1208"/>
      <c r="E866" s="1195">
        <v>281</v>
      </c>
      <c r="F866" s="1196" t="s">
        <v>3039</v>
      </c>
    </row>
    <row r="867" spans="3:6">
      <c r="C867" s="1209"/>
      <c r="D867" s="1208"/>
      <c r="E867" s="1195"/>
      <c r="F867" s="1194" t="s">
        <v>3038</v>
      </c>
    </row>
    <row r="868" spans="3:6">
      <c r="C868" s="1209"/>
      <c r="D868" s="1208"/>
      <c r="E868" s="1195"/>
      <c r="F868" s="1194" t="s">
        <v>3037</v>
      </c>
    </row>
    <row r="869" spans="3:6">
      <c r="C869" s="1209"/>
      <c r="D869" s="1208"/>
      <c r="E869" s="1195"/>
      <c r="F869" s="1194" t="s">
        <v>3036</v>
      </c>
    </row>
    <row r="870" spans="3:6">
      <c r="C870" s="1209"/>
      <c r="D870" s="1208"/>
      <c r="E870" s="1195"/>
      <c r="F870" s="1194" t="s">
        <v>3035</v>
      </c>
    </row>
    <row r="871" spans="3:6">
      <c r="C871" s="1209"/>
      <c r="D871" s="1208"/>
      <c r="E871" s="1195"/>
      <c r="F871" s="1194" t="s">
        <v>3034</v>
      </c>
    </row>
    <row r="872" spans="3:6">
      <c r="C872" s="1209"/>
      <c r="D872" s="1208"/>
      <c r="E872" s="1195">
        <v>282</v>
      </c>
      <c r="F872" s="1196" t="s">
        <v>3033</v>
      </c>
    </row>
    <row r="873" spans="3:6">
      <c r="C873" s="1209"/>
      <c r="D873" s="1208"/>
      <c r="E873" s="1195"/>
      <c r="F873" s="1194" t="s">
        <v>3032</v>
      </c>
    </row>
    <row r="874" spans="3:6">
      <c r="C874" s="1209"/>
      <c r="D874" s="1208"/>
      <c r="E874" s="1195"/>
      <c r="F874" s="1194" t="s">
        <v>3031</v>
      </c>
    </row>
    <row r="875" spans="3:6">
      <c r="C875" s="1209"/>
      <c r="D875" s="1208"/>
      <c r="E875" s="1195"/>
      <c r="F875" s="1194" t="s">
        <v>3030</v>
      </c>
    </row>
    <row r="876" spans="3:6">
      <c r="C876" s="1209"/>
      <c r="D876" s="1208"/>
      <c r="E876" s="1195">
        <v>283</v>
      </c>
      <c r="F876" s="1196" t="s">
        <v>3029</v>
      </c>
    </row>
    <row r="877" spans="3:6">
      <c r="C877" s="1209"/>
      <c r="D877" s="1208"/>
      <c r="E877" s="1195"/>
      <c r="F877" s="1194" t="s">
        <v>3028</v>
      </c>
    </row>
    <row r="878" spans="3:6">
      <c r="C878" s="1209"/>
      <c r="D878" s="1208"/>
      <c r="E878" s="1195"/>
      <c r="F878" s="1194" t="s">
        <v>3027</v>
      </c>
    </row>
    <row r="879" spans="3:6">
      <c r="C879" s="1209"/>
      <c r="D879" s="1208"/>
      <c r="E879" s="1195">
        <v>284</v>
      </c>
      <c r="F879" s="1196" t="s">
        <v>3026</v>
      </c>
    </row>
    <row r="880" spans="3:6">
      <c r="C880" s="1209"/>
      <c r="D880" s="1208"/>
      <c r="E880" s="1195"/>
      <c r="F880" s="1194" t="s">
        <v>3025</v>
      </c>
    </row>
    <row r="881" spans="3:6">
      <c r="C881" s="1209"/>
      <c r="D881" s="1208"/>
      <c r="E881" s="1195"/>
      <c r="F881" s="1194" t="s">
        <v>3024</v>
      </c>
    </row>
    <row r="882" spans="3:6">
      <c r="C882" s="1209"/>
      <c r="D882" s="1208"/>
      <c r="E882" s="1195">
        <v>285</v>
      </c>
      <c r="F882" s="1196" t="s">
        <v>3023</v>
      </c>
    </row>
    <row r="883" spans="3:6">
      <c r="C883" s="1209"/>
      <c r="D883" s="1208"/>
      <c r="E883" s="1195"/>
      <c r="F883" s="1194" t="s">
        <v>3022</v>
      </c>
    </row>
    <row r="884" spans="3:6">
      <c r="C884" s="1209"/>
      <c r="D884" s="1208"/>
      <c r="E884" s="1195"/>
      <c r="F884" s="1194" t="s">
        <v>3021</v>
      </c>
    </row>
    <row r="885" spans="3:6">
      <c r="C885" s="1209"/>
      <c r="D885" s="1208"/>
      <c r="E885" s="1195">
        <v>289</v>
      </c>
      <c r="F885" s="1196" t="s">
        <v>3020</v>
      </c>
    </row>
    <row r="886" spans="3:6">
      <c r="C886" s="1209"/>
      <c r="D886" s="1208"/>
      <c r="E886" s="1195"/>
      <c r="F886" s="1194" t="s">
        <v>3019</v>
      </c>
    </row>
    <row r="887" spans="3:6" ht="14.25">
      <c r="C887" s="1200" t="s">
        <v>1787</v>
      </c>
      <c r="D887" s="1199">
        <v>29</v>
      </c>
      <c r="E887" s="1198"/>
      <c r="F887" s="1197" t="s">
        <v>3018</v>
      </c>
    </row>
    <row r="888" spans="3:6">
      <c r="C888" s="1209"/>
      <c r="D888" s="1208"/>
      <c r="E888" s="1195">
        <v>290</v>
      </c>
      <c r="F888" s="1196" t="s">
        <v>3017</v>
      </c>
    </row>
    <row r="889" spans="3:6">
      <c r="C889" s="1209"/>
      <c r="D889" s="1208"/>
      <c r="E889" s="1195"/>
      <c r="F889" s="1194" t="s">
        <v>3016</v>
      </c>
    </row>
    <row r="890" spans="3:6">
      <c r="C890" s="1209"/>
      <c r="D890" s="1208"/>
      <c r="E890" s="1195"/>
      <c r="F890" s="1194" t="s">
        <v>3015</v>
      </c>
    </row>
    <row r="891" spans="3:6">
      <c r="C891" s="1209"/>
      <c r="D891" s="1208"/>
      <c r="E891" s="1195">
        <v>291</v>
      </c>
      <c r="F891" s="1196" t="s">
        <v>3014</v>
      </c>
    </row>
    <row r="892" spans="3:6">
      <c r="C892" s="1209"/>
      <c r="D892" s="1208"/>
      <c r="E892" s="1195"/>
      <c r="F892" s="1194" t="s">
        <v>3013</v>
      </c>
    </row>
    <row r="893" spans="3:6">
      <c r="C893" s="1209"/>
      <c r="D893" s="1208"/>
      <c r="E893" s="1195"/>
      <c r="F893" s="1194" t="s">
        <v>3012</v>
      </c>
    </row>
    <row r="894" spans="3:6">
      <c r="C894" s="1209"/>
      <c r="D894" s="1208"/>
      <c r="E894" s="1195"/>
      <c r="F894" s="1194" t="s">
        <v>3011</v>
      </c>
    </row>
    <row r="895" spans="3:6">
      <c r="C895" s="1209"/>
      <c r="D895" s="1208"/>
      <c r="E895" s="1195"/>
      <c r="F895" s="1194" t="s">
        <v>3010</v>
      </c>
    </row>
    <row r="896" spans="3:6">
      <c r="C896" s="1209"/>
      <c r="D896" s="1208"/>
      <c r="E896" s="1195"/>
      <c r="F896" s="1194" t="s">
        <v>3009</v>
      </c>
    </row>
    <row r="897" spans="3:6">
      <c r="C897" s="1209"/>
      <c r="D897" s="1208"/>
      <c r="E897" s="1195">
        <v>292</v>
      </c>
      <c r="F897" s="1196" t="s">
        <v>3008</v>
      </c>
    </row>
    <row r="898" spans="3:6">
      <c r="C898" s="1209"/>
      <c r="D898" s="1208"/>
      <c r="E898" s="1195"/>
      <c r="F898" s="1194" t="s">
        <v>3007</v>
      </c>
    </row>
    <row r="899" spans="3:6">
      <c r="C899" s="1209"/>
      <c r="D899" s="1208"/>
      <c r="E899" s="1195"/>
      <c r="F899" s="1194" t="s">
        <v>3006</v>
      </c>
    </row>
    <row r="900" spans="3:6">
      <c r="C900" s="1209"/>
      <c r="D900" s="1208"/>
      <c r="E900" s="1195"/>
      <c r="F900" s="1194" t="s">
        <v>3005</v>
      </c>
    </row>
    <row r="901" spans="3:6">
      <c r="C901" s="1209"/>
      <c r="D901" s="1208"/>
      <c r="E901" s="1195">
        <v>293</v>
      </c>
      <c r="F901" s="1196" t="s">
        <v>3004</v>
      </c>
    </row>
    <row r="902" spans="3:6">
      <c r="C902" s="1209"/>
      <c r="D902" s="1208"/>
      <c r="E902" s="1195"/>
      <c r="F902" s="1194" t="s">
        <v>3003</v>
      </c>
    </row>
    <row r="903" spans="3:6">
      <c r="C903" s="1209"/>
      <c r="D903" s="1208"/>
      <c r="E903" s="1195"/>
      <c r="F903" s="1194" t="s">
        <v>3002</v>
      </c>
    </row>
    <row r="904" spans="3:6">
      <c r="C904" s="1209"/>
      <c r="D904" s="1208"/>
      <c r="E904" s="1195"/>
      <c r="F904" s="1194" t="s">
        <v>3001</v>
      </c>
    </row>
    <row r="905" spans="3:6">
      <c r="C905" s="1209"/>
      <c r="D905" s="1208"/>
      <c r="E905" s="1195"/>
      <c r="F905" s="1194" t="s">
        <v>3000</v>
      </c>
    </row>
    <row r="906" spans="3:6">
      <c r="C906" s="1209"/>
      <c r="D906" s="1208"/>
      <c r="E906" s="1195">
        <v>294</v>
      </c>
      <c r="F906" s="1196" t="s">
        <v>2999</v>
      </c>
    </row>
    <row r="907" spans="3:6">
      <c r="C907" s="1209"/>
      <c r="D907" s="1208"/>
      <c r="E907" s="1195"/>
      <c r="F907" s="1194" t="s">
        <v>2998</v>
      </c>
    </row>
    <row r="908" spans="3:6">
      <c r="C908" s="1209"/>
      <c r="D908" s="1208"/>
      <c r="E908" s="1195"/>
      <c r="F908" s="1194" t="s">
        <v>2997</v>
      </c>
    </row>
    <row r="909" spans="3:6">
      <c r="C909" s="1209"/>
      <c r="D909" s="1208"/>
      <c r="E909" s="1195">
        <v>295</v>
      </c>
      <c r="F909" s="1196" t="s">
        <v>2996</v>
      </c>
    </row>
    <row r="910" spans="3:6">
      <c r="C910" s="1209"/>
      <c r="D910" s="1208"/>
      <c r="E910" s="1195"/>
      <c r="F910" s="1194" t="s">
        <v>2995</v>
      </c>
    </row>
    <row r="911" spans="3:6">
      <c r="C911" s="1209"/>
      <c r="D911" s="1208"/>
      <c r="E911" s="1195"/>
      <c r="F911" s="1194" t="s">
        <v>2994</v>
      </c>
    </row>
    <row r="912" spans="3:6">
      <c r="C912" s="1209"/>
      <c r="D912" s="1208"/>
      <c r="E912" s="1195">
        <v>296</v>
      </c>
      <c r="F912" s="1196" t="s">
        <v>2993</v>
      </c>
    </row>
    <row r="913" spans="3:6">
      <c r="C913" s="1209"/>
      <c r="D913" s="1208"/>
      <c r="E913" s="1195"/>
      <c r="F913" s="1194" t="s">
        <v>2992</v>
      </c>
    </row>
    <row r="914" spans="3:6">
      <c r="C914" s="1209"/>
      <c r="D914" s="1208"/>
      <c r="E914" s="1195"/>
      <c r="F914" s="1194" t="s">
        <v>2991</v>
      </c>
    </row>
    <row r="915" spans="3:6">
      <c r="C915" s="1209"/>
      <c r="D915" s="1208"/>
      <c r="E915" s="1195"/>
      <c r="F915" s="1194" t="s">
        <v>2990</v>
      </c>
    </row>
    <row r="916" spans="3:6">
      <c r="C916" s="1209"/>
      <c r="D916" s="1208"/>
      <c r="E916" s="1195">
        <v>297</v>
      </c>
      <c r="F916" s="1196" t="s">
        <v>2989</v>
      </c>
    </row>
    <row r="917" spans="3:6">
      <c r="C917" s="1209"/>
      <c r="D917" s="1208"/>
      <c r="E917" s="1195"/>
      <c r="F917" s="1194" t="s">
        <v>2988</v>
      </c>
    </row>
    <row r="918" spans="3:6">
      <c r="C918" s="1209"/>
      <c r="D918" s="1208"/>
      <c r="E918" s="1195"/>
      <c r="F918" s="1194" t="s">
        <v>2987</v>
      </c>
    </row>
    <row r="919" spans="3:6">
      <c r="C919" s="1209"/>
      <c r="D919" s="1208"/>
      <c r="E919" s="1195"/>
      <c r="F919" s="1194" t="s">
        <v>2986</v>
      </c>
    </row>
    <row r="920" spans="3:6">
      <c r="C920" s="1209"/>
      <c r="D920" s="1208"/>
      <c r="E920" s="1195">
        <v>299</v>
      </c>
      <c r="F920" s="1196" t="s">
        <v>2985</v>
      </c>
    </row>
    <row r="921" spans="3:6">
      <c r="C921" s="1209"/>
      <c r="D921" s="1208"/>
      <c r="E921" s="1195"/>
      <c r="F921" s="1194" t="s">
        <v>2984</v>
      </c>
    </row>
    <row r="922" spans="3:6" ht="14.25">
      <c r="C922" s="1200" t="s">
        <v>1787</v>
      </c>
      <c r="D922" s="1199">
        <v>30</v>
      </c>
      <c r="E922" s="1198"/>
      <c r="F922" s="1197" t="s">
        <v>2983</v>
      </c>
    </row>
    <row r="923" spans="3:6">
      <c r="C923" s="1209"/>
      <c r="D923" s="1208"/>
      <c r="E923" s="1195">
        <v>300</v>
      </c>
      <c r="F923" s="1196" t="s">
        <v>2982</v>
      </c>
    </row>
    <row r="924" spans="3:6">
      <c r="C924" s="1209"/>
      <c r="D924" s="1208"/>
      <c r="E924" s="1195"/>
      <c r="F924" s="1194" t="s">
        <v>2981</v>
      </c>
    </row>
    <row r="925" spans="3:6">
      <c r="C925" s="1209"/>
      <c r="D925" s="1208"/>
      <c r="E925" s="1195"/>
      <c r="F925" s="1194" t="s">
        <v>2980</v>
      </c>
    </row>
    <row r="926" spans="3:6">
      <c r="C926" s="1209"/>
      <c r="D926" s="1208"/>
      <c r="E926" s="1195">
        <v>301</v>
      </c>
      <c r="F926" s="1196" t="s">
        <v>2979</v>
      </c>
    </row>
    <row r="927" spans="3:6">
      <c r="C927" s="1209"/>
      <c r="D927" s="1208"/>
      <c r="E927" s="1195"/>
      <c r="F927" s="1194" t="s">
        <v>2978</v>
      </c>
    </row>
    <row r="928" spans="3:6">
      <c r="C928" s="1209"/>
      <c r="D928" s="1208"/>
      <c r="E928" s="1195"/>
      <c r="F928" s="1194" t="s">
        <v>2977</v>
      </c>
    </row>
    <row r="929" spans="3:6">
      <c r="C929" s="1209"/>
      <c r="D929" s="1208"/>
      <c r="E929" s="1195"/>
      <c r="F929" s="1194" t="s">
        <v>2976</v>
      </c>
    </row>
    <row r="930" spans="3:6">
      <c r="C930" s="1209"/>
      <c r="D930" s="1208"/>
      <c r="E930" s="1195"/>
      <c r="F930" s="1194" t="s">
        <v>2975</v>
      </c>
    </row>
    <row r="931" spans="3:6">
      <c r="C931" s="1209"/>
      <c r="D931" s="1208"/>
      <c r="E931" s="1195"/>
      <c r="F931" s="1194" t="s">
        <v>2974</v>
      </c>
    </row>
    <row r="932" spans="3:6">
      <c r="C932" s="1209"/>
      <c r="D932" s="1208"/>
      <c r="E932" s="1195"/>
      <c r="F932" s="1194" t="s">
        <v>2973</v>
      </c>
    </row>
    <row r="933" spans="3:6">
      <c r="C933" s="1209"/>
      <c r="D933" s="1208"/>
      <c r="E933" s="1195">
        <v>302</v>
      </c>
      <c r="F933" s="1196" t="s">
        <v>2972</v>
      </c>
    </row>
    <row r="934" spans="3:6">
      <c r="C934" s="1209"/>
      <c r="D934" s="1208"/>
      <c r="E934" s="1195"/>
      <c r="F934" s="1194" t="s">
        <v>2971</v>
      </c>
    </row>
    <row r="935" spans="3:6">
      <c r="C935" s="1209"/>
      <c r="D935" s="1208"/>
      <c r="E935" s="1195"/>
      <c r="F935" s="1194" t="s">
        <v>2970</v>
      </c>
    </row>
    <row r="936" spans="3:6">
      <c r="C936" s="1209"/>
      <c r="D936" s="1208"/>
      <c r="E936" s="1195"/>
      <c r="F936" s="1194" t="s">
        <v>2969</v>
      </c>
    </row>
    <row r="937" spans="3:6">
      <c r="C937" s="1209"/>
      <c r="D937" s="1208"/>
      <c r="E937" s="1195">
        <v>303</v>
      </c>
      <c r="F937" s="1196" t="s">
        <v>2968</v>
      </c>
    </row>
    <row r="938" spans="3:6">
      <c r="C938" s="1209"/>
      <c r="D938" s="1208"/>
      <c r="E938" s="1195"/>
      <c r="F938" s="1194" t="s">
        <v>2967</v>
      </c>
    </row>
    <row r="939" spans="3:6">
      <c r="C939" s="1209"/>
      <c r="D939" s="1208"/>
      <c r="E939" s="1195"/>
      <c r="F939" s="1194" t="s">
        <v>2966</v>
      </c>
    </row>
    <row r="940" spans="3:6">
      <c r="C940" s="1209"/>
      <c r="D940" s="1208"/>
      <c r="E940" s="1195"/>
      <c r="F940" s="1194" t="s">
        <v>2965</v>
      </c>
    </row>
    <row r="941" spans="3:6">
      <c r="C941" s="1209"/>
      <c r="D941" s="1208"/>
      <c r="E941" s="1195"/>
      <c r="F941" s="1194" t="s">
        <v>2964</v>
      </c>
    </row>
    <row r="942" spans="3:6">
      <c r="C942" s="1209"/>
      <c r="D942" s="1208"/>
      <c r="E942" s="1195"/>
      <c r="F942" s="1194" t="s">
        <v>2963</v>
      </c>
    </row>
    <row r="943" spans="3:6">
      <c r="C943" s="1209"/>
      <c r="D943" s="1208"/>
      <c r="E943" s="1195"/>
      <c r="F943" s="1194" t="s">
        <v>2962</v>
      </c>
    </row>
    <row r="944" spans="3:6" ht="14.25">
      <c r="C944" s="1200" t="s">
        <v>1787</v>
      </c>
      <c r="D944" s="1199">
        <v>31</v>
      </c>
      <c r="E944" s="1198"/>
      <c r="F944" s="1197" t="s">
        <v>2961</v>
      </c>
    </row>
    <row r="945" spans="3:6">
      <c r="C945" s="1209"/>
      <c r="D945" s="1208"/>
      <c r="E945" s="1195">
        <v>310</v>
      </c>
      <c r="F945" s="1196" t="s">
        <v>2960</v>
      </c>
    </row>
    <row r="946" spans="3:6">
      <c r="C946" s="1209"/>
      <c r="D946" s="1208"/>
      <c r="E946" s="1195"/>
      <c r="F946" s="1194" t="s">
        <v>2959</v>
      </c>
    </row>
    <row r="947" spans="3:6">
      <c r="C947" s="1209"/>
      <c r="D947" s="1208"/>
      <c r="E947" s="1195"/>
      <c r="F947" s="1194" t="s">
        <v>2958</v>
      </c>
    </row>
    <row r="948" spans="3:6">
      <c r="C948" s="1209"/>
      <c r="D948" s="1208"/>
      <c r="E948" s="1195">
        <v>311</v>
      </c>
      <c r="F948" s="1196" t="s">
        <v>2957</v>
      </c>
    </row>
    <row r="949" spans="3:6">
      <c r="C949" s="1209"/>
      <c r="D949" s="1208"/>
      <c r="E949" s="1195"/>
      <c r="F949" s="1194" t="s">
        <v>2956</v>
      </c>
    </row>
    <row r="950" spans="3:6">
      <c r="C950" s="1209"/>
      <c r="D950" s="1208"/>
      <c r="E950" s="1195"/>
      <c r="F950" s="1194" t="s">
        <v>2955</v>
      </c>
    </row>
    <row r="951" spans="3:6">
      <c r="C951" s="1209"/>
      <c r="D951" s="1208"/>
      <c r="E951" s="1195"/>
      <c r="F951" s="1194" t="s">
        <v>2954</v>
      </c>
    </row>
    <row r="952" spans="3:6">
      <c r="C952" s="1209"/>
      <c r="D952" s="1208"/>
      <c r="E952" s="1195">
        <v>312</v>
      </c>
      <c r="F952" s="1196" t="s">
        <v>2953</v>
      </c>
    </row>
    <row r="953" spans="3:6">
      <c r="C953" s="1209"/>
      <c r="D953" s="1208"/>
      <c r="E953" s="1195"/>
      <c r="F953" s="1194" t="s">
        <v>2952</v>
      </c>
    </row>
    <row r="954" spans="3:6">
      <c r="C954" s="1209"/>
      <c r="D954" s="1208"/>
      <c r="E954" s="1195"/>
      <c r="F954" s="1194" t="s">
        <v>2951</v>
      </c>
    </row>
    <row r="955" spans="3:6">
      <c r="C955" s="1209"/>
      <c r="D955" s="1208"/>
      <c r="E955" s="1195">
        <v>313</v>
      </c>
      <c r="F955" s="1196" t="s">
        <v>2950</v>
      </c>
    </row>
    <row r="956" spans="3:6">
      <c r="C956" s="1209"/>
      <c r="D956" s="1208"/>
      <c r="E956" s="1195"/>
      <c r="F956" s="1194" t="s">
        <v>2949</v>
      </c>
    </row>
    <row r="957" spans="3:6">
      <c r="C957" s="1209"/>
      <c r="D957" s="1208"/>
      <c r="E957" s="1195"/>
      <c r="F957" s="1194" t="s">
        <v>2948</v>
      </c>
    </row>
    <row r="958" spans="3:6">
      <c r="C958" s="1209"/>
      <c r="D958" s="1208"/>
      <c r="E958" s="1195"/>
      <c r="F958" s="1194" t="s">
        <v>2947</v>
      </c>
    </row>
    <row r="959" spans="3:6">
      <c r="C959" s="1209"/>
      <c r="D959" s="1208"/>
      <c r="E959" s="1195"/>
      <c r="F959" s="1194" t="s">
        <v>2946</v>
      </c>
    </row>
    <row r="960" spans="3:6">
      <c r="C960" s="1209"/>
      <c r="D960" s="1208"/>
      <c r="E960" s="1195">
        <v>314</v>
      </c>
      <c r="F960" s="1196" t="s">
        <v>2945</v>
      </c>
    </row>
    <row r="961" spans="3:6">
      <c r="C961" s="1209"/>
      <c r="D961" s="1208"/>
      <c r="E961" s="1195"/>
      <c r="F961" s="1194" t="s">
        <v>2944</v>
      </c>
    </row>
    <row r="962" spans="3:6">
      <c r="C962" s="1209"/>
      <c r="D962" s="1208"/>
      <c r="E962" s="1195"/>
      <c r="F962" s="1194" t="s">
        <v>2943</v>
      </c>
    </row>
    <row r="963" spans="3:6">
      <c r="C963" s="1209"/>
      <c r="D963" s="1208"/>
      <c r="E963" s="1195"/>
      <c r="F963" s="1194" t="s">
        <v>2942</v>
      </c>
    </row>
    <row r="964" spans="3:6">
      <c r="C964" s="1209"/>
      <c r="D964" s="1208"/>
      <c r="E964" s="1195">
        <v>315</v>
      </c>
      <c r="F964" s="1196" t="s">
        <v>2941</v>
      </c>
    </row>
    <row r="965" spans="3:6">
      <c r="C965" s="1209"/>
      <c r="D965" s="1208"/>
      <c r="E965" s="1195"/>
      <c r="F965" s="1194" t="s">
        <v>2940</v>
      </c>
    </row>
    <row r="966" spans="3:6">
      <c r="C966" s="1209"/>
      <c r="D966" s="1208"/>
      <c r="E966" s="1195"/>
      <c r="F966" s="1194" t="s">
        <v>2939</v>
      </c>
    </row>
    <row r="967" spans="3:6">
      <c r="C967" s="1209"/>
      <c r="D967" s="1208"/>
      <c r="E967" s="1195">
        <v>319</v>
      </c>
      <c r="F967" s="1196" t="s">
        <v>2938</v>
      </c>
    </row>
    <row r="968" spans="3:6">
      <c r="C968" s="1209"/>
      <c r="D968" s="1208"/>
      <c r="E968" s="1195"/>
      <c r="F968" s="1194" t="s">
        <v>2937</v>
      </c>
    </row>
    <row r="969" spans="3:6">
      <c r="C969" s="1209"/>
      <c r="D969" s="1208"/>
      <c r="E969" s="1195"/>
      <c r="F969" s="1194" t="s">
        <v>2936</v>
      </c>
    </row>
    <row r="970" spans="3:6" ht="14.25">
      <c r="C970" s="1200" t="s">
        <v>1787</v>
      </c>
      <c r="D970" s="1199">
        <v>32</v>
      </c>
      <c r="E970" s="1198"/>
      <c r="F970" s="1197" t="s">
        <v>2935</v>
      </c>
    </row>
    <row r="971" spans="3:6">
      <c r="C971" s="1209"/>
      <c r="D971" s="1208"/>
      <c r="E971" s="1195">
        <v>320</v>
      </c>
      <c r="F971" s="1196" t="s">
        <v>2934</v>
      </c>
    </row>
    <row r="972" spans="3:6">
      <c r="C972" s="1209"/>
      <c r="D972" s="1208"/>
      <c r="E972" s="1195"/>
      <c r="F972" s="1194" t="s">
        <v>2933</v>
      </c>
    </row>
    <row r="973" spans="3:6">
      <c r="C973" s="1209"/>
      <c r="D973" s="1208"/>
      <c r="E973" s="1195"/>
      <c r="F973" s="1194" t="s">
        <v>2932</v>
      </c>
    </row>
    <row r="974" spans="3:6">
      <c r="C974" s="1209"/>
      <c r="D974" s="1208"/>
      <c r="E974" s="1195">
        <v>321</v>
      </c>
      <c r="F974" s="1196" t="s">
        <v>2931</v>
      </c>
    </row>
    <row r="975" spans="3:6">
      <c r="C975" s="1209"/>
      <c r="D975" s="1208"/>
      <c r="E975" s="1195"/>
      <c r="F975" s="1194" t="s">
        <v>2930</v>
      </c>
    </row>
    <row r="976" spans="3:6">
      <c r="C976" s="1209"/>
      <c r="D976" s="1208"/>
      <c r="E976" s="1195"/>
      <c r="F976" s="1194" t="s">
        <v>2929</v>
      </c>
    </row>
    <row r="977" spans="3:6">
      <c r="C977" s="1209"/>
      <c r="D977" s="1208"/>
      <c r="E977" s="1195"/>
      <c r="F977" s="1194" t="s">
        <v>2928</v>
      </c>
    </row>
    <row r="978" spans="3:6">
      <c r="C978" s="1209"/>
      <c r="D978" s="1208"/>
      <c r="E978" s="1195">
        <v>322</v>
      </c>
      <c r="F978" s="1196" t="s">
        <v>2927</v>
      </c>
    </row>
    <row r="979" spans="3:6">
      <c r="C979" s="1209"/>
      <c r="D979" s="1208"/>
      <c r="E979" s="1195"/>
      <c r="F979" s="1194" t="s">
        <v>2926</v>
      </c>
    </row>
    <row r="980" spans="3:6">
      <c r="C980" s="1209"/>
      <c r="D980" s="1208"/>
      <c r="E980" s="1195"/>
      <c r="F980" s="1194" t="s">
        <v>2925</v>
      </c>
    </row>
    <row r="981" spans="3:6">
      <c r="C981" s="1209"/>
      <c r="D981" s="1208"/>
      <c r="E981" s="1195"/>
      <c r="F981" s="1194" t="s">
        <v>2924</v>
      </c>
    </row>
    <row r="982" spans="3:6">
      <c r="C982" s="1209"/>
      <c r="D982" s="1208"/>
      <c r="E982" s="1195"/>
      <c r="F982" s="1194" t="s">
        <v>2923</v>
      </c>
    </row>
    <row r="983" spans="3:6">
      <c r="C983" s="1209"/>
      <c r="D983" s="1208"/>
      <c r="E983" s="1195"/>
      <c r="F983" s="1194" t="s">
        <v>2922</v>
      </c>
    </row>
    <row r="984" spans="3:6">
      <c r="C984" s="1209"/>
      <c r="D984" s="1208"/>
      <c r="E984" s="1195">
        <v>323</v>
      </c>
      <c r="F984" s="1196" t="s">
        <v>2921</v>
      </c>
    </row>
    <row r="985" spans="3:6">
      <c r="C985" s="1209"/>
      <c r="D985" s="1208"/>
      <c r="E985" s="1195"/>
      <c r="F985" s="1194" t="s">
        <v>2920</v>
      </c>
    </row>
    <row r="986" spans="3:6">
      <c r="C986" s="1209"/>
      <c r="D986" s="1208"/>
      <c r="E986" s="1195">
        <v>324</v>
      </c>
      <c r="F986" s="1196" t="s">
        <v>2919</v>
      </c>
    </row>
    <row r="987" spans="3:6">
      <c r="C987" s="1209"/>
      <c r="D987" s="1208"/>
      <c r="E987" s="1195"/>
      <c r="F987" s="1194" t="s">
        <v>2918</v>
      </c>
    </row>
    <row r="988" spans="3:6">
      <c r="C988" s="1209"/>
      <c r="D988" s="1208"/>
      <c r="E988" s="1195"/>
      <c r="F988" s="1194" t="s">
        <v>2917</v>
      </c>
    </row>
    <row r="989" spans="3:6">
      <c r="C989" s="1209"/>
      <c r="D989" s="1208"/>
      <c r="E989" s="1195">
        <v>325</v>
      </c>
      <c r="F989" s="1196" t="s">
        <v>2916</v>
      </c>
    </row>
    <row r="990" spans="3:6">
      <c r="C990" s="1209"/>
      <c r="D990" s="1208"/>
      <c r="E990" s="1195"/>
      <c r="F990" s="1194" t="s">
        <v>2915</v>
      </c>
    </row>
    <row r="991" spans="3:6">
      <c r="C991" s="1209"/>
      <c r="D991" s="1208"/>
      <c r="E991" s="1195"/>
      <c r="F991" s="1194" t="s">
        <v>2914</v>
      </c>
    </row>
    <row r="992" spans="3:6">
      <c r="C992" s="1209"/>
      <c r="D992" s="1208"/>
      <c r="E992" s="1195"/>
      <c r="F992" s="1194" t="s">
        <v>2913</v>
      </c>
    </row>
    <row r="993" spans="3:6">
      <c r="C993" s="1209"/>
      <c r="D993" s="1208"/>
      <c r="E993" s="1195">
        <v>326</v>
      </c>
      <c r="F993" s="1196" t="s">
        <v>2912</v>
      </c>
    </row>
    <row r="994" spans="3:6">
      <c r="C994" s="1209"/>
      <c r="D994" s="1208"/>
      <c r="E994" s="1195"/>
      <c r="F994" s="1194" t="s">
        <v>2911</v>
      </c>
    </row>
    <row r="995" spans="3:6">
      <c r="C995" s="1209"/>
      <c r="D995" s="1208"/>
      <c r="E995" s="1195"/>
      <c r="F995" s="1194" t="s">
        <v>2910</v>
      </c>
    </row>
    <row r="996" spans="3:6">
      <c r="C996" s="1209"/>
      <c r="D996" s="1208"/>
      <c r="E996" s="1195"/>
      <c r="F996" s="1194" t="s">
        <v>2909</v>
      </c>
    </row>
    <row r="997" spans="3:6">
      <c r="C997" s="1209"/>
      <c r="D997" s="1208"/>
      <c r="E997" s="1195">
        <v>327</v>
      </c>
      <c r="F997" s="1196" t="s">
        <v>2908</v>
      </c>
    </row>
    <row r="998" spans="3:6">
      <c r="C998" s="1209"/>
      <c r="D998" s="1208"/>
      <c r="E998" s="1195"/>
      <c r="F998" s="1194" t="s">
        <v>2907</v>
      </c>
    </row>
    <row r="999" spans="3:6">
      <c r="C999" s="1209"/>
      <c r="D999" s="1208"/>
      <c r="E999" s="1195">
        <v>328</v>
      </c>
      <c r="F999" s="1196" t="s">
        <v>2906</v>
      </c>
    </row>
    <row r="1000" spans="3:6">
      <c r="C1000" s="1209"/>
      <c r="D1000" s="1208"/>
      <c r="E1000" s="1195"/>
      <c r="F1000" s="1194" t="s">
        <v>2905</v>
      </c>
    </row>
    <row r="1001" spans="3:6">
      <c r="C1001" s="1209"/>
      <c r="D1001" s="1208"/>
      <c r="E1001" s="1195"/>
      <c r="F1001" s="1194" t="s">
        <v>2904</v>
      </c>
    </row>
    <row r="1002" spans="3:6">
      <c r="C1002" s="1209"/>
      <c r="D1002" s="1208"/>
      <c r="E1002" s="1195"/>
      <c r="F1002" s="1194" t="s">
        <v>2903</v>
      </c>
    </row>
    <row r="1003" spans="3:6">
      <c r="C1003" s="1209"/>
      <c r="D1003" s="1208"/>
      <c r="E1003" s="1195"/>
      <c r="F1003" s="1194" t="s">
        <v>2902</v>
      </c>
    </row>
    <row r="1004" spans="3:6">
      <c r="C1004" s="1209"/>
      <c r="D1004" s="1208"/>
      <c r="E1004" s="1195"/>
      <c r="F1004" s="1194" t="s">
        <v>2901</v>
      </c>
    </row>
    <row r="1005" spans="3:6">
      <c r="C1005" s="1209"/>
      <c r="D1005" s="1208"/>
      <c r="E1005" s="1195"/>
      <c r="F1005" s="1194" t="s">
        <v>2900</v>
      </c>
    </row>
    <row r="1006" spans="3:6">
      <c r="C1006" s="1209"/>
      <c r="D1006" s="1208"/>
      <c r="E1006" s="1195">
        <v>329</v>
      </c>
      <c r="F1006" s="1196" t="s">
        <v>2899</v>
      </c>
    </row>
    <row r="1007" spans="3:6">
      <c r="C1007" s="1209"/>
      <c r="D1007" s="1208"/>
      <c r="E1007" s="1195"/>
      <c r="F1007" s="1194" t="s">
        <v>2898</v>
      </c>
    </row>
    <row r="1008" spans="3:6">
      <c r="C1008" s="1209"/>
      <c r="D1008" s="1208"/>
      <c r="E1008" s="1195"/>
      <c r="F1008" s="1194" t="s">
        <v>2897</v>
      </c>
    </row>
    <row r="1009" spans="2:6">
      <c r="C1009" s="1209"/>
      <c r="D1009" s="1208"/>
      <c r="E1009" s="1195"/>
      <c r="F1009" s="1194" t="s">
        <v>2896</v>
      </c>
    </row>
    <row r="1010" spans="2:6">
      <c r="C1010" s="1209"/>
      <c r="D1010" s="1208"/>
      <c r="E1010" s="1195"/>
      <c r="F1010" s="1194" t="s">
        <v>2895</v>
      </c>
    </row>
    <row r="1011" spans="2:6">
      <c r="C1011" s="1209"/>
      <c r="D1011" s="1208"/>
      <c r="E1011" s="1195"/>
      <c r="F1011" s="1194" t="s">
        <v>2894</v>
      </c>
    </row>
    <row r="1012" spans="2:6">
      <c r="C1012" s="1209"/>
      <c r="D1012" s="1208"/>
      <c r="E1012" s="1195"/>
      <c r="F1012" s="1194" t="s">
        <v>2893</v>
      </c>
    </row>
    <row r="1013" spans="2:6">
      <c r="C1013" s="1209"/>
      <c r="D1013" s="1208"/>
      <c r="E1013" s="1195"/>
      <c r="F1013" s="1194" t="s">
        <v>2892</v>
      </c>
    </row>
    <row r="1014" spans="2:6">
      <c r="C1014" s="1209"/>
      <c r="D1014" s="1208"/>
      <c r="E1014" s="1195"/>
      <c r="F1014" s="1194" t="s">
        <v>2891</v>
      </c>
    </row>
    <row r="1015" spans="2:6">
      <c r="E1015" s="1195"/>
      <c r="F1015" s="1196"/>
    </row>
    <row r="1016" spans="2:6">
      <c r="E1016" s="1195"/>
      <c r="F1016" s="1196"/>
    </row>
    <row r="1017" spans="2:6" ht="17.25" thickBot="1">
      <c r="B1017" s="1205" t="s">
        <v>2890</v>
      </c>
      <c r="E1017" s="1195"/>
      <c r="F1017" s="1196"/>
    </row>
    <row r="1018" spans="2:6" ht="15">
      <c r="C1018" s="1204"/>
      <c r="D1018" s="1203"/>
      <c r="E1018" s="1202"/>
      <c r="F1018" s="1201"/>
    </row>
    <row r="1019" spans="2:6" ht="14.25">
      <c r="C1019" s="1200" t="s">
        <v>1787</v>
      </c>
      <c r="D1019" s="1199">
        <v>33</v>
      </c>
      <c r="E1019" s="1198"/>
      <c r="F1019" s="1197" t="s">
        <v>2886</v>
      </c>
    </row>
    <row r="1020" spans="2:6">
      <c r="E1020" s="1195">
        <v>330</v>
      </c>
      <c r="F1020" s="1196" t="s">
        <v>2889</v>
      </c>
    </row>
    <row r="1021" spans="2:6">
      <c r="E1021" s="1195"/>
      <c r="F1021" s="1194" t="s">
        <v>2888</v>
      </c>
    </row>
    <row r="1022" spans="2:6">
      <c r="E1022" s="1195"/>
      <c r="F1022" s="1194" t="s">
        <v>2887</v>
      </c>
    </row>
    <row r="1023" spans="2:6">
      <c r="E1023" s="1195">
        <v>331</v>
      </c>
      <c r="F1023" s="1196" t="s">
        <v>2886</v>
      </c>
    </row>
    <row r="1024" spans="2:6">
      <c r="E1024" s="1195"/>
      <c r="F1024" s="1194" t="s">
        <v>2885</v>
      </c>
    </row>
    <row r="1025" spans="3:6">
      <c r="E1025" s="1195"/>
      <c r="F1025" s="1194" t="s">
        <v>2884</v>
      </c>
    </row>
    <row r="1026" spans="3:6" ht="14.25">
      <c r="C1026" s="1200" t="s">
        <v>1787</v>
      </c>
      <c r="D1026" s="1199">
        <v>34</v>
      </c>
      <c r="E1026" s="1198"/>
      <c r="F1026" s="1197" t="s">
        <v>2880</v>
      </c>
    </row>
    <row r="1027" spans="3:6">
      <c r="E1027" s="1195">
        <v>340</v>
      </c>
      <c r="F1027" s="1196" t="s">
        <v>2883</v>
      </c>
    </row>
    <row r="1028" spans="3:6">
      <c r="E1028" s="1195"/>
      <c r="F1028" s="1194" t="s">
        <v>2882</v>
      </c>
    </row>
    <row r="1029" spans="3:6">
      <c r="E1029" s="1195"/>
      <c r="F1029" s="1194" t="s">
        <v>2881</v>
      </c>
    </row>
    <row r="1030" spans="3:6">
      <c r="E1030" s="1195">
        <v>341</v>
      </c>
      <c r="F1030" s="1196" t="s">
        <v>2880</v>
      </c>
    </row>
    <row r="1031" spans="3:6">
      <c r="E1031" s="1195"/>
      <c r="F1031" s="1194" t="s">
        <v>2879</v>
      </c>
    </row>
    <row r="1032" spans="3:6">
      <c r="E1032" s="1195"/>
      <c r="F1032" s="1194" t="s">
        <v>2878</v>
      </c>
    </row>
    <row r="1033" spans="3:6" ht="14.25">
      <c r="C1033" s="1200" t="s">
        <v>1787</v>
      </c>
      <c r="D1033" s="1199">
        <v>35</v>
      </c>
      <c r="E1033" s="1198"/>
      <c r="F1033" s="1197" t="s">
        <v>2874</v>
      </c>
    </row>
    <row r="1034" spans="3:6">
      <c r="E1034" s="1195">
        <v>350</v>
      </c>
      <c r="F1034" s="1196" t="s">
        <v>2877</v>
      </c>
    </row>
    <row r="1035" spans="3:6">
      <c r="E1035" s="1195"/>
      <c r="F1035" s="1194" t="s">
        <v>2876</v>
      </c>
    </row>
    <row r="1036" spans="3:6">
      <c r="E1036" s="1195"/>
      <c r="F1036" s="1194" t="s">
        <v>2875</v>
      </c>
    </row>
    <row r="1037" spans="3:6">
      <c r="E1037" s="1195">
        <v>351</v>
      </c>
      <c r="F1037" s="1196" t="s">
        <v>2874</v>
      </c>
    </row>
    <row r="1038" spans="3:6">
      <c r="E1038" s="1195"/>
      <c r="F1038" s="1194" t="s">
        <v>2873</v>
      </c>
    </row>
    <row r="1039" spans="3:6" ht="14.25">
      <c r="C1039" s="1200" t="s">
        <v>1787</v>
      </c>
      <c r="D1039" s="1199">
        <v>36</v>
      </c>
      <c r="E1039" s="1198"/>
      <c r="F1039" s="1197" t="s">
        <v>2872</v>
      </c>
    </row>
    <row r="1040" spans="3:6">
      <c r="E1040" s="1195">
        <v>360</v>
      </c>
      <c r="F1040" s="1196" t="s">
        <v>2871</v>
      </c>
    </row>
    <row r="1041" spans="2:6">
      <c r="E1041" s="1195"/>
      <c r="F1041" s="1194" t="s">
        <v>2870</v>
      </c>
    </row>
    <row r="1042" spans="2:6">
      <c r="E1042" s="1195"/>
      <c r="F1042" s="1194" t="s">
        <v>2869</v>
      </c>
    </row>
    <row r="1043" spans="2:6">
      <c r="E1043" s="1195">
        <v>361</v>
      </c>
      <c r="F1043" s="1196" t="s">
        <v>2868</v>
      </c>
    </row>
    <row r="1044" spans="2:6">
      <c r="E1044" s="1195"/>
      <c r="F1044" s="1194" t="s">
        <v>2867</v>
      </c>
    </row>
    <row r="1045" spans="2:6">
      <c r="E1045" s="1195">
        <v>362</v>
      </c>
      <c r="F1045" s="1196" t="s">
        <v>2866</v>
      </c>
    </row>
    <row r="1046" spans="2:6">
      <c r="E1046" s="1195"/>
      <c r="F1046" s="1194" t="s">
        <v>2865</v>
      </c>
    </row>
    <row r="1047" spans="2:6">
      <c r="E1047" s="1195">
        <v>363</v>
      </c>
      <c r="F1047" s="1196" t="s">
        <v>2864</v>
      </c>
    </row>
    <row r="1048" spans="2:6">
      <c r="E1048" s="1195"/>
      <c r="F1048" s="1194" t="s">
        <v>2863</v>
      </c>
    </row>
    <row r="1049" spans="2:6">
      <c r="E1049" s="1195"/>
      <c r="F1049" s="1194" t="s">
        <v>2862</v>
      </c>
    </row>
    <row r="1050" spans="2:6">
      <c r="E1050" s="1195"/>
      <c r="F1050" s="1196"/>
    </row>
    <row r="1051" spans="2:6">
      <c r="E1051" s="1195"/>
      <c r="F1051" s="1196"/>
    </row>
    <row r="1052" spans="2:6" ht="17.25" thickBot="1">
      <c r="B1052" s="1206" t="s">
        <v>2861</v>
      </c>
      <c r="E1052" s="1195"/>
      <c r="F1052" s="1196"/>
    </row>
    <row r="1053" spans="2:6" ht="15">
      <c r="C1053" s="1204" t="s">
        <v>2860</v>
      </c>
      <c r="D1053" s="1203"/>
      <c r="E1053" s="1202"/>
      <c r="F1053" s="1201"/>
    </row>
    <row r="1054" spans="2:6" ht="14.25">
      <c r="C1054" s="1200" t="s">
        <v>1787</v>
      </c>
      <c r="D1054" s="1199">
        <v>37</v>
      </c>
      <c r="E1054" s="1198"/>
      <c r="F1054" s="1197" t="s">
        <v>2859</v>
      </c>
    </row>
    <row r="1055" spans="2:6">
      <c r="E1055" s="1195">
        <v>370</v>
      </c>
      <c r="F1055" s="1196" t="s">
        <v>2858</v>
      </c>
    </row>
    <row r="1056" spans="2:6">
      <c r="E1056" s="1195"/>
      <c r="F1056" s="1194" t="s">
        <v>2857</v>
      </c>
    </row>
    <row r="1057" spans="3:6">
      <c r="E1057" s="1195"/>
      <c r="F1057" s="1194" t="s">
        <v>2856</v>
      </c>
    </row>
    <row r="1058" spans="3:6">
      <c r="E1058" s="1195">
        <v>371</v>
      </c>
      <c r="F1058" s="1196" t="s">
        <v>2855</v>
      </c>
    </row>
    <row r="1059" spans="3:6">
      <c r="E1059" s="1195"/>
      <c r="F1059" s="1194" t="s">
        <v>2854</v>
      </c>
    </row>
    <row r="1060" spans="3:6">
      <c r="E1060" s="1195"/>
      <c r="F1060" s="1194" t="s">
        <v>2853</v>
      </c>
    </row>
    <row r="1061" spans="3:6">
      <c r="E1061" s="1195"/>
      <c r="F1061" s="1194" t="s">
        <v>2852</v>
      </c>
    </row>
    <row r="1062" spans="3:6">
      <c r="E1062" s="1195"/>
      <c r="F1062" s="1194" t="s">
        <v>2851</v>
      </c>
    </row>
    <row r="1063" spans="3:6">
      <c r="E1063" s="1195">
        <v>372</v>
      </c>
      <c r="F1063" s="1196" t="s">
        <v>2850</v>
      </c>
    </row>
    <row r="1064" spans="3:6">
      <c r="E1064" s="1195"/>
      <c r="F1064" s="1194" t="s">
        <v>2849</v>
      </c>
    </row>
    <row r="1065" spans="3:6">
      <c r="E1065" s="1195">
        <v>373</v>
      </c>
      <c r="F1065" s="1196" t="s">
        <v>2848</v>
      </c>
    </row>
    <row r="1066" spans="3:6">
      <c r="E1066" s="1195"/>
      <c r="F1066" s="1194" t="s">
        <v>2847</v>
      </c>
    </row>
    <row r="1067" spans="3:6" ht="14.25">
      <c r="C1067" s="1200" t="s">
        <v>1787</v>
      </c>
      <c r="D1067" s="1199">
        <v>38</v>
      </c>
      <c r="E1067" s="1198"/>
      <c r="F1067" s="1197" t="s">
        <v>2846</v>
      </c>
    </row>
    <row r="1068" spans="3:6">
      <c r="E1068" s="1195">
        <v>380</v>
      </c>
      <c r="F1068" s="1196" t="s">
        <v>2845</v>
      </c>
    </row>
    <row r="1069" spans="3:6">
      <c r="E1069" s="1195"/>
      <c r="F1069" s="1194" t="s">
        <v>2844</v>
      </c>
    </row>
    <row r="1070" spans="3:6">
      <c r="E1070" s="1195"/>
      <c r="F1070" s="1194" t="s">
        <v>2843</v>
      </c>
    </row>
    <row r="1071" spans="3:6">
      <c r="E1071" s="1195">
        <v>381</v>
      </c>
      <c r="F1071" s="1196" t="s">
        <v>2842</v>
      </c>
    </row>
    <row r="1072" spans="3:6">
      <c r="E1072" s="1195"/>
      <c r="F1072" s="1194" t="s">
        <v>2841</v>
      </c>
    </row>
    <row r="1073" spans="3:6">
      <c r="E1073" s="1195">
        <v>382</v>
      </c>
      <c r="F1073" s="1196" t="s">
        <v>2840</v>
      </c>
    </row>
    <row r="1074" spans="3:6">
      <c r="E1074" s="1195"/>
      <c r="F1074" s="1194" t="s">
        <v>2839</v>
      </c>
    </row>
    <row r="1075" spans="3:6">
      <c r="E1075" s="1195"/>
      <c r="F1075" s="1194" t="s">
        <v>2838</v>
      </c>
    </row>
    <row r="1076" spans="3:6">
      <c r="E1076" s="1195"/>
      <c r="F1076" s="1194" t="s">
        <v>2837</v>
      </c>
    </row>
    <row r="1077" spans="3:6">
      <c r="E1077" s="1195"/>
      <c r="F1077" s="1194" t="s">
        <v>2836</v>
      </c>
    </row>
    <row r="1078" spans="3:6">
      <c r="E1078" s="1195">
        <v>383</v>
      </c>
      <c r="F1078" s="1196" t="s">
        <v>2835</v>
      </c>
    </row>
    <row r="1079" spans="3:6">
      <c r="E1079" s="1195"/>
      <c r="F1079" s="1194" t="s">
        <v>2834</v>
      </c>
    </row>
    <row r="1080" spans="3:6">
      <c r="E1080" s="1195"/>
      <c r="F1080" s="1194" t="s">
        <v>2833</v>
      </c>
    </row>
    <row r="1081" spans="3:6" ht="14.25">
      <c r="C1081" s="1200" t="s">
        <v>1787</v>
      </c>
      <c r="D1081" s="1199">
        <v>39</v>
      </c>
      <c r="E1081" s="1198"/>
      <c r="F1081" s="1197" t="s">
        <v>2832</v>
      </c>
    </row>
    <row r="1082" spans="3:6">
      <c r="E1082" s="1195">
        <v>390</v>
      </c>
      <c r="F1082" s="1196" t="s">
        <v>2831</v>
      </c>
    </row>
    <row r="1083" spans="3:6">
      <c r="E1083" s="1195"/>
      <c r="F1083" s="1194" t="s">
        <v>2830</v>
      </c>
    </row>
    <row r="1084" spans="3:6">
      <c r="E1084" s="1195"/>
      <c r="F1084" s="1194" t="s">
        <v>2829</v>
      </c>
    </row>
    <row r="1085" spans="3:6">
      <c r="E1085" s="1195">
        <v>391</v>
      </c>
      <c r="F1085" s="1196" t="s">
        <v>2828</v>
      </c>
    </row>
    <row r="1086" spans="3:6">
      <c r="E1086" s="1195"/>
      <c r="F1086" s="1194" t="s">
        <v>2827</v>
      </c>
    </row>
    <row r="1087" spans="3:6">
      <c r="E1087" s="1195"/>
      <c r="F1087" s="1194" t="s">
        <v>2826</v>
      </c>
    </row>
    <row r="1088" spans="3:6">
      <c r="E1088" s="1195"/>
      <c r="F1088" s="1194" t="s">
        <v>2825</v>
      </c>
    </row>
    <row r="1089" spans="3:6">
      <c r="E1089" s="1195"/>
      <c r="F1089" s="1194" t="s">
        <v>2824</v>
      </c>
    </row>
    <row r="1090" spans="3:6">
      <c r="E1090" s="1195">
        <v>392</v>
      </c>
      <c r="F1090" s="1196" t="s">
        <v>2823</v>
      </c>
    </row>
    <row r="1091" spans="3:6">
      <c r="E1091" s="1195"/>
      <c r="F1091" s="1194" t="s">
        <v>2822</v>
      </c>
    </row>
    <row r="1092" spans="3:6">
      <c r="E1092" s="1195"/>
      <c r="F1092" s="1194" t="s">
        <v>2821</v>
      </c>
    </row>
    <row r="1093" spans="3:6">
      <c r="E1093" s="1195"/>
      <c r="F1093" s="1194" t="s">
        <v>2820</v>
      </c>
    </row>
    <row r="1094" spans="3:6">
      <c r="E1094" s="1195"/>
      <c r="F1094" s="1194" t="s">
        <v>2819</v>
      </c>
    </row>
    <row r="1095" spans="3:6" ht="14.25">
      <c r="C1095" s="1200" t="s">
        <v>1787</v>
      </c>
      <c r="D1095" s="1199">
        <v>40</v>
      </c>
      <c r="E1095" s="1198"/>
      <c r="F1095" s="1197" t="s">
        <v>2815</v>
      </c>
    </row>
    <row r="1096" spans="3:6">
      <c r="E1096" s="1195">
        <v>400</v>
      </c>
      <c r="F1096" s="1196" t="s">
        <v>2818</v>
      </c>
    </row>
    <row r="1097" spans="3:6">
      <c r="E1097" s="1195"/>
      <c r="F1097" s="1194" t="s">
        <v>2817</v>
      </c>
    </row>
    <row r="1098" spans="3:6">
      <c r="E1098" s="1195"/>
      <c r="F1098" s="1194" t="s">
        <v>2816</v>
      </c>
    </row>
    <row r="1099" spans="3:6">
      <c r="E1099" s="1195">
        <v>401</v>
      </c>
      <c r="F1099" s="1196" t="s">
        <v>2815</v>
      </c>
    </row>
    <row r="1100" spans="3:6">
      <c r="E1100" s="1195"/>
      <c r="F1100" s="1194" t="s">
        <v>2814</v>
      </c>
    </row>
    <row r="1101" spans="3:6">
      <c r="E1101" s="1195"/>
      <c r="F1101" s="1194" t="s">
        <v>2813</v>
      </c>
    </row>
    <row r="1102" spans="3:6">
      <c r="E1102" s="1195"/>
      <c r="F1102" s="1194" t="s">
        <v>2812</v>
      </c>
    </row>
    <row r="1103" spans="3:6" ht="14.25">
      <c r="C1103" s="1200" t="s">
        <v>1787</v>
      </c>
      <c r="D1103" s="1199">
        <v>41</v>
      </c>
      <c r="E1103" s="1198"/>
      <c r="F1103" s="1197" t="s">
        <v>2811</v>
      </c>
    </row>
    <row r="1104" spans="3:6">
      <c r="E1104" s="1195">
        <v>410</v>
      </c>
      <c r="F1104" s="1196" t="s">
        <v>2810</v>
      </c>
    </row>
    <row r="1105" spans="5:6">
      <c r="E1105" s="1195"/>
      <c r="F1105" s="1194" t="s">
        <v>2809</v>
      </c>
    </row>
    <row r="1106" spans="5:6">
      <c r="E1106" s="1195"/>
      <c r="F1106" s="1194" t="s">
        <v>2808</v>
      </c>
    </row>
    <row r="1107" spans="5:6">
      <c r="E1107" s="1195">
        <v>411</v>
      </c>
      <c r="F1107" s="1196" t="s">
        <v>2807</v>
      </c>
    </row>
    <row r="1108" spans="5:6">
      <c r="E1108" s="1195"/>
      <c r="F1108" s="1194" t="s">
        <v>2806</v>
      </c>
    </row>
    <row r="1109" spans="5:6">
      <c r="E1109" s="1195"/>
      <c r="F1109" s="1194" t="s">
        <v>2805</v>
      </c>
    </row>
    <row r="1110" spans="5:6">
      <c r="E1110" s="1195"/>
      <c r="F1110" s="1194" t="s">
        <v>2804</v>
      </c>
    </row>
    <row r="1111" spans="5:6">
      <c r="E1111" s="1195"/>
      <c r="F1111" s="1194" t="s">
        <v>2803</v>
      </c>
    </row>
    <row r="1112" spans="5:6">
      <c r="E1112" s="1195">
        <v>412</v>
      </c>
      <c r="F1112" s="1196" t="s">
        <v>2802</v>
      </c>
    </row>
    <row r="1113" spans="5:6">
      <c r="E1113" s="1195"/>
      <c r="F1113" s="1194" t="s">
        <v>2801</v>
      </c>
    </row>
    <row r="1114" spans="5:6">
      <c r="E1114" s="1195"/>
      <c r="F1114" s="1194" t="s">
        <v>2800</v>
      </c>
    </row>
    <row r="1115" spans="5:6">
      <c r="E1115" s="1195">
        <v>413</v>
      </c>
      <c r="F1115" s="1196" t="s">
        <v>2799</v>
      </c>
    </row>
    <row r="1116" spans="5:6">
      <c r="E1116" s="1195"/>
      <c r="F1116" s="1194" t="s">
        <v>2798</v>
      </c>
    </row>
    <row r="1117" spans="5:6">
      <c r="E1117" s="1195">
        <v>414</v>
      </c>
      <c r="F1117" s="1196" t="s">
        <v>2797</v>
      </c>
    </row>
    <row r="1118" spans="5:6">
      <c r="E1118" s="1195"/>
      <c r="F1118" s="1194" t="s">
        <v>2796</v>
      </c>
    </row>
    <row r="1119" spans="5:6">
      <c r="E1119" s="1195">
        <v>415</v>
      </c>
      <c r="F1119" s="1196" t="s">
        <v>2795</v>
      </c>
    </row>
    <row r="1120" spans="5:6">
      <c r="E1120" s="1195"/>
      <c r="F1120" s="1194" t="s">
        <v>2794</v>
      </c>
    </row>
    <row r="1121" spans="2:6">
      <c r="E1121" s="1195">
        <v>416</v>
      </c>
      <c r="F1121" s="1196" t="s">
        <v>2793</v>
      </c>
    </row>
    <row r="1122" spans="2:6">
      <c r="E1122" s="1195"/>
      <c r="F1122" s="1194" t="s">
        <v>2792</v>
      </c>
    </row>
    <row r="1123" spans="2:6">
      <c r="E1123" s="1195"/>
      <c r="F1123" s="1194" t="s">
        <v>2791</v>
      </c>
    </row>
    <row r="1124" spans="2:6">
      <c r="E1124" s="1195"/>
      <c r="F1124" s="1196"/>
    </row>
    <row r="1125" spans="2:6">
      <c r="E1125" s="1195"/>
      <c r="F1125" s="1196"/>
    </row>
    <row r="1126" spans="2:6" ht="17.25" thickBot="1">
      <c r="B1126" s="1206" t="s">
        <v>2790</v>
      </c>
      <c r="E1126" s="1195"/>
      <c r="F1126" s="1196"/>
    </row>
    <row r="1127" spans="2:6" ht="14.25">
      <c r="C1127" s="1200" t="s">
        <v>1787</v>
      </c>
      <c r="D1127" s="1199">
        <v>42</v>
      </c>
      <c r="E1127" s="1198"/>
      <c r="F1127" s="1197" t="s">
        <v>2786</v>
      </c>
    </row>
    <row r="1128" spans="2:6" ht="15">
      <c r="B1128" s="1201"/>
      <c r="E1128" s="1195"/>
      <c r="F1128" s="1201"/>
    </row>
    <row r="1129" spans="2:6">
      <c r="E1129" s="1195">
        <v>420</v>
      </c>
      <c r="F1129" s="1196" t="s">
        <v>2789</v>
      </c>
    </row>
    <row r="1130" spans="2:6">
      <c r="E1130" s="1195"/>
      <c r="F1130" s="1194" t="s">
        <v>2788</v>
      </c>
    </row>
    <row r="1131" spans="2:6">
      <c r="E1131" s="1195"/>
      <c r="F1131" s="1194" t="s">
        <v>2787</v>
      </c>
    </row>
    <row r="1132" spans="2:6">
      <c r="E1132" s="1195">
        <v>421</v>
      </c>
      <c r="F1132" s="1196" t="s">
        <v>2786</v>
      </c>
    </row>
    <row r="1133" spans="2:6">
      <c r="E1133" s="1195"/>
      <c r="F1133" s="1194" t="s">
        <v>2785</v>
      </c>
    </row>
    <row r="1134" spans="2:6">
      <c r="E1134" s="1195"/>
      <c r="F1134" s="1194" t="s">
        <v>2784</v>
      </c>
    </row>
    <row r="1135" spans="2:6">
      <c r="E1135" s="1195"/>
      <c r="F1135" s="1194" t="s">
        <v>2783</v>
      </c>
    </row>
    <row r="1136" spans="2:6">
      <c r="E1136" s="1195"/>
      <c r="F1136" s="1194" t="s">
        <v>2782</v>
      </c>
    </row>
    <row r="1137" spans="2:6">
      <c r="E1137" s="1195"/>
      <c r="F1137" s="1194" t="s">
        <v>2781</v>
      </c>
    </row>
    <row r="1138" spans="2:6">
      <c r="E1138" s="1195"/>
      <c r="F1138" s="1194" t="s">
        <v>2780</v>
      </c>
    </row>
    <row r="1139" spans="2:6">
      <c r="E1139" s="1195"/>
      <c r="F1139" s="1194" t="s">
        <v>2779</v>
      </c>
    </row>
    <row r="1140" spans="2:6">
      <c r="E1140" s="1195"/>
      <c r="F1140" s="1194" t="s">
        <v>2778</v>
      </c>
    </row>
    <row r="1141" spans="2:6" ht="15">
      <c r="B1141" s="1201"/>
      <c r="C1141" s="1200" t="s">
        <v>1787</v>
      </c>
      <c r="D1141" s="1199">
        <v>43</v>
      </c>
      <c r="E1141" s="1198"/>
      <c r="F1141" s="1197" t="s">
        <v>2777</v>
      </c>
    </row>
    <row r="1142" spans="2:6" ht="15">
      <c r="B1142" s="1201"/>
      <c r="E1142" s="1195"/>
      <c r="F1142" s="1201"/>
    </row>
    <row r="1143" spans="2:6">
      <c r="E1143" s="1195">
        <v>430</v>
      </c>
      <c r="F1143" s="1196" t="s">
        <v>2776</v>
      </c>
    </row>
    <row r="1144" spans="2:6">
      <c r="E1144" s="1195"/>
      <c r="F1144" s="1194" t="s">
        <v>2775</v>
      </c>
    </row>
    <row r="1145" spans="2:6">
      <c r="E1145" s="1195"/>
      <c r="F1145" s="1194" t="s">
        <v>2774</v>
      </c>
    </row>
    <row r="1146" spans="2:6">
      <c r="E1146" s="1195">
        <v>431</v>
      </c>
      <c r="F1146" s="1196" t="s">
        <v>2773</v>
      </c>
    </row>
    <row r="1147" spans="2:6">
      <c r="E1147" s="1195"/>
      <c r="F1147" s="1194" t="s">
        <v>2772</v>
      </c>
    </row>
    <row r="1148" spans="2:6">
      <c r="E1148" s="1195">
        <v>432</v>
      </c>
      <c r="F1148" s="1196" t="s">
        <v>2771</v>
      </c>
    </row>
    <row r="1149" spans="2:6">
      <c r="E1149" s="1195"/>
      <c r="F1149" s="1194" t="s">
        <v>2770</v>
      </c>
    </row>
    <row r="1150" spans="2:6">
      <c r="E1150" s="1195">
        <v>433</v>
      </c>
      <c r="F1150" s="1196" t="s">
        <v>2769</v>
      </c>
    </row>
    <row r="1151" spans="2:6">
      <c r="E1151" s="1195"/>
      <c r="F1151" s="1194" t="s">
        <v>2768</v>
      </c>
    </row>
    <row r="1152" spans="2:6">
      <c r="E1152" s="1195">
        <v>439</v>
      </c>
      <c r="F1152" s="1196" t="s">
        <v>2767</v>
      </c>
    </row>
    <row r="1153" spans="2:6">
      <c r="E1153" s="1195"/>
      <c r="F1153" s="1194" t="s">
        <v>2766</v>
      </c>
    </row>
    <row r="1154" spans="2:6">
      <c r="E1154" s="1195"/>
      <c r="F1154" s="1194" t="s">
        <v>2765</v>
      </c>
    </row>
    <row r="1155" spans="2:6" ht="15">
      <c r="B1155" s="1207"/>
      <c r="C1155" s="1200" t="s">
        <v>1787</v>
      </c>
      <c r="D1155" s="1199">
        <v>44</v>
      </c>
      <c r="E1155" s="1198"/>
      <c r="F1155" s="1197" t="s">
        <v>2764</v>
      </c>
    </row>
    <row r="1156" spans="2:6" ht="15">
      <c r="E1156" s="1195"/>
      <c r="F1156" s="1201" t="s">
        <v>2685</v>
      </c>
    </row>
    <row r="1157" spans="2:6">
      <c r="E1157" s="1195">
        <v>440</v>
      </c>
      <c r="F1157" s="1196" t="s">
        <v>2763</v>
      </c>
    </row>
    <row r="1158" spans="2:6">
      <c r="E1158" s="1195"/>
      <c r="F1158" s="1194" t="s">
        <v>2762</v>
      </c>
    </row>
    <row r="1159" spans="2:6">
      <c r="E1159" s="1195"/>
      <c r="F1159" s="1194" t="s">
        <v>2761</v>
      </c>
    </row>
    <row r="1160" spans="2:6">
      <c r="E1160" s="1195">
        <v>441</v>
      </c>
      <c r="F1160" s="1196" t="s">
        <v>2760</v>
      </c>
    </row>
    <row r="1161" spans="2:6">
      <c r="E1161" s="1195"/>
      <c r="F1161" s="1194" t="s">
        <v>2759</v>
      </c>
    </row>
    <row r="1162" spans="2:6">
      <c r="E1162" s="1195"/>
      <c r="F1162" s="1194" t="s">
        <v>2758</v>
      </c>
    </row>
    <row r="1163" spans="2:6">
      <c r="E1163" s="1195">
        <v>442</v>
      </c>
      <c r="F1163" s="1196" t="s">
        <v>2757</v>
      </c>
    </row>
    <row r="1164" spans="2:6">
      <c r="E1164" s="1195"/>
      <c r="F1164" s="1194" t="s">
        <v>2756</v>
      </c>
    </row>
    <row r="1165" spans="2:6">
      <c r="E1165" s="1195">
        <v>443</v>
      </c>
      <c r="F1165" s="1196" t="s">
        <v>2755</v>
      </c>
    </row>
    <row r="1166" spans="2:6">
      <c r="E1166" s="1195"/>
      <c r="F1166" s="1194" t="s">
        <v>2754</v>
      </c>
    </row>
    <row r="1167" spans="2:6">
      <c r="E1167" s="1195">
        <v>444</v>
      </c>
      <c r="F1167" s="1196" t="s">
        <v>2753</v>
      </c>
    </row>
    <row r="1168" spans="2:6">
      <c r="E1168" s="1195"/>
      <c r="F1168" s="1194" t="s">
        <v>2752</v>
      </c>
    </row>
    <row r="1169" spans="3:6">
      <c r="E1169" s="1195">
        <v>449</v>
      </c>
      <c r="F1169" s="1196" t="s">
        <v>2751</v>
      </c>
    </row>
    <row r="1170" spans="3:6">
      <c r="E1170" s="1195"/>
      <c r="F1170" s="1194" t="s">
        <v>2750</v>
      </c>
    </row>
    <row r="1171" spans="3:6" ht="14.25">
      <c r="C1171" s="1200" t="s">
        <v>1787</v>
      </c>
      <c r="D1171" s="1199">
        <v>45</v>
      </c>
      <c r="E1171" s="1198"/>
      <c r="F1171" s="1197" t="s">
        <v>2749</v>
      </c>
    </row>
    <row r="1172" spans="3:6" ht="15">
      <c r="E1172" s="1195"/>
      <c r="F1172" s="1201" t="s">
        <v>2748</v>
      </c>
    </row>
    <row r="1173" spans="3:6">
      <c r="E1173" s="1195">
        <v>450</v>
      </c>
      <c r="F1173" s="1196" t="s">
        <v>2747</v>
      </c>
    </row>
    <row r="1174" spans="3:6">
      <c r="E1174" s="1195"/>
      <c r="F1174" s="1194" t="s">
        <v>2746</v>
      </c>
    </row>
    <row r="1175" spans="3:6">
      <c r="E1175" s="1195"/>
      <c r="F1175" s="1194" t="s">
        <v>2745</v>
      </c>
    </row>
    <row r="1176" spans="3:6">
      <c r="E1176" s="1195">
        <v>451</v>
      </c>
      <c r="F1176" s="1196" t="s">
        <v>2744</v>
      </c>
    </row>
    <row r="1177" spans="3:6">
      <c r="E1177" s="1195"/>
      <c r="F1177" s="1194" t="s">
        <v>2743</v>
      </c>
    </row>
    <row r="1178" spans="3:6">
      <c r="E1178" s="1195"/>
      <c r="F1178" s="1194" t="s">
        <v>2742</v>
      </c>
    </row>
    <row r="1179" spans="3:6">
      <c r="E1179" s="1195">
        <v>452</v>
      </c>
      <c r="F1179" s="1196" t="s">
        <v>2741</v>
      </c>
    </row>
    <row r="1180" spans="3:6">
      <c r="E1180" s="1195"/>
      <c r="F1180" s="1194" t="s">
        <v>2740</v>
      </c>
    </row>
    <row r="1181" spans="3:6">
      <c r="E1181" s="1195"/>
      <c r="F1181" s="1194" t="s">
        <v>2739</v>
      </c>
    </row>
    <row r="1182" spans="3:6">
      <c r="E1182" s="1195">
        <v>453</v>
      </c>
      <c r="F1182" s="1196" t="s">
        <v>2738</v>
      </c>
    </row>
    <row r="1183" spans="3:6">
      <c r="E1183" s="1195"/>
      <c r="F1183" s="1194" t="s">
        <v>2737</v>
      </c>
    </row>
    <row r="1184" spans="3:6">
      <c r="E1184" s="1195"/>
      <c r="F1184" s="1194" t="s">
        <v>2736</v>
      </c>
    </row>
    <row r="1185" spans="3:6">
      <c r="E1185" s="1195"/>
      <c r="F1185" s="1194" t="s">
        <v>2735</v>
      </c>
    </row>
    <row r="1186" spans="3:6">
      <c r="E1186" s="1195">
        <v>454</v>
      </c>
      <c r="F1186" s="1196" t="s">
        <v>2734</v>
      </c>
    </row>
    <row r="1187" spans="3:6">
      <c r="E1187" s="1195"/>
      <c r="F1187" s="1194" t="s">
        <v>2733</v>
      </c>
    </row>
    <row r="1188" spans="3:6">
      <c r="E1188" s="1195"/>
      <c r="F1188" s="1194" t="s">
        <v>2732</v>
      </c>
    </row>
    <row r="1189" spans="3:6" ht="14.25">
      <c r="C1189" s="1200" t="s">
        <v>1787</v>
      </c>
      <c r="D1189" s="1199">
        <v>46</v>
      </c>
      <c r="E1189" s="1198"/>
      <c r="F1189" s="1197" t="s">
        <v>2731</v>
      </c>
    </row>
    <row r="1190" spans="3:6" ht="15">
      <c r="E1190" s="1195"/>
      <c r="F1190" s="1201" t="s">
        <v>2685</v>
      </c>
    </row>
    <row r="1191" spans="3:6">
      <c r="E1191" s="1195">
        <v>460</v>
      </c>
      <c r="F1191" s="1196" t="s">
        <v>2730</v>
      </c>
    </row>
    <row r="1192" spans="3:6">
      <c r="E1192" s="1195"/>
      <c r="F1192" s="1194" t="s">
        <v>2729</v>
      </c>
    </row>
    <row r="1193" spans="3:6">
      <c r="E1193" s="1195"/>
      <c r="F1193" s="1194" t="s">
        <v>2728</v>
      </c>
    </row>
    <row r="1194" spans="3:6">
      <c r="E1194" s="1195">
        <v>461</v>
      </c>
      <c r="F1194" s="1196" t="s">
        <v>2727</v>
      </c>
    </row>
    <row r="1195" spans="3:6">
      <c r="E1195" s="1195"/>
      <c r="F1195" s="1194" t="s">
        <v>2726</v>
      </c>
    </row>
    <row r="1196" spans="3:6">
      <c r="E1196" s="1195">
        <v>462</v>
      </c>
      <c r="F1196" s="1196" t="s">
        <v>2725</v>
      </c>
    </row>
    <row r="1197" spans="3:6">
      <c r="E1197" s="1195"/>
      <c r="F1197" s="1194" t="s">
        <v>2724</v>
      </c>
    </row>
    <row r="1198" spans="3:6" ht="14.25">
      <c r="C1198" s="1200" t="s">
        <v>1787</v>
      </c>
      <c r="D1198" s="1199">
        <v>47</v>
      </c>
      <c r="E1198" s="1198"/>
      <c r="F1198" s="1197" t="s">
        <v>2723</v>
      </c>
    </row>
    <row r="1199" spans="3:6" ht="15">
      <c r="E1199" s="1195"/>
      <c r="F1199" s="1201" t="s">
        <v>2685</v>
      </c>
    </row>
    <row r="1200" spans="3:6">
      <c r="E1200" s="1195">
        <v>470</v>
      </c>
      <c r="F1200" s="1196" t="s">
        <v>2722</v>
      </c>
    </row>
    <row r="1201" spans="3:6">
      <c r="E1201" s="1195"/>
      <c r="F1201" s="1194" t="s">
        <v>2721</v>
      </c>
    </row>
    <row r="1202" spans="3:6">
      <c r="E1202" s="1195"/>
      <c r="F1202" s="1194" t="s">
        <v>2720</v>
      </c>
    </row>
    <row r="1203" spans="3:6">
      <c r="E1203" s="1195">
        <v>471</v>
      </c>
      <c r="F1203" s="1196" t="s">
        <v>2719</v>
      </c>
    </row>
    <row r="1204" spans="3:6">
      <c r="E1204" s="1195"/>
      <c r="F1204" s="1194" t="s">
        <v>2718</v>
      </c>
    </row>
    <row r="1205" spans="3:6">
      <c r="E1205" s="1195">
        <v>472</v>
      </c>
      <c r="F1205" s="1196" t="s">
        <v>2717</v>
      </c>
    </row>
    <row r="1206" spans="3:6">
      <c r="E1206" s="1195"/>
      <c r="F1206" s="1194" t="s">
        <v>2716</v>
      </c>
    </row>
    <row r="1207" spans="3:6" ht="14.25">
      <c r="C1207" s="1200" t="s">
        <v>1787</v>
      </c>
      <c r="D1207" s="1199">
        <v>48</v>
      </c>
      <c r="E1207" s="1198"/>
      <c r="F1207" s="1197" t="s">
        <v>2715</v>
      </c>
    </row>
    <row r="1208" spans="3:6" ht="15">
      <c r="E1208" s="1195"/>
      <c r="F1208" s="1201" t="s">
        <v>2714</v>
      </c>
    </row>
    <row r="1209" spans="3:6">
      <c r="E1209" s="1195">
        <v>480</v>
      </c>
      <c r="F1209" s="1196" t="s">
        <v>2713</v>
      </c>
    </row>
    <row r="1210" spans="3:6">
      <c r="E1210" s="1195"/>
      <c r="F1210" s="1194" t="s">
        <v>2712</v>
      </c>
    </row>
    <row r="1211" spans="3:6">
      <c r="E1211" s="1195"/>
      <c r="F1211" s="1194" t="s">
        <v>2711</v>
      </c>
    </row>
    <row r="1212" spans="3:6">
      <c r="E1212" s="1195">
        <v>481</v>
      </c>
      <c r="F1212" s="1196" t="s">
        <v>2710</v>
      </c>
    </row>
    <row r="1213" spans="3:6">
      <c r="E1213" s="1195"/>
      <c r="F1213" s="1194" t="s">
        <v>2709</v>
      </c>
    </row>
    <row r="1214" spans="3:6">
      <c r="E1214" s="1195">
        <v>482</v>
      </c>
      <c r="F1214" s="1196" t="s">
        <v>2708</v>
      </c>
    </row>
    <row r="1215" spans="3:6">
      <c r="E1215" s="1195"/>
      <c r="F1215" s="1194" t="s">
        <v>2707</v>
      </c>
    </row>
    <row r="1216" spans="3:6">
      <c r="E1216" s="1195"/>
      <c r="F1216" s="1194" t="s">
        <v>2706</v>
      </c>
    </row>
    <row r="1217" spans="3:6">
      <c r="E1217" s="1195">
        <v>483</v>
      </c>
      <c r="F1217" s="1196" t="s">
        <v>2705</v>
      </c>
    </row>
    <row r="1218" spans="3:6">
      <c r="E1218" s="1195"/>
      <c r="F1218" s="1194" t="s">
        <v>2704</v>
      </c>
    </row>
    <row r="1219" spans="3:6">
      <c r="E1219" s="1195">
        <v>484</v>
      </c>
      <c r="F1219" s="1196" t="s">
        <v>2703</v>
      </c>
    </row>
    <row r="1220" spans="3:6">
      <c r="E1220" s="1195"/>
      <c r="F1220" s="1194" t="s">
        <v>2702</v>
      </c>
    </row>
    <row r="1221" spans="3:6">
      <c r="E1221" s="1195"/>
      <c r="F1221" s="1194" t="s">
        <v>2701</v>
      </c>
    </row>
    <row r="1222" spans="3:6">
      <c r="E1222" s="1195">
        <v>485</v>
      </c>
      <c r="F1222" s="1196" t="s">
        <v>2700</v>
      </c>
    </row>
    <row r="1223" spans="3:6">
      <c r="E1223" s="1195"/>
      <c r="F1223" s="1194" t="s">
        <v>2699</v>
      </c>
    </row>
    <row r="1224" spans="3:6">
      <c r="E1224" s="1195"/>
      <c r="F1224" s="1194" t="s">
        <v>2698</v>
      </c>
    </row>
    <row r="1225" spans="3:6">
      <c r="E1225" s="1195"/>
      <c r="F1225" s="1194" t="s">
        <v>2697</v>
      </c>
    </row>
    <row r="1226" spans="3:6">
      <c r="E1226" s="1195"/>
      <c r="F1226" s="1194" t="s">
        <v>2696</v>
      </c>
    </row>
    <row r="1227" spans="3:6">
      <c r="E1227" s="1195"/>
      <c r="F1227" s="1194" t="s">
        <v>2695</v>
      </c>
    </row>
    <row r="1228" spans="3:6">
      <c r="E1228" s="1195"/>
      <c r="F1228" s="1194" t="s">
        <v>2694</v>
      </c>
    </row>
    <row r="1229" spans="3:6">
      <c r="E1229" s="1195">
        <v>489</v>
      </c>
      <c r="F1229" s="1196" t="s">
        <v>2693</v>
      </c>
    </row>
    <row r="1230" spans="3:6">
      <c r="E1230" s="1195"/>
      <c r="F1230" s="1194" t="s">
        <v>2692</v>
      </c>
    </row>
    <row r="1231" spans="3:6">
      <c r="E1231" s="1195"/>
      <c r="F1231" s="1194" t="s">
        <v>2691</v>
      </c>
    </row>
    <row r="1232" spans="3:6" ht="14.25">
      <c r="C1232" s="1200" t="s">
        <v>1787</v>
      </c>
      <c r="D1232" s="1199">
        <v>49</v>
      </c>
      <c r="E1232" s="1198"/>
      <c r="F1232" s="1197" t="s">
        <v>2688</v>
      </c>
    </row>
    <row r="1233" spans="2:6" ht="15">
      <c r="B1233" s="1201"/>
      <c r="E1233" s="1195"/>
      <c r="F1233" s="1201"/>
    </row>
    <row r="1234" spans="2:6">
      <c r="E1234" s="1195">
        <v>490</v>
      </c>
      <c r="F1234" s="1196" t="s">
        <v>2690</v>
      </c>
    </row>
    <row r="1235" spans="2:6">
      <c r="E1235" s="1195"/>
      <c r="F1235" s="1194" t="s">
        <v>2689</v>
      </c>
    </row>
    <row r="1236" spans="2:6">
      <c r="E1236" s="1195">
        <v>491</v>
      </c>
      <c r="F1236" s="1196" t="s">
        <v>2688</v>
      </c>
    </row>
    <row r="1237" spans="2:6">
      <c r="E1237" s="1195"/>
      <c r="F1237" s="1194" t="s">
        <v>2687</v>
      </c>
    </row>
    <row r="1238" spans="2:6">
      <c r="E1238" s="1195"/>
      <c r="F1238" s="1196"/>
    </row>
    <row r="1239" spans="2:6">
      <c r="E1239" s="1195"/>
      <c r="F1239" s="1196"/>
    </row>
    <row r="1240" spans="2:6" ht="17.25" thickBot="1">
      <c r="B1240" s="1206" t="s">
        <v>2686</v>
      </c>
      <c r="E1240" s="1195"/>
      <c r="F1240" s="1196"/>
    </row>
    <row r="1241" spans="2:6" ht="15">
      <c r="C1241" s="1204" t="s">
        <v>2685</v>
      </c>
      <c r="D1241" s="1203"/>
      <c r="E1241" s="1198"/>
      <c r="F1241" s="1196"/>
    </row>
    <row r="1242" spans="2:6" ht="14.25">
      <c r="C1242" s="1200" t="s">
        <v>1787</v>
      </c>
      <c r="D1242" s="1199">
        <v>50</v>
      </c>
      <c r="E1242" s="1198"/>
      <c r="F1242" s="1197" t="s">
        <v>2680</v>
      </c>
    </row>
    <row r="1243" spans="2:6">
      <c r="E1243" s="1195">
        <v>500</v>
      </c>
      <c r="F1243" s="1196" t="s">
        <v>2684</v>
      </c>
    </row>
    <row r="1244" spans="2:6">
      <c r="E1244" s="1195"/>
      <c r="F1244" s="1194" t="s">
        <v>2683</v>
      </c>
    </row>
    <row r="1245" spans="2:6">
      <c r="E1245" s="1195"/>
      <c r="F1245" s="1194" t="s">
        <v>2682</v>
      </c>
    </row>
    <row r="1246" spans="2:6">
      <c r="E1246" s="1195"/>
      <c r="F1246" s="1194" t="s">
        <v>2681</v>
      </c>
    </row>
    <row r="1247" spans="2:6">
      <c r="E1247" s="1195">
        <v>501</v>
      </c>
      <c r="F1247" s="1196" t="s">
        <v>2680</v>
      </c>
    </row>
    <row r="1248" spans="2:6">
      <c r="E1248" s="1195"/>
      <c r="F1248" s="1194" t="s">
        <v>2679</v>
      </c>
    </row>
    <row r="1249" spans="3:6">
      <c r="E1249" s="1195"/>
      <c r="F1249" s="1194" t="s">
        <v>2678</v>
      </c>
    </row>
    <row r="1250" spans="3:6" ht="14.25">
      <c r="C1250" s="1200" t="s">
        <v>1787</v>
      </c>
      <c r="D1250" s="1199">
        <v>51</v>
      </c>
      <c r="E1250" s="1198"/>
      <c r="F1250" s="1197" t="s">
        <v>2677</v>
      </c>
    </row>
    <row r="1251" spans="3:6">
      <c r="E1251" s="1195">
        <v>510</v>
      </c>
      <c r="F1251" s="1196" t="s">
        <v>2676</v>
      </c>
    </row>
    <row r="1252" spans="3:6">
      <c r="E1252" s="1195"/>
      <c r="F1252" s="1194" t="s">
        <v>2675</v>
      </c>
    </row>
    <row r="1253" spans="3:6">
      <c r="E1253" s="1195"/>
      <c r="F1253" s="1194" t="s">
        <v>2674</v>
      </c>
    </row>
    <row r="1254" spans="3:6">
      <c r="E1254" s="1195"/>
      <c r="F1254" s="1194" t="s">
        <v>2673</v>
      </c>
    </row>
    <row r="1255" spans="3:6">
      <c r="E1255" s="1195">
        <v>511</v>
      </c>
      <c r="F1255" s="1196" t="s">
        <v>2672</v>
      </c>
    </row>
    <row r="1256" spans="3:6">
      <c r="E1256" s="1195"/>
      <c r="F1256" s="1194" t="s">
        <v>2671</v>
      </c>
    </row>
    <row r="1257" spans="3:6">
      <c r="E1257" s="1195"/>
      <c r="F1257" s="1194" t="s">
        <v>2670</v>
      </c>
    </row>
    <row r="1258" spans="3:6">
      <c r="E1258" s="1195"/>
      <c r="F1258" s="1194" t="s">
        <v>2669</v>
      </c>
    </row>
    <row r="1259" spans="3:6">
      <c r="E1259" s="1195">
        <v>512</v>
      </c>
      <c r="F1259" s="1196" t="s">
        <v>2668</v>
      </c>
    </row>
    <row r="1260" spans="3:6">
      <c r="E1260" s="1195"/>
      <c r="F1260" s="1194" t="s">
        <v>2667</v>
      </c>
    </row>
    <row r="1261" spans="3:6">
      <c r="E1261" s="1195"/>
      <c r="F1261" s="1194" t="s">
        <v>2666</v>
      </c>
    </row>
    <row r="1262" spans="3:6">
      <c r="E1262" s="1195"/>
      <c r="F1262" s="1194" t="s">
        <v>2665</v>
      </c>
    </row>
    <row r="1263" spans="3:6">
      <c r="E1263" s="1195"/>
      <c r="F1263" s="1194" t="s">
        <v>2664</v>
      </c>
    </row>
    <row r="1264" spans="3:6">
      <c r="E1264" s="1195">
        <v>513</v>
      </c>
      <c r="F1264" s="1196" t="s">
        <v>2663</v>
      </c>
    </row>
    <row r="1265" spans="3:6">
      <c r="E1265" s="1195"/>
      <c r="F1265" s="1194" t="s">
        <v>2662</v>
      </c>
    </row>
    <row r="1266" spans="3:6">
      <c r="E1266" s="1195"/>
      <c r="F1266" s="1194" t="s">
        <v>2661</v>
      </c>
    </row>
    <row r="1267" spans="3:6">
      <c r="E1267" s="1195"/>
      <c r="F1267" s="1194" t="s">
        <v>2660</v>
      </c>
    </row>
    <row r="1268" spans="3:6">
      <c r="E1268" s="1195"/>
      <c r="F1268" s="1194" t="s">
        <v>2659</v>
      </c>
    </row>
    <row r="1269" spans="3:6" ht="14.25">
      <c r="C1269" s="1200" t="s">
        <v>1787</v>
      </c>
      <c r="D1269" s="1199">
        <v>52</v>
      </c>
      <c r="E1269" s="1198"/>
      <c r="F1269" s="1197" t="s">
        <v>2658</v>
      </c>
    </row>
    <row r="1270" spans="3:6">
      <c r="E1270" s="1195">
        <v>520</v>
      </c>
      <c r="F1270" s="1196" t="s">
        <v>2657</v>
      </c>
    </row>
    <row r="1271" spans="3:6">
      <c r="E1271" s="1195"/>
      <c r="F1271" s="1194" t="s">
        <v>2656</v>
      </c>
    </row>
    <row r="1272" spans="3:6">
      <c r="E1272" s="1195"/>
      <c r="F1272" s="1194" t="s">
        <v>2655</v>
      </c>
    </row>
    <row r="1273" spans="3:6">
      <c r="E1273" s="1195"/>
      <c r="F1273" s="1194" t="s">
        <v>2654</v>
      </c>
    </row>
    <row r="1274" spans="3:6">
      <c r="E1274" s="1195">
        <v>521</v>
      </c>
      <c r="F1274" s="1196" t="s">
        <v>2653</v>
      </c>
    </row>
    <row r="1275" spans="3:6">
      <c r="E1275" s="1195"/>
      <c r="F1275" s="1194" t="s">
        <v>2652</v>
      </c>
    </row>
    <row r="1276" spans="3:6">
      <c r="E1276" s="1195"/>
      <c r="F1276" s="1194" t="s">
        <v>2651</v>
      </c>
    </row>
    <row r="1277" spans="3:6">
      <c r="E1277" s="1195"/>
      <c r="F1277" s="1194" t="s">
        <v>2650</v>
      </c>
    </row>
    <row r="1278" spans="3:6">
      <c r="E1278" s="1195"/>
      <c r="F1278" s="1194" t="s">
        <v>2649</v>
      </c>
    </row>
    <row r="1279" spans="3:6">
      <c r="E1279" s="1195"/>
      <c r="F1279" s="1194" t="s">
        <v>2648</v>
      </c>
    </row>
    <row r="1280" spans="3:6">
      <c r="E1280" s="1195"/>
      <c r="F1280" s="1194" t="s">
        <v>2647</v>
      </c>
    </row>
    <row r="1281" spans="3:6">
      <c r="E1281" s="1195"/>
      <c r="F1281" s="1194" t="s">
        <v>2646</v>
      </c>
    </row>
    <row r="1282" spans="3:6">
      <c r="E1282" s="1195">
        <v>522</v>
      </c>
      <c r="F1282" s="1196" t="s">
        <v>2645</v>
      </c>
    </row>
    <row r="1283" spans="3:6">
      <c r="E1283" s="1195"/>
      <c r="F1283" s="1194" t="s">
        <v>2644</v>
      </c>
    </row>
    <row r="1284" spans="3:6">
      <c r="E1284" s="1195"/>
      <c r="F1284" s="1194" t="s">
        <v>2643</v>
      </c>
    </row>
    <row r="1285" spans="3:6">
      <c r="E1285" s="1195"/>
      <c r="F1285" s="1194" t="s">
        <v>2642</v>
      </c>
    </row>
    <row r="1286" spans="3:6">
      <c r="E1286" s="1195"/>
      <c r="F1286" s="1194" t="s">
        <v>2641</v>
      </c>
    </row>
    <row r="1287" spans="3:6">
      <c r="E1287" s="1195"/>
      <c r="F1287" s="1194" t="s">
        <v>2640</v>
      </c>
    </row>
    <row r="1288" spans="3:6">
      <c r="E1288" s="1195"/>
      <c r="F1288" s="1194" t="s">
        <v>2639</v>
      </c>
    </row>
    <row r="1289" spans="3:6">
      <c r="E1289" s="1195"/>
      <c r="F1289" s="1194" t="s">
        <v>2638</v>
      </c>
    </row>
    <row r="1290" spans="3:6">
      <c r="E1290" s="1195"/>
      <c r="F1290" s="1194" t="s">
        <v>2637</v>
      </c>
    </row>
    <row r="1291" spans="3:6" ht="14.25">
      <c r="C1291" s="1200" t="s">
        <v>1787</v>
      </c>
      <c r="D1291" s="1199">
        <v>53</v>
      </c>
      <c r="E1291" s="1198"/>
      <c r="F1291" s="1197" t="s">
        <v>2636</v>
      </c>
    </row>
    <row r="1292" spans="3:6">
      <c r="E1292" s="1195">
        <v>530</v>
      </c>
      <c r="F1292" s="1196" t="s">
        <v>2635</v>
      </c>
    </row>
    <row r="1293" spans="3:6">
      <c r="E1293" s="1195"/>
      <c r="F1293" s="1194" t="s">
        <v>2634</v>
      </c>
    </row>
    <row r="1294" spans="3:6">
      <c r="E1294" s="1195"/>
      <c r="F1294" s="1194" t="s">
        <v>2633</v>
      </c>
    </row>
    <row r="1295" spans="3:6">
      <c r="E1295" s="1195"/>
      <c r="F1295" s="1194" t="s">
        <v>2632</v>
      </c>
    </row>
    <row r="1296" spans="3:6">
      <c r="E1296" s="1195">
        <v>531</v>
      </c>
      <c r="F1296" s="1196" t="s">
        <v>2631</v>
      </c>
    </row>
    <row r="1297" spans="5:6">
      <c r="E1297" s="1195"/>
      <c r="F1297" s="1194" t="s">
        <v>2630</v>
      </c>
    </row>
    <row r="1298" spans="5:6">
      <c r="E1298" s="1195"/>
      <c r="F1298" s="1194" t="s">
        <v>2629</v>
      </c>
    </row>
    <row r="1299" spans="5:6">
      <c r="E1299" s="1195"/>
      <c r="F1299" s="1194" t="s">
        <v>2628</v>
      </c>
    </row>
    <row r="1300" spans="5:6">
      <c r="E1300" s="1195"/>
      <c r="F1300" s="1194" t="s">
        <v>2627</v>
      </c>
    </row>
    <row r="1301" spans="5:6">
      <c r="E1301" s="1195"/>
      <c r="F1301" s="1194" t="s">
        <v>2626</v>
      </c>
    </row>
    <row r="1302" spans="5:6">
      <c r="E1302" s="1195">
        <v>532</v>
      </c>
      <c r="F1302" s="1196" t="s">
        <v>2625</v>
      </c>
    </row>
    <row r="1303" spans="5:6">
      <c r="E1303" s="1195"/>
      <c r="F1303" s="1194" t="s">
        <v>2624</v>
      </c>
    </row>
    <row r="1304" spans="5:6">
      <c r="E1304" s="1195"/>
      <c r="F1304" s="1194" t="s">
        <v>2623</v>
      </c>
    </row>
    <row r="1305" spans="5:6">
      <c r="E1305" s="1195"/>
      <c r="F1305" s="1194" t="s">
        <v>2622</v>
      </c>
    </row>
    <row r="1306" spans="5:6">
      <c r="E1306" s="1195">
        <v>533</v>
      </c>
      <c r="F1306" s="1196" t="s">
        <v>2621</v>
      </c>
    </row>
    <row r="1307" spans="5:6">
      <c r="E1307" s="1195"/>
      <c r="F1307" s="1194" t="s">
        <v>2620</v>
      </c>
    </row>
    <row r="1308" spans="5:6">
      <c r="E1308" s="1195"/>
      <c r="F1308" s="1194" t="s">
        <v>2619</v>
      </c>
    </row>
    <row r="1309" spans="5:6">
      <c r="E1309" s="1195">
        <v>534</v>
      </c>
      <c r="F1309" s="1196" t="s">
        <v>2618</v>
      </c>
    </row>
    <row r="1310" spans="5:6">
      <c r="E1310" s="1195"/>
      <c r="F1310" s="1194" t="s">
        <v>2617</v>
      </c>
    </row>
    <row r="1311" spans="5:6">
      <c r="E1311" s="1195"/>
      <c r="F1311" s="1194" t="s">
        <v>2616</v>
      </c>
    </row>
    <row r="1312" spans="5:6">
      <c r="E1312" s="1195"/>
      <c r="F1312" s="1194" t="s">
        <v>2615</v>
      </c>
    </row>
    <row r="1313" spans="3:6">
      <c r="E1313" s="1195">
        <v>535</v>
      </c>
      <c r="F1313" s="1196" t="s">
        <v>2614</v>
      </c>
    </row>
    <row r="1314" spans="3:6">
      <c r="E1314" s="1195"/>
      <c r="F1314" s="1194" t="s">
        <v>2613</v>
      </c>
    </row>
    <row r="1315" spans="3:6">
      <c r="E1315" s="1195"/>
      <c r="F1315" s="1194" t="s">
        <v>2612</v>
      </c>
    </row>
    <row r="1316" spans="3:6">
      <c r="E1316" s="1195">
        <v>536</v>
      </c>
      <c r="F1316" s="1196" t="s">
        <v>2611</v>
      </c>
    </row>
    <row r="1317" spans="3:6">
      <c r="E1317" s="1195"/>
      <c r="F1317" s="1194" t="s">
        <v>2610</v>
      </c>
    </row>
    <row r="1318" spans="3:6">
      <c r="E1318" s="1195"/>
      <c r="F1318" s="1194" t="s">
        <v>2609</v>
      </c>
    </row>
    <row r="1319" spans="3:6">
      <c r="E1319" s="1195"/>
      <c r="F1319" s="1194" t="s">
        <v>2608</v>
      </c>
    </row>
    <row r="1320" spans="3:6">
      <c r="E1320" s="1195"/>
      <c r="F1320" s="1194" t="s">
        <v>2607</v>
      </c>
    </row>
    <row r="1321" spans="3:6">
      <c r="E1321" s="1195"/>
      <c r="F1321" s="1194" t="s">
        <v>2606</v>
      </c>
    </row>
    <row r="1322" spans="3:6" ht="14.25">
      <c r="C1322" s="1200" t="s">
        <v>1787</v>
      </c>
      <c r="D1322" s="1199">
        <v>54</v>
      </c>
      <c r="E1322" s="1198"/>
      <c r="F1322" s="1197" t="s">
        <v>2605</v>
      </c>
    </row>
    <row r="1323" spans="3:6">
      <c r="E1323" s="1195">
        <v>540</v>
      </c>
      <c r="F1323" s="1196" t="s">
        <v>2604</v>
      </c>
    </row>
    <row r="1324" spans="3:6">
      <c r="E1324" s="1195"/>
      <c r="F1324" s="1194" t="s">
        <v>2603</v>
      </c>
    </row>
    <row r="1325" spans="3:6">
      <c r="E1325" s="1195"/>
      <c r="F1325" s="1194" t="s">
        <v>2602</v>
      </c>
    </row>
    <row r="1326" spans="3:6">
      <c r="E1326" s="1195"/>
      <c r="F1326" s="1194" t="s">
        <v>2601</v>
      </c>
    </row>
    <row r="1327" spans="3:6">
      <c r="E1327" s="1195">
        <v>541</v>
      </c>
      <c r="F1327" s="1196" t="s">
        <v>2600</v>
      </c>
    </row>
    <row r="1328" spans="3:6">
      <c r="E1328" s="1195"/>
      <c r="F1328" s="1194" t="s">
        <v>2599</v>
      </c>
    </row>
    <row r="1329" spans="3:6">
      <c r="E1329" s="1195"/>
      <c r="F1329" s="1194" t="s">
        <v>2598</v>
      </c>
    </row>
    <row r="1330" spans="3:6">
      <c r="E1330" s="1195"/>
      <c r="F1330" s="1194" t="s">
        <v>2597</v>
      </c>
    </row>
    <row r="1331" spans="3:6">
      <c r="E1331" s="1195"/>
      <c r="F1331" s="1194" t="s">
        <v>2596</v>
      </c>
    </row>
    <row r="1332" spans="3:6">
      <c r="E1332" s="1195"/>
      <c r="F1332" s="1194" t="s">
        <v>2595</v>
      </c>
    </row>
    <row r="1333" spans="3:6">
      <c r="E1333" s="1195">
        <v>542</v>
      </c>
      <c r="F1333" s="1196" t="s">
        <v>2594</v>
      </c>
    </row>
    <row r="1334" spans="3:6">
      <c r="E1334" s="1195"/>
      <c r="F1334" s="1194" t="s">
        <v>2593</v>
      </c>
    </row>
    <row r="1335" spans="3:6">
      <c r="E1335" s="1195"/>
      <c r="F1335" s="1194" t="s">
        <v>2592</v>
      </c>
    </row>
    <row r="1336" spans="3:6">
      <c r="E1336" s="1195"/>
      <c r="F1336" s="1194" t="s">
        <v>2591</v>
      </c>
    </row>
    <row r="1337" spans="3:6">
      <c r="E1337" s="1195">
        <v>543</v>
      </c>
      <c r="F1337" s="1196" t="s">
        <v>2590</v>
      </c>
    </row>
    <row r="1338" spans="3:6">
      <c r="E1338" s="1195"/>
      <c r="F1338" s="1194" t="s">
        <v>2589</v>
      </c>
    </row>
    <row r="1339" spans="3:6">
      <c r="E1339" s="1195"/>
      <c r="F1339" s="1194" t="s">
        <v>2588</v>
      </c>
    </row>
    <row r="1340" spans="3:6">
      <c r="E1340" s="1195">
        <v>549</v>
      </c>
      <c r="F1340" s="1196" t="s">
        <v>2587</v>
      </c>
    </row>
    <row r="1341" spans="3:6">
      <c r="E1341" s="1195"/>
      <c r="F1341" s="1194" t="s">
        <v>2586</v>
      </c>
    </row>
    <row r="1342" spans="3:6">
      <c r="E1342" s="1195"/>
      <c r="F1342" s="1194" t="s">
        <v>2585</v>
      </c>
    </row>
    <row r="1343" spans="3:6">
      <c r="E1343" s="1195"/>
      <c r="F1343" s="1194" t="s">
        <v>2584</v>
      </c>
    </row>
    <row r="1344" spans="3:6" ht="14.25">
      <c r="C1344" s="1200" t="s">
        <v>1787</v>
      </c>
      <c r="D1344" s="1199">
        <v>55</v>
      </c>
      <c r="E1344" s="1198"/>
      <c r="F1344" s="1197" t="s">
        <v>2583</v>
      </c>
    </row>
    <row r="1345" spans="5:6">
      <c r="E1345" s="1195">
        <v>550</v>
      </c>
      <c r="F1345" s="1196" t="s">
        <v>2582</v>
      </c>
    </row>
    <row r="1346" spans="5:6">
      <c r="E1346" s="1195"/>
      <c r="F1346" s="1194" t="s">
        <v>2581</v>
      </c>
    </row>
    <row r="1347" spans="5:6">
      <c r="E1347" s="1195"/>
      <c r="F1347" s="1194" t="s">
        <v>2580</v>
      </c>
    </row>
    <row r="1348" spans="5:6">
      <c r="E1348" s="1195"/>
      <c r="F1348" s="1194" t="s">
        <v>2579</v>
      </c>
    </row>
    <row r="1349" spans="5:6">
      <c r="E1349" s="1195">
        <v>551</v>
      </c>
      <c r="F1349" s="1196" t="s">
        <v>2578</v>
      </c>
    </row>
    <row r="1350" spans="5:6">
      <c r="E1350" s="1195"/>
      <c r="F1350" s="1194" t="s">
        <v>2577</v>
      </c>
    </row>
    <row r="1351" spans="5:6">
      <c r="E1351" s="1195"/>
      <c r="F1351" s="1194" t="s">
        <v>2576</v>
      </c>
    </row>
    <row r="1352" spans="5:6">
      <c r="E1352" s="1195"/>
      <c r="F1352" s="1194" t="s">
        <v>2575</v>
      </c>
    </row>
    <row r="1353" spans="5:6">
      <c r="E1353" s="1195"/>
      <c r="F1353" s="1194" t="s">
        <v>2574</v>
      </c>
    </row>
    <row r="1354" spans="5:6">
      <c r="E1354" s="1195"/>
      <c r="F1354" s="1194" t="s">
        <v>2573</v>
      </c>
    </row>
    <row r="1355" spans="5:6">
      <c r="E1355" s="1195"/>
      <c r="F1355" s="1194" t="s">
        <v>2572</v>
      </c>
    </row>
    <row r="1356" spans="5:6">
      <c r="E1356" s="1195">
        <v>552</v>
      </c>
      <c r="F1356" s="1196" t="s">
        <v>2571</v>
      </c>
    </row>
    <row r="1357" spans="5:6">
      <c r="E1357" s="1195"/>
      <c r="F1357" s="1194" t="s">
        <v>2570</v>
      </c>
    </row>
    <row r="1358" spans="5:6">
      <c r="E1358" s="1195"/>
      <c r="F1358" s="1194" t="s">
        <v>2569</v>
      </c>
    </row>
    <row r="1359" spans="5:6">
      <c r="E1359" s="1195"/>
      <c r="F1359" s="1194" t="s">
        <v>2568</v>
      </c>
    </row>
    <row r="1360" spans="5:6">
      <c r="E1360" s="1195"/>
      <c r="F1360" s="1194" t="s">
        <v>2567</v>
      </c>
    </row>
    <row r="1361" spans="3:6">
      <c r="E1361" s="1195">
        <v>553</v>
      </c>
      <c r="F1361" s="1196" t="s">
        <v>2566</v>
      </c>
    </row>
    <row r="1362" spans="3:6">
      <c r="E1362" s="1195"/>
      <c r="F1362" s="1194" t="s">
        <v>2565</v>
      </c>
    </row>
    <row r="1363" spans="3:6">
      <c r="E1363" s="1195"/>
      <c r="F1363" s="1194" t="s">
        <v>2564</v>
      </c>
    </row>
    <row r="1364" spans="3:6">
      <c r="E1364" s="1195">
        <v>559</v>
      </c>
      <c r="F1364" s="1196" t="s">
        <v>2563</v>
      </c>
    </row>
    <row r="1365" spans="3:6">
      <c r="E1365" s="1195"/>
      <c r="F1365" s="1194" t="s">
        <v>2562</v>
      </c>
    </row>
    <row r="1366" spans="3:6">
      <c r="E1366" s="1195"/>
      <c r="F1366" s="1194" t="s">
        <v>2561</v>
      </c>
    </row>
    <row r="1367" spans="3:6">
      <c r="E1367" s="1195"/>
      <c r="F1367" s="1194" t="s">
        <v>2560</v>
      </c>
    </row>
    <row r="1368" spans="3:6">
      <c r="E1368" s="1195"/>
      <c r="F1368" s="1194" t="s">
        <v>2559</v>
      </c>
    </row>
    <row r="1369" spans="3:6">
      <c r="E1369" s="1195"/>
      <c r="F1369" s="1194" t="s">
        <v>2558</v>
      </c>
    </row>
    <row r="1370" spans="3:6">
      <c r="E1370" s="1195"/>
      <c r="F1370" s="1194" t="s">
        <v>2557</v>
      </c>
    </row>
    <row r="1371" spans="3:6">
      <c r="E1371" s="1195"/>
      <c r="F1371" s="1194" t="s">
        <v>2556</v>
      </c>
    </row>
    <row r="1372" spans="3:6">
      <c r="E1372" s="1195"/>
      <c r="F1372" s="1194" t="s">
        <v>2555</v>
      </c>
    </row>
    <row r="1373" spans="3:6">
      <c r="E1373" s="1195"/>
      <c r="F1373" s="1194" t="s">
        <v>2554</v>
      </c>
    </row>
    <row r="1374" spans="3:6" ht="14.25">
      <c r="C1374" s="1200" t="s">
        <v>1787</v>
      </c>
      <c r="D1374" s="1199">
        <v>56</v>
      </c>
      <c r="E1374" s="1198"/>
      <c r="F1374" s="1197" t="s">
        <v>2553</v>
      </c>
    </row>
    <row r="1375" spans="3:6">
      <c r="E1375" s="1195">
        <v>560</v>
      </c>
      <c r="F1375" s="1196" t="s">
        <v>2552</v>
      </c>
    </row>
    <row r="1376" spans="3:6">
      <c r="E1376" s="1195"/>
      <c r="F1376" s="1194" t="s">
        <v>2551</v>
      </c>
    </row>
    <row r="1377" spans="3:6">
      <c r="E1377" s="1195"/>
      <c r="F1377" s="1194" t="s">
        <v>2550</v>
      </c>
    </row>
    <row r="1378" spans="3:6">
      <c r="E1378" s="1195"/>
      <c r="F1378" s="1194" t="s">
        <v>2549</v>
      </c>
    </row>
    <row r="1379" spans="3:6">
      <c r="E1379" s="1195">
        <v>561</v>
      </c>
      <c r="F1379" s="1196" t="s">
        <v>2548</v>
      </c>
    </row>
    <row r="1380" spans="3:6">
      <c r="E1380" s="1195"/>
      <c r="F1380" s="1194" t="s">
        <v>2547</v>
      </c>
    </row>
    <row r="1381" spans="3:6">
      <c r="E1381" s="1195">
        <v>569</v>
      </c>
      <c r="F1381" s="1196" t="s">
        <v>2546</v>
      </c>
    </row>
    <row r="1382" spans="3:6">
      <c r="E1382" s="1195"/>
      <c r="F1382" s="1194" t="s">
        <v>2545</v>
      </c>
    </row>
    <row r="1383" spans="3:6" ht="14.25">
      <c r="C1383" s="1200" t="s">
        <v>1787</v>
      </c>
      <c r="D1383" s="1199">
        <v>57</v>
      </c>
      <c r="E1383" s="1198"/>
      <c r="F1383" s="1197" t="s">
        <v>2544</v>
      </c>
    </row>
    <row r="1384" spans="3:6">
      <c r="E1384" s="1195">
        <v>570</v>
      </c>
      <c r="F1384" s="1196" t="s">
        <v>2543</v>
      </c>
    </row>
    <row r="1385" spans="3:6">
      <c r="E1385" s="1195"/>
      <c r="F1385" s="1194" t="s">
        <v>2542</v>
      </c>
    </row>
    <row r="1386" spans="3:6">
      <c r="E1386" s="1195"/>
      <c r="F1386" s="1194" t="s">
        <v>2541</v>
      </c>
    </row>
    <row r="1387" spans="3:6">
      <c r="E1387" s="1195"/>
      <c r="F1387" s="1194" t="s">
        <v>2540</v>
      </c>
    </row>
    <row r="1388" spans="3:6">
      <c r="E1388" s="1195">
        <v>571</v>
      </c>
      <c r="F1388" s="1196" t="s">
        <v>2539</v>
      </c>
    </row>
    <row r="1389" spans="3:6">
      <c r="E1389" s="1195"/>
      <c r="F1389" s="1194" t="s">
        <v>2538</v>
      </c>
    </row>
    <row r="1390" spans="3:6">
      <c r="E1390" s="1195"/>
      <c r="F1390" s="1194" t="s">
        <v>2537</v>
      </c>
    </row>
    <row r="1391" spans="3:6">
      <c r="E1391" s="1195">
        <v>572</v>
      </c>
      <c r="F1391" s="1196" t="s">
        <v>2536</v>
      </c>
    </row>
    <row r="1392" spans="3:6">
      <c r="E1392" s="1195"/>
      <c r="F1392" s="1194" t="s">
        <v>2535</v>
      </c>
    </row>
    <row r="1393" spans="3:6">
      <c r="E1393" s="1195">
        <v>573</v>
      </c>
      <c r="F1393" s="1196" t="s">
        <v>2534</v>
      </c>
    </row>
    <row r="1394" spans="3:6">
      <c r="E1394" s="1195"/>
      <c r="F1394" s="1194" t="s">
        <v>2533</v>
      </c>
    </row>
    <row r="1395" spans="3:6">
      <c r="E1395" s="1195"/>
      <c r="F1395" s="1194" t="s">
        <v>2532</v>
      </c>
    </row>
    <row r="1396" spans="3:6">
      <c r="E1396" s="1195">
        <v>574</v>
      </c>
      <c r="F1396" s="1196" t="s">
        <v>2531</v>
      </c>
    </row>
    <row r="1397" spans="3:6">
      <c r="E1397" s="1195"/>
      <c r="F1397" s="1194" t="s">
        <v>2530</v>
      </c>
    </row>
    <row r="1398" spans="3:6">
      <c r="E1398" s="1195"/>
      <c r="F1398" s="1194" t="s">
        <v>2529</v>
      </c>
    </row>
    <row r="1399" spans="3:6">
      <c r="E1399" s="1195">
        <v>579</v>
      </c>
      <c r="F1399" s="1196" t="s">
        <v>2528</v>
      </c>
    </row>
    <row r="1400" spans="3:6">
      <c r="E1400" s="1195"/>
      <c r="F1400" s="1194" t="s">
        <v>2527</v>
      </c>
    </row>
    <row r="1401" spans="3:6">
      <c r="E1401" s="1195"/>
      <c r="F1401" s="1194" t="s">
        <v>2526</v>
      </c>
    </row>
    <row r="1402" spans="3:6">
      <c r="E1402" s="1195"/>
      <c r="F1402" s="1194" t="s">
        <v>2525</v>
      </c>
    </row>
    <row r="1403" spans="3:6">
      <c r="E1403" s="1195"/>
      <c r="F1403" s="1194" t="s">
        <v>2524</v>
      </c>
    </row>
    <row r="1404" spans="3:6" ht="14.25">
      <c r="C1404" s="1200" t="s">
        <v>1787</v>
      </c>
      <c r="D1404" s="1199">
        <v>58</v>
      </c>
      <c r="E1404" s="1198"/>
      <c r="F1404" s="1197" t="s">
        <v>2523</v>
      </c>
    </row>
    <row r="1405" spans="3:6">
      <c r="E1405" s="1195">
        <v>580</v>
      </c>
      <c r="F1405" s="1196" t="s">
        <v>2522</v>
      </c>
    </row>
    <row r="1406" spans="3:6">
      <c r="E1406" s="1195"/>
      <c r="F1406" s="1194" t="s">
        <v>2521</v>
      </c>
    </row>
    <row r="1407" spans="3:6">
      <c r="E1407" s="1195"/>
      <c r="F1407" s="1194" t="s">
        <v>2520</v>
      </c>
    </row>
    <row r="1408" spans="3:6">
      <c r="E1408" s="1195"/>
      <c r="F1408" s="1194" t="s">
        <v>2519</v>
      </c>
    </row>
    <row r="1409" spans="5:6">
      <c r="E1409" s="1195">
        <v>581</v>
      </c>
      <c r="F1409" s="1196" t="s">
        <v>2518</v>
      </c>
    </row>
    <row r="1410" spans="5:6">
      <c r="E1410" s="1195"/>
      <c r="F1410" s="1194" t="s">
        <v>2517</v>
      </c>
    </row>
    <row r="1411" spans="5:6">
      <c r="E1411" s="1195">
        <v>582</v>
      </c>
      <c r="F1411" s="1196" t="s">
        <v>2516</v>
      </c>
    </row>
    <row r="1412" spans="5:6">
      <c r="E1412" s="1195"/>
      <c r="F1412" s="1194" t="s">
        <v>2515</v>
      </c>
    </row>
    <row r="1413" spans="5:6">
      <c r="E1413" s="1195"/>
      <c r="F1413" s="1194" t="s">
        <v>2514</v>
      </c>
    </row>
    <row r="1414" spans="5:6">
      <c r="E1414" s="1195">
        <v>583</v>
      </c>
      <c r="F1414" s="1196" t="s">
        <v>2513</v>
      </c>
    </row>
    <row r="1415" spans="5:6">
      <c r="E1415" s="1195"/>
      <c r="F1415" s="1194" t="s">
        <v>2512</v>
      </c>
    </row>
    <row r="1416" spans="5:6">
      <c r="E1416" s="1195"/>
      <c r="F1416" s="1194" t="s">
        <v>2511</v>
      </c>
    </row>
    <row r="1417" spans="5:6">
      <c r="E1417" s="1195">
        <v>584</v>
      </c>
      <c r="F1417" s="1196" t="s">
        <v>2510</v>
      </c>
    </row>
    <row r="1418" spans="5:6">
      <c r="E1418" s="1195"/>
      <c r="F1418" s="1194" t="s">
        <v>2509</v>
      </c>
    </row>
    <row r="1419" spans="5:6">
      <c r="E1419" s="1195">
        <v>585</v>
      </c>
      <c r="F1419" s="1196" t="s">
        <v>2508</v>
      </c>
    </row>
    <row r="1420" spans="5:6">
      <c r="E1420" s="1195"/>
      <c r="F1420" s="1194" t="s">
        <v>2507</v>
      </c>
    </row>
    <row r="1421" spans="5:6">
      <c r="E1421" s="1195">
        <v>586</v>
      </c>
      <c r="F1421" s="1196" t="s">
        <v>2506</v>
      </c>
    </row>
    <row r="1422" spans="5:6">
      <c r="E1422" s="1195"/>
      <c r="F1422" s="1194" t="s">
        <v>2505</v>
      </c>
    </row>
    <row r="1423" spans="5:6">
      <c r="E1423" s="1195"/>
      <c r="F1423" s="1194" t="s">
        <v>2504</v>
      </c>
    </row>
    <row r="1424" spans="5:6">
      <c r="E1424" s="1195"/>
      <c r="F1424" s="1194" t="s">
        <v>2503</v>
      </c>
    </row>
    <row r="1425" spans="3:6">
      <c r="E1425" s="1195"/>
      <c r="F1425" s="1194" t="s">
        <v>2502</v>
      </c>
    </row>
    <row r="1426" spans="3:6">
      <c r="E1426" s="1195">
        <v>589</v>
      </c>
      <c r="F1426" s="1196" t="s">
        <v>2501</v>
      </c>
    </row>
    <row r="1427" spans="3:6">
      <c r="E1427" s="1195"/>
      <c r="F1427" s="1194" t="s">
        <v>2500</v>
      </c>
    </row>
    <row r="1428" spans="3:6">
      <c r="E1428" s="1195"/>
      <c r="F1428" s="1194" t="s">
        <v>2499</v>
      </c>
    </row>
    <row r="1429" spans="3:6">
      <c r="E1429" s="1195"/>
      <c r="F1429" s="1194" t="s">
        <v>2498</v>
      </c>
    </row>
    <row r="1430" spans="3:6">
      <c r="E1430" s="1195"/>
      <c r="F1430" s="1194" t="s">
        <v>2497</v>
      </c>
    </row>
    <row r="1431" spans="3:6">
      <c r="E1431" s="1195"/>
      <c r="F1431" s="1194" t="s">
        <v>2496</v>
      </c>
    </row>
    <row r="1432" spans="3:6">
      <c r="E1432" s="1195"/>
      <c r="F1432" s="1194" t="s">
        <v>2495</v>
      </c>
    </row>
    <row r="1433" spans="3:6">
      <c r="E1433" s="1195"/>
      <c r="F1433" s="1194" t="s">
        <v>2494</v>
      </c>
    </row>
    <row r="1434" spans="3:6">
      <c r="E1434" s="1195"/>
      <c r="F1434" s="1194" t="s">
        <v>2493</v>
      </c>
    </row>
    <row r="1435" spans="3:6">
      <c r="E1435" s="1195"/>
      <c r="F1435" s="1194" t="s">
        <v>2492</v>
      </c>
    </row>
    <row r="1436" spans="3:6" ht="14.25">
      <c r="C1436" s="1200" t="s">
        <v>1787</v>
      </c>
      <c r="D1436" s="1199">
        <v>59</v>
      </c>
      <c r="E1436" s="1198"/>
      <c r="F1436" s="1197" t="s">
        <v>2491</v>
      </c>
    </row>
    <row r="1437" spans="3:6">
      <c r="E1437" s="1195">
        <v>590</v>
      </c>
      <c r="F1437" s="1196" t="s">
        <v>2490</v>
      </c>
    </row>
    <row r="1438" spans="3:6">
      <c r="E1438" s="1195"/>
      <c r="F1438" s="1194" t="s">
        <v>2489</v>
      </c>
    </row>
    <row r="1439" spans="3:6">
      <c r="E1439" s="1195"/>
      <c r="F1439" s="1194" t="s">
        <v>2488</v>
      </c>
    </row>
    <row r="1440" spans="3:6">
      <c r="E1440" s="1195"/>
      <c r="F1440" s="1194" t="s">
        <v>2487</v>
      </c>
    </row>
    <row r="1441" spans="3:6">
      <c r="E1441" s="1195">
        <v>591</v>
      </c>
      <c r="F1441" s="1196" t="s">
        <v>2486</v>
      </c>
    </row>
    <row r="1442" spans="3:6">
      <c r="E1442" s="1195"/>
      <c r="F1442" s="1194" t="s">
        <v>2485</v>
      </c>
    </row>
    <row r="1443" spans="3:6">
      <c r="E1443" s="1195"/>
      <c r="F1443" s="1194" t="s">
        <v>2484</v>
      </c>
    </row>
    <row r="1444" spans="3:6">
      <c r="E1444" s="1195"/>
      <c r="F1444" s="1194" t="s">
        <v>2483</v>
      </c>
    </row>
    <row r="1445" spans="3:6">
      <c r="E1445" s="1195"/>
      <c r="F1445" s="1194" t="s">
        <v>2482</v>
      </c>
    </row>
    <row r="1446" spans="3:6">
      <c r="E1446" s="1195">
        <v>592</v>
      </c>
      <c r="F1446" s="1196" t="s">
        <v>2481</v>
      </c>
    </row>
    <row r="1447" spans="3:6">
      <c r="E1447" s="1195"/>
      <c r="F1447" s="1194" t="s">
        <v>2480</v>
      </c>
    </row>
    <row r="1448" spans="3:6">
      <c r="E1448" s="1195">
        <v>593</v>
      </c>
      <c r="F1448" s="1196" t="s">
        <v>2479</v>
      </c>
    </row>
    <row r="1449" spans="3:6">
      <c r="E1449" s="1195"/>
      <c r="F1449" s="1194" t="s">
        <v>2478</v>
      </c>
    </row>
    <row r="1450" spans="3:6">
      <c r="E1450" s="1195"/>
      <c r="F1450" s="1194" t="s">
        <v>2477</v>
      </c>
    </row>
    <row r="1451" spans="3:6">
      <c r="E1451" s="1195"/>
      <c r="F1451" s="1194" t="s">
        <v>2476</v>
      </c>
    </row>
    <row r="1452" spans="3:6">
      <c r="E1452" s="1195"/>
      <c r="F1452" s="1194" t="s">
        <v>2475</v>
      </c>
    </row>
    <row r="1453" spans="3:6" ht="14.25">
      <c r="C1453" s="1200" t="s">
        <v>1787</v>
      </c>
      <c r="D1453" s="1199">
        <v>60</v>
      </c>
      <c r="E1453" s="1198"/>
      <c r="F1453" s="1197" t="s">
        <v>2474</v>
      </c>
    </row>
    <row r="1454" spans="3:6">
      <c r="E1454" s="1195">
        <v>600</v>
      </c>
      <c r="F1454" s="1196" t="s">
        <v>2473</v>
      </c>
    </row>
    <row r="1455" spans="3:6">
      <c r="E1455" s="1195"/>
      <c r="F1455" s="1194" t="s">
        <v>2472</v>
      </c>
    </row>
    <row r="1456" spans="3:6">
      <c r="E1456" s="1195"/>
      <c r="F1456" s="1194" t="s">
        <v>2471</v>
      </c>
    </row>
    <row r="1457" spans="5:6">
      <c r="E1457" s="1195"/>
      <c r="F1457" s="1194" t="s">
        <v>2470</v>
      </c>
    </row>
    <row r="1458" spans="5:6">
      <c r="E1458" s="1195">
        <v>601</v>
      </c>
      <c r="F1458" s="1196" t="s">
        <v>2469</v>
      </c>
    </row>
    <row r="1459" spans="5:6">
      <c r="E1459" s="1195"/>
      <c r="F1459" s="1194" t="s">
        <v>2468</v>
      </c>
    </row>
    <row r="1460" spans="5:6">
      <c r="E1460" s="1195"/>
      <c r="F1460" s="1194" t="s">
        <v>2467</v>
      </c>
    </row>
    <row r="1461" spans="5:6">
      <c r="E1461" s="1195"/>
      <c r="F1461" s="1194" t="s">
        <v>2466</v>
      </c>
    </row>
    <row r="1462" spans="5:6">
      <c r="E1462" s="1195"/>
      <c r="F1462" s="1194" t="s">
        <v>2465</v>
      </c>
    </row>
    <row r="1463" spans="5:6">
      <c r="E1463" s="1195">
        <v>602</v>
      </c>
      <c r="F1463" s="1196" t="s">
        <v>2464</v>
      </c>
    </row>
    <row r="1464" spans="5:6">
      <c r="E1464" s="1195"/>
      <c r="F1464" s="1194" t="s">
        <v>2463</v>
      </c>
    </row>
    <row r="1465" spans="5:6">
      <c r="E1465" s="1195"/>
      <c r="F1465" s="1194" t="s">
        <v>2462</v>
      </c>
    </row>
    <row r="1466" spans="5:6">
      <c r="E1466" s="1195"/>
      <c r="F1466" s="1194" t="s">
        <v>2461</v>
      </c>
    </row>
    <row r="1467" spans="5:6">
      <c r="E1467" s="1195"/>
      <c r="F1467" s="1194" t="s">
        <v>2460</v>
      </c>
    </row>
    <row r="1468" spans="5:6">
      <c r="E1468" s="1195">
        <v>603</v>
      </c>
      <c r="F1468" s="1196" t="s">
        <v>2459</v>
      </c>
    </row>
    <row r="1469" spans="5:6">
      <c r="E1469" s="1195"/>
      <c r="F1469" s="1194" t="s">
        <v>2458</v>
      </c>
    </row>
    <row r="1470" spans="5:6">
      <c r="E1470" s="1195"/>
      <c r="F1470" s="1194" t="s">
        <v>2457</v>
      </c>
    </row>
    <row r="1471" spans="5:6">
      <c r="E1471" s="1195"/>
      <c r="F1471" s="1194" t="s">
        <v>2456</v>
      </c>
    </row>
    <row r="1472" spans="5:6">
      <c r="E1472" s="1195"/>
      <c r="F1472" s="1194" t="s">
        <v>2455</v>
      </c>
    </row>
    <row r="1473" spans="5:6">
      <c r="E1473" s="1195">
        <v>604</v>
      </c>
      <c r="F1473" s="1196" t="s">
        <v>2454</v>
      </c>
    </row>
    <row r="1474" spans="5:6">
      <c r="E1474" s="1195"/>
      <c r="F1474" s="1194" t="s">
        <v>2453</v>
      </c>
    </row>
    <row r="1475" spans="5:6">
      <c r="E1475" s="1195"/>
      <c r="F1475" s="1194" t="s">
        <v>2452</v>
      </c>
    </row>
    <row r="1476" spans="5:6">
      <c r="E1476" s="1195"/>
      <c r="F1476" s="1194" t="s">
        <v>2451</v>
      </c>
    </row>
    <row r="1477" spans="5:6">
      <c r="E1477" s="1195">
        <v>605</v>
      </c>
      <c r="F1477" s="1196" t="s">
        <v>2450</v>
      </c>
    </row>
    <row r="1478" spans="5:6">
      <c r="E1478" s="1195"/>
      <c r="F1478" s="1194" t="s">
        <v>2449</v>
      </c>
    </row>
    <row r="1479" spans="5:6">
      <c r="E1479" s="1195"/>
      <c r="F1479" s="1194" t="s">
        <v>2448</v>
      </c>
    </row>
    <row r="1480" spans="5:6">
      <c r="E1480" s="1195">
        <v>606</v>
      </c>
      <c r="F1480" s="1196" t="s">
        <v>2447</v>
      </c>
    </row>
    <row r="1481" spans="5:6">
      <c r="E1481" s="1195"/>
      <c r="F1481" s="1194" t="s">
        <v>2446</v>
      </c>
    </row>
    <row r="1482" spans="5:6">
      <c r="E1482" s="1195"/>
      <c r="F1482" s="1194" t="s">
        <v>2445</v>
      </c>
    </row>
    <row r="1483" spans="5:6">
      <c r="E1483" s="1195"/>
      <c r="F1483" s="1194" t="s">
        <v>2444</v>
      </c>
    </row>
    <row r="1484" spans="5:6">
      <c r="E1484" s="1195"/>
      <c r="F1484" s="1194" t="s">
        <v>2443</v>
      </c>
    </row>
    <row r="1485" spans="5:6">
      <c r="E1485" s="1195">
        <v>607</v>
      </c>
      <c r="F1485" s="1196" t="s">
        <v>2442</v>
      </c>
    </row>
    <row r="1486" spans="5:6">
      <c r="E1486" s="1195"/>
      <c r="F1486" s="1194" t="s">
        <v>2441</v>
      </c>
    </row>
    <row r="1487" spans="5:6">
      <c r="E1487" s="1195"/>
      <c r="F1487" s="1194" t="s">
        <v>2440</v>
      </c>
    </row>
    <row r="1488" spans="5:6">
      <c r="E1488" s="1195"/>
      <c r="F1488" s="1194" t="s">
        <v>2439</v>
      </c>
    </row>
    <row r="1489" spans="3:6">
      <c r="E1489" s="1195">
        <v>608</v>
      </c>
      <c r="F1489" s="1196" t="s">
        <v>2438</v>
      </c>
    </row>
    <row r="1490" spans="3:6">
      <c r="E1490" s="1195"/>
      <c r="F1490" s="1194" t="s">
        <v>2437</v>
      </c>
    </row>
    <row r="1491" spans="3:6">
      <c r="E1491" s="1195"/>
      <c r="F1491" s="1194" t="s">
        <v>2436</v>
      </c>
    </row>
    <row r="1492" spans="3:6">
      <c r="E1492" s="1195">
        <v>609</v>
      </c>
      <c r="F1492" s="1196" t="s">
        <v>2435</v>
      </c>
    </row>
    <row r="1493" spans="3:6">
      <c r="E1493" s="1195"/>
      <c r="F1493" s="1194" t="s">
        <v>2434</v>
      </c>
    </row>
    <row r="1494" spans="3:6">
      <c r="E1494" s="1195"/>
      <c r="F1494" s="1194" t="s">
        <v>2433</v>
      </c>
    </row>
    <row r="1495" spans="3:6">
      <c r="E1495" s="1195"/>
      <c r="F1495" s="1194" t="s">
        <v>2432</v>
      </c>
    </row>
    <row r="1496" spans="3:6">
      <c r="E1496" s="1195"/>
      <c r="F1496" s="1194" t="s">
        <v>2431</v>
      </c>
    </row>
    <row r="1497" spans="3:6">
      <c r="E1497" s="1195"/>
      <c r="F1497" s="1194" t="s">
        <v>2430</v>
      </c>
    </row>
    <row r="1498" spans="3:6">
      <c r="E1498" s="1195"/>
      <c r="F1498" s="1194" t="s">
        <v>2429</v>
      </c>
    </row>
    <row r="1499" spans="3:6">
      <c r="E1499" s="1195"/>
      <c r="F1499" s="1194" t="s">
        <v>2428</v>
      </c>
    </row>
    <row r="1500" spans="3:6">
      <c r="E1500" s="1195"/>
      <c r="F1500" s="1194" t="s">
        <v>2427</v>
      </c>
    </row>
    <row r="1501" spans="3:6">
      <c r="E1501" s="1195"/>
      <c r="F1501" s="1194" t="s">
        <v>2426</v>
      </c>
    </row>
    <row r="1502" spans="3:6" ht="14.25">
      <c r="C1502" s="1200" t="s">
        <v>1787</v>
      </c>
      <c r="D1502" s="1199">
        <v>61</v>
      </c>
      <c r="E1502" s="1198"/>
      <c r="F1502" s="1197" t="s">
        <v>2425</v>
      </c>
    </row>
    <row r="1503" spans="3:6">
      <c r="E1503" s="1195">
        <v>610</v>
      </c>
      <c r="F1503" s="1196" t="s">
        <v>2424</v>
      </c>
    </row>
    <row r="1504" spans="3:6">
      <c r="E1504" s="1195"/>
      <c r="F1504" s="1194" t="s">
        <v>2423</v>
      </c>
    </row>
    <row r="1505" spans="2:6">
      <c r="E1505" s="1195"/>
      <c r="F1505" s="1194" t="s">
        <v>2422</v>
      </c>
    </row>
    <row r="1506" spans="2:6">
      <c r="E1506" s="1195"/>
      <c r="F1506" s="1194" t="s">
        <v>2421</v>
      </c>
    </row>
    <row r="1507" spans="2:6">
      <c r="E1507" s="1195">
        <v>611</v>
      </c>
      <c r="F1507" s="1196" t="s">
        <v>2420</v>
      </c>
    </row>
    <row r="1508" spans="2:6">
      <c r="E1508" s="1195"/>
      <c r="F1508" s="1194" t="s">
        <v>2419</v>
      </c>
    </row>
    <row r="1509" spans="2:6">
      <c r="E1509" s="1195"/>
      <c r="F1509" s="1194" t="s">
        <v>2418</v>
      </c>
    </row>
    <row r="1510" spans="2:6">
      <c r="E1510" s="1195"/>
      <c r="F1510" s="1194" t="s">
        <v>2417</v>
      </c>
    </row>
    <row r="1511" spans="2:6">
      <c r="E1511" s="1195"/>
      <c r="F1511" s="1194" t="s">
        <v>2416</v>
      </c>
    </row>
    <row r="1512" spans="2:6">
      <c r="E1512" s="1195"/>
      <c r="F1512" s="1194" t="s">
        <v>2415</v>
      </c>
    </row>
    <row r="1513" spans="2:6">
      <c r="E1513" s="1195">
        <v>612</v>
      </c>
      <c r="F1513" s="1196" t="s">
        <v>2414</v>
      </c>
    </row>
    <row r="1514" spans="2:6">
      <c r="E1514" s="1195"/>
      <c r="F1514" s="1194" t="s">
        <v>2413</v>
      </c>
    </row>
    <row r="1515" spans="2:6">
      <c r="E1515" s="1195">
        <v>619</v>
      </c>
      <c r="F1515" s="1196" t="s">
        <v>2412</v>
      </c>
    </row>
    <row r="1516" spans="2:6">
      <c r="E1516" s="1195"/>
      <c r="F1516" s="1194" t="s">
        <v>2411</v>
      </c>
    </row>
    <row r="1517" spans="2:6">
      <c r="E1517" s="1195"/>
      <c r="F1517" s="1196"/>
    </row>
    <row r="1518" spans="2:6">
      <c r="E1518" s="1195"/>
      <c r="F1518" s="1196"/>
    </row>
    <row r="1519" spans="2:6" ht="17.25" thickBot="1">
      <c r="B1519" s="1205" t="s">
        <v>2410</v>
      </c>
      <c r="E1519" s="1195"/>
      <c r="F1519" s="1196"/>
    </row>
    <row r="1520" spans="2:6" ht="15">
      <c r="C1520" s="1204"/>
      <c r="D1520" s="1203"/>
      <c r="E1520" s="1202"/>
      <c r="F1520" s="1201"/>
    </row>
    <row r="1521" spans="3:6" ht="14.25">
      <c r="C1521" s="1200" t="s">
        <v>1787</v>
      </c>
      <c r="D1521" s="1199">
        <v>62</v>
      </c>
      <c r="E1521" s="1198"/>
      <c r="F1521" s="1197" t="s">
        <v>2409</v>
      </c>
    </row>
    <row r="1522" spans="3:6">
      <c r="E1522" s="1195">
        <v>620</v>
      </c>
      <c r="F1522" s="1196" t="s">
        <v>2408</v>
      </c>
    </row>
    <row r="1523" spans="3:6">
      <c r="E1523" s="1195"/>
      <c r="F1523" s="1194" t="s">
        <v>2407</v>
      </c>
    </row>
    <row r="1524" spans="3:6">
      <c r="E1524" s="1195"/>
      <c r="F1524" s="1194" t="s">
        <v>2406</v>
      </c>
    </row>
    <row r="1525" spans="3:6">
      <c r="E1525" s="1195">
        <v>621</v>
      </c>
      <c r="F1525" s="1196" t="s">
        <v>2405</v>
      </c>
    </row>
    <row r="1526" spans="3:6">
      <c r="E1526" s="1195"/>
      <c r="F1526" s="1194" t="s">
        <v>2404</v>
      </c>
    </row>
    <row r="1527" spans="3:6">
      <c r="E1527" s="1195">
        <v>622</v>
      </c>
      <c r="F1527" s="1196" t="s">
        <v>2403</v>
      </c>
    </row>
    <row r="1528" spans="3:6">
      <c r="E1528" s="1195"/>
      <c r="F1528" s="1194" t="s">
        <v>2402</v>
      </c>
    </row>
    <row r="1529" spans="3:6">
      <c r="E1529" s="1195"/>
      <c r="F1529" s="1194" t="s">
        <v>2401</v>
      </c>
    </row>
    <row r="1530" spans="3:6">
      <c r="E1530" s="1195"/>
      <c r="F1530" s="1194" t="s">
        <v>2400</v>
      </c>
    </row>
    <row r="1531" spans="3:6">
      <c r="E1531" s="1195"/>
      <c r="F1531" s="1194" t="s">
        <v>2399</v>
      </c>
    </row>
    <row r="1532" spans="3:6" ht="14.25">
      <c r="C1532" s="1200" t="s">
        <v>1787</v>
      </c>
      <c r="D1532" s="1199">
        <v>63</v>
      </c>
      <c r="E1532" s="1198"/>
      <c r="F1532" s="1197" t="s">
        <v>2398</v>
      </c>
    </row>
    <row r="1533" spans="3:6">
      <c r="E1533" s="1195">
        <v>630</v>
      </c>
      <c r="F1533" s="1196" t="s">
        <v>2397</v>
      </c>
    </row>
    <row r="1534" spans="3:6">
      <c r="E1534" s="1195"/>
      <c r="F1534" s="1194" t="s">
        <v>2396</v>
      </c>
    </row>
    <row r="1535" spans="3:6">
      <c r="E1535" s="1195"/>
      <c r="F1535" s="1194" t="s">
        <v>2395</v>
      </c>
    </row>
    <row r="1536" spans="3:6">
      <c r="E1536" s="1195">
        <v>631</v>
      </c>
      <c r="F1536" s="1196" t="s">
        <v>2394</v>
      </c>
    </row>
    <row r="1537" spans="3:6">
      <c r="E1537" s="1195"/>
      <c r="F1537" s="1194" t="s">
        <v>2393</v>
      </c>
    </row>
    <row r="1538" spans="3:6">
      <c r="E1538" s="1195"/>
      <c r="F1538" s="1194" t="s">
        <v>2392</v>
      </c>
    </row>
    <row r="1539" spans="3:6">
      <c r="E1539" s="1195"/>
      <c r="F1539" s="1194" t="s">
        <v>2391</v>
      </c>
    </row>
    <row r="1540" spans="3:6">
      <c r="E1540" s="1195"/>
      <c r="F1540" s="1194" t="s">
        <v>2390</v>
      </c>
    </row>
    <row r="1541" spans="3:6">
      <c r="E1541" s="1195">
        <v>632</v>
      </c>
      <c r="F1541" s="1196" t="s">
        <v>2389</v>
      </c>
    </row>
    <row r="1542" spans="3:6">
      <c r="E1542" s="1195"/>
      <c r="F1542" s="1194" t="s">
        <v>2388</v>
      </c>
    </row>
    <row r="1543" spans="3:6">
      <c r="E1543" s="1195"/>
      <c r="F1543" s="1194" t="s">
        <v>2387</v>
      </c>
    </row>
    <row r="1544" spans="3:6">
      <c r="E1544" s="1195"/>
      <c r="F1544" s="1194" t="s">
        <v>2386</v>
      </c>
    </row>
    <row r="1545" spans="3:6">
      <c r="E1545" s="1195"/>
      <c r="F1545" s="1194" t="s">
        <v>2385</v>
      </c>
    </row>
    <row r="1546" spans="3:6">
      <c r="E1546" s="1195"/>
      <c r="F1546" s="1194" t="s">
        <v>2384</v>
      </c>
    </row>
    <row r="1547" spans="3:6" ht="14.25">
      <c r="C1547" s="1200" t="s">
        <v>1787</v>
      </c>
      <c r="D1547" s="1199">
        <v>64</v>
      </c>
      <c r="E1547" s="1198"/>
      <c r="F1547" s="1197" t="s">
        <v>2383</v>
      </c>
    </row>
    <row r="1548" spans="3:6">
      <c r="E1548" s="1195">
        <v>640</v>
      </c>
      <c r="F1548" s="1196" t="s">
        <v>2382</v>
      </c>
    </row>
    <row r="1549" spans="3:6">
      <c r="E1549" s="1195"/>
      <c r="F1549" s="1194" t="s">
        <v>2381</v>
      </c>
    </row>
    <row r="1550" spans="3:6">
      <c r="E1550" s="1195"/>
      <c r="F1550" s="1194" t="s">
        <v>2380</v>
      </c>
    </row>
    <row r="1551" spans="3:6">
      <c r="E1551" s="1195">
        <v>641</v>
      </c>
      <c r="F1551" s="1196" t="s">
        <v>2379</v>
      </c>
    </row>
    <row r="1552" spans="3:6">
      <c r="E1552" s="1195"/>
      <c r="F1552" s="1194" t="s">
        <v>2378</v>
      </c>
    </row>
    <row r="1553" spans="3:6">
      <c r="E1553" s="1195"/>
      <c r="F1553" s="1194" t="s">
        <v>2377</v>
      </c>
    </row>
    <row r="1554" spans="3:6">
      <c r="E1554" s="1195">
        <v>642</v>
      </c>
      <c r="F1554" s="1196" t="s">
        <v>2376</v>
      </c>
    </row>
    <row r="1555" spans="3:6">
      <c r="E1555" s="1195"/>
      <c r="F1555" s="1194" t="s">
        <v>2375</v>
      </c>
    </row>
    <row r="1556" spans="3:6">
      <c r="E1556" s="1195">
        <v>643</v>
      </c>
      <c r="F1556" s="1196" t="s">
        <v>2374</v>
      </c>
    </row>
    <row r="1557" spans="3:6">
      <c r="E1557" s="1195"/>
      <c r="F1557" s="1194" t="s">
        <v>2373</v>
      </c>
    </row>
    <row r="1558" spans="3:6">
      <c r="E1558" s="1195"/>
      <c r="F1558" s="1194" t="s">
        <v>2372</v>
      </c>
    </row>
    <row r="1559" spans="3:6">
      <c r="E1559" s="1195">
        <v>649</v>
      </c>
      <c r="F1559" s="1196" t="s">
        <v>2371</v>
      </c>
    </row>
    <row r="1560" spans="3:6">
      <c r="E1560" s="1195"/>
      <c r="F1560" s="1194" t="s">
        <v>2370</v>
      </c>
    </row>
    <row r="1561" spans="3:6">
      <c r="E1561" s="1195"/>
      <c r="F1561" s="1194" t="s">
        <v>2369</v>
      </c>
    </row>
    <row r="1562" spans="3:6">
      <c r="E1562" s="1195"/>
      <c r="F1562" s="1194" t="s">
        <v>2368</v>
      </c>
    </row>
    <row r="1563" spans="3:6">
      <c r="E1563" s="1195"/>
      <c r="F1563" s="1194" t="s">
        <v>2367</v>
      </c>
    </row>
    <row r="1564" spans="3:6" ht="14.25">
      <c r="C1564" s="1200" t="s">
        <v>1787</v>
      </c>
      <c r="D1564" s="1199">
        <v>65</v>
      </c>
      <c r="E1564" s="1198"/>
      <c r="F1564" s="1197" t="s">
        <v>2366</v>
      </c>
    </row>
    <row r="1565" spans="3:6">
      <c r="E1565" s="1195">
        <v>650</v>
      </c>
      <c r="F1565" s="1196" t="s">
        <v>2365</v>
      </c>
    </row>
    <row r="1566" spans="3:6">
      <c r="E1566" s="1195"/>
      <c r="F1566" s="1194" t="s">
        <v>2364</v>
      </c>
    </row>
    <row r="1567" spans="3:6">
      <c r="E1567" s="1195"/>
      <c r="F1567" s="1194" t="s">
        <v>2363</v>
      </c>
    </row>
    <row r="1568" spans="3:6">
      <c r="E1568" s="1195">
        <v>651</v>
      </c>
      <c r="F1568" s="1196" t="s">
        <v>2362</v>
      </c>
    </row>
    <row r="1569" spans="3:6">
      <c r="E1569" s="1195"/>
      <c r="F1569" s="1194" t="s">
        <v>2361</v>
      </c>
    </row>
    <row r="1570" spans="3:6">
      <c r="E1570" s="1195"/>
      <c r="F1570" s="1194" t="s">
        <v>2360</v>
      </c>
    </row>
    <row r="1571" spans="3:6">
      <c r="E1571" s="1195"/>
      <c r="F1571" s="1194" t="s">
        <v>2359</v>
      </c>
    </row>
    <row r="1572" spans="3:6">
      <c r="E1572" s="1195"/>
      <c r="F1572" s="1194" t="s">
        <v>2358</v>
      </c>
    </row>
    <row r="1573" spans="3:6">
      <c r="E1573" s="1195">
        <v>652</v>
      </c>
      <c r="F1573" s="1196" t="s">
        <v>2357</v>
      </c>
    </row>
    <row r="1574" spans="3:6">
      <c r="E1574" s="1195"/>
      <c r="F1574" s="1194" t="s">
        <v>2356</v>
      </c>
    </row>
    <row r="1575" spans="3:6">
      <c r="E1575" s="1195"/>
      <c r="F1575" s="1194" t="s">
        <v>2355</v>
      </c>
    </row>
    <row r="1576" spans="3:6">
      <c r="E1576" s="1195"/>
      <c r="F1576" s="1194" t="s">
        <v>2354</v>
      </c>
    </row>
    <row r="1577" spans="3:6" ht="14.25">
      <c r="C1577" s="1200" t="s">
        <v>1787</v>
      </c>
      <c r="D1577" s="1199">
        <v>66</v>
      </c>
      <c r="E1577" s="1198"/>
      <c r="F1577" s="1197" t="s">
        <v>2353</v>
      </c>
    </row>
    <row r="1578" spans="3:6">
      <c r="E1578" s="1195">
        <v>660</v>
      </c>
      <c r="F1578" s="1196" t="s">
        <v>2352</v>
      </c>
    </row>
    <row r="1579" spans="3:6">
      <c r="E1579" s="1195"/>
      <c r="F1579" s="1194" t="s">
        <v>2351</v>
      </c>
    </row>
    <row r="1580" spans="3:6">
      <c r="E1580" s="1195"/>
      <c r="F1580" s="1194" t="s">
        <v>2350</v>
      </c>
    </row>
    <row r="1581" spans="3:6">
      <c r="E1581" s="1195">
        <v>661</v>
      </c>
      <c r="F1581" s="1196" t="s">
        <v>2349</v>
      </c>
    </row>
    <row r="1582" spans="3:6">
      <c r="E1582" s="1195"/>
      <c r="F1582" s="1194" t="s">
        <v>2348</v>
      </c>
    </row>
    <row r="1583" spans="3:6">
      <c r="E1583" s="1195"/>
      <c r="F1583" s="1194" t="s">
        <v>2347</v>
      </c>
    </row>
    <row r="1584" spans="3:6">
      <c r="E1584" s="1195"/>
      <c r="F1584" s="1194" t="s">
        <v>2346</v>
      </c>
    </row>
    <row r="1585" spans="3:6">
      <c r="E1585" s="1195"/>
      <c r="F1585" s="1194" t="s">
        <v>2345</v>
      </c>
    </row>
    <row r="1586" spans="3:6">
      <c r="E1586" s="1195"/>
      <c r="F1586" s="1194" t="s">
        <v>2344</v>
      </c>
    </row>
    <row r="1587" spans="3:6">
      <c r="E1587" s="1195"/>
      <c r="F1587" s="1194" t="s">
        <v>2343</v>
      </c>
    </row>
    <row r="1588" spans="3:6">
      <c r="E1588" s="1195"/>
      <c r="F1588" s="1194" t="s">
        <v>2342</v>
      </c>
    </row>
    <row r="1589" spans="3:6">
      <c r="E1589" s="1195"/>
      <c r="F1589" s="1194" t="s">
        <v>2341</v>
      </c>
    </row>
    <row r="1590" spans="3:6">
      <c r="E1590" s="1195"/>
      <c r="F1590" s="1194" t="s">
        <v>2340</v>
      </c>
    </row>
    <row r="1591" spans="3:6">
      <c r="E1591" s="1195">
        <v>662</v>
      </c>
      <c r="F1591" s="1196" t="s">
        <v>2339</v>
      </c>
    </row>
    <row r="1592" spans="3:6">
      <c r="E1592" s="1195"/>
      <c r="F1592" s="1194" t="s">
        <v>2338</v>
      </c>
    </row>
    <row r="1593" spans="3:6">
      <c r="E1593" s="1195"/>
      <c r="F1593" s="1194" t="s">
        <v>2337</v>
      </c>
    </row>
    <row r="1594" spans="3:6">
      <c r="E1594" s="1195">
        <v>663</v>
      </c>
      <c r="F1594" s="1196" t="s">
        <v>2336</v>
      </c>
    </row>
    <row r="1595" spans="3:6">
      <c r="E1595" s="1195"/>
      <c r="F1595" s="1194" t="s">
        <v>2335</v>
      </c>
    </row>
    <row r="1596" spans="3:6">
      <c r="E1596" s="1195"/>
      <c r="F1596" s="1194" t="s">
        <v>2334</v>
      </c>
    </row>
    <row r="1597" spans="3:6">
      <c r="E1597" s="1195"/>
      <c r="F1597" s="1194" t="s">
        <v>2333</v>
      </c>
    </row>
    <row r="1598" spans="3:6" ht="14.25">
      <c r="C1598" s="1200" t="s">
        <v>1787</v>
      </c>
      <c r="D1598" s="1199">
        <v>67</v>
      </c>
      <c r="E1598" s="1198"/>
      <c r="F1598" s="1197" t="s">
        <v>2332</v>
      </c>
    </row>
    <row r="1599" spans="3:6">
      <c r="E1599" s="1195">
        <v>670</v>
      </c>
      <c r="F1599" s="1196" t="s">
        <v>2331</v>
      </c>
    </row>
    <row r="1600" spans="3:6">
      <c r="E1600" s="1195"/>
      <c r="F1600" s="1194" t="s">
        <v>2330</v>
      </c>
    </row>
    <row r="1601" spans="5:6">
      <c r="E1601" s="1195"/>
      <c r="F1601" s="1194" t="s">
        <v>2329</v>
      </c>
    </row>
    <row r="1602" spans="5:6">
      <c r="E1602" s="1195">
        <v>671</v>
      </c>
      <c r="F1602" s="1196" t="s">
        <v>2328</v>
      </c>
    </row>
    <row r="1603" spans="5:6">
      <c r="E1603" s="1195"/>
      <c r="F1603" s="1194" t="s">
        <v>2327</v>
      </c>
    </row>
    <row r="1604" spans="5:6">
      <c r="E1604" s="1195"/>
      <c r="F1604" s="1194" t="s">
        <v>2326</v>
      </c>
    </row>
    <row r="1605" spans="5:6">
      <c r="E1605" s="1195"/>
      <c r="F1605" s="1194" t="s">
        <v>2325</v>
      </c>
    </row>
    <row r="1606" spans="5:6">
      <c r="E1606" s="1195"/>
      <c r="F1606" s="1194" t="s">
        <v>2324</v>
      </c>
    </row>
    <row r="1607" spans="5:6">
      <c r="E1607" s="1195">
        <v>672</v>
      </c>
      <c r="F1607" s="1196" t="s">
        <v>2323</v>
      </c>
    </row>
    <row r="1608" spans="5:6">
      <c r="E1608" s="1195"/>
      <c r="F1608" s="1194" t="s">
        <v>2322</v>
      </c>
    </row>
    <row r="1609" spans="5:6">
      <c r="E1609" s="1195"/>
      <c r="F1609" s="1194" t="s">
        <v>2321</v>
      </c>
    </row>
    <row r="1610" spans="5:6">
      <c r="E1610" s="1195"/>
      <c r="F1610" s="1194" t="s">
        <v>2320</v>
      </c>
    </row>
    <row r="1611" spans="5:6">
      <c r="E1611" s="1195">
        <v>673</v>
      </c>
      <c r="F1611" s="1196" t="s">
        <v>2319</v>
      </c>
    </row>
    <row r="1612" spans="5:6">
      <c r="E1612" s="1195"/>
      <c r="F1612" s="1194" t="s">
        <v>2318</v>
      </c>
    </row>
    <row r="1613" spans="5:6">
      <c r="E1613" s="1195"/>
      <c r="F1613" s="1194" t="s">
        <v>2317</v>
      </c>
    </row>
    <row r="1614" spans="5:6">
      <c r="E1614" s="1195"/>
      <c r="F1614" s="1194" t="s">
        <v>2316</v>
      </c>
    </row>
    <row r="1615" spans="5:6">
      <c r="E1615" s="1195">
        <v>674</v>
      </c>
      <c r="F1615" s="1196" t="s">
        <v>2315</v>
      </c>
    </row>
    <row r="1616" spans="5:6">
      <c r="E1616" s="1195"/>
      <c r="F1616" s="1194" t="s">
        <v>2314</v>
      </c>
    </row>
    <row r="1617" spans="2:6">
      <c r="E1617" s="1195"/>
      <c r="F1617" s="1194" t="s">
        <v>2313</v>
      </c>
    </row>
    <row r="1618" spans="2:6">
      <c r="E1618" s="1195"/>
      <c r="F1618" s="1194" t="s">
        <v>2312</v>
      </c>
    </row>
    <row r="1619" spans="2:6">
      <c r="E1619" s="1195">
        <v>675</v>
      </c>
      <c r="F1619" s="1196" t="s">
        <v>2311</v>
      </c>
    </row>
    <row r="1620" spans="2:6">
      <c r="E1620" s="1195"/>
      <c r="F1620" s="1194" t="s">
        <v>2310</v>
      </c>
    </row>
    <row r="1621" spans="2:6">
      <c r="E1621" s="1195"/>
      <c r="F1621" s="1194" t="s">
        <v>2309</v>
      </c>
    </row>
    <row r="1622" spans="2:6">
      <c r="E1622" s="1195"/>
      <c r="F1622" s="1194" t="s">
        <v>2308</v>
      </c>
    </row>
    <row r="1623" spans="2:6">
      <c r="E1623" s="1195"/>
      <c r="F1623" s="1196"/>
    </row>
    <row r="1624" spans="2:6">
      <c r="E1624" s="1195"/>
      <c r="F1624" s="1196"/>
    </row>
    <row r="1625" spans="2:6" ht="17.25" thickBot="1">
      <c r="B1625" s="1205" t="s">
        <v>2307</v>
      </c>
      <c r="E1625" s="1195"/>
      <c r="F1625" s="1196"/>
    </row>
    <row r="1626" spans="2:6" ht="15">
      <c r="C1626" s="1204"/>
      <c r="D1626" s="1203"/>
      <c r="E1626" s="1202"/>
      <c r="F1626" s="1201"/>
    </row>
    <row r="1627" spans="2:6" ht="14.25">
      <c r="C1627" s="1200" t="s">
        <v>1787</v>
      </c>
      <c r="D1627" s="1199">
        <v>68</v>
      </c>
      <c r="E1627" s="1198"/>
      <c r="F1627" s="1197" t="s">
        <v>2306</v>
      </c>
    </row>
    <row r="1628" spans="2:6">
      <c r="E1628" s="1195">
        <v>680</v>
      </c>
      <c r="F1628" s="1196" t="s">
        <v>2305</v>
      </c>
    </row>
    <row r="1629" spans="2:6">
      <c r="E1629" s="1195"/>
      <c r="F1629" s="1194" t="s">
        <v>2304</v>
      </c>
    </row>
    <row r="1630" spans="2:6">
      <c r="E1630" s="1195"/>
      <c r="F1630" s="1194" t="s">
        <v>2303</v>
      </c>
    </row>
    <row r="1631" spans="2:6">
      <c r="E1631" s="1195">
        <v>681</v>
      </c>
      <c r="F1631" s="1196" t="s">
        <v>2302</v>
      </c>
    </row>
    <row r="1632" spans="2:6">
      <c r="E1632" s="1195"/>
      <c r="F1632" s="1194" t="s">
        <v>2301</v>
      </c>
    </row>
    <row r="1633" spans="3:6">
      <c r="E1633" s="1195"/>
      <c r="F1633" s="1194" t="s">
        <v>2300</v>
      </c>
    </row>
    <row r="1634" spans="3:6">
      <c r="E1634" s="1195">
        <v>682</v>
      </c>
      <c r="F1634" s="1196" t="s">
        <v>2299</v>
      </c>
    </row>
    <row r="1635" spans="3:6">
      <c r="E1635" s="1195"/>
      <c r="F1635" s="1194" t="s">
        <v>2298</v>
      </c>
    </row>
    <row r="1636" spans="3:6" ht="14.25">
      <c r="C1636" s="1200" t="s">
        <v>1787</v>
      </c>
      <c r="D1636" s="1199">
        <v>69</v>
      </c>
      <c r="E1636" s="1198"/>
      <c r="F1636" s="1197" t="s">
        <v>2297</v>
      </c>
    </row>
    <row r="1637" spans="3:6">
      <c r="E1637" s="1195">
        <v>690</v>
      </c>
      <c r="F1637" s="1196" t="s">
        <v>2296</v>
      </c>
    </row>
    <row r="1638" spans="3:6">
      <c r="E1638" s="1195"/>
      <c r="F1638" s="1194" t="s">
        <v>2295</v>
      </c>
    </row>
    <row r="1639" spans="3:6">
      <c r="E1639" s="1195"/>
      <c r="F1639" s="1194" t="s">
        <v>2294</v>
      </c>
    </row>
    <row r="1640" spans="3:6">
      <c r="E1640" s="1195">
        <v>691</v>
      </c>
      <c r="F1640" s="1196" t="s">
        <v>2293</v>
      </c>
    </row>
    <row r="1641" spans="3:6">
      <c r="E1641" s="1195"/>
      <c r="F1641" s="1194" t="s">
        <v>2292</v>
      </c>
    </row>
    <row r="1642" spans="3:6">
      <c r="E1642" s="1195"/>
      <c r="F1642" s="1194" t="s">
        <v>2291</v>
      </c>
    </row>
    <row r="1643" spans="3:6">
      <c r="E1643" s="1195"/>
      <c r="F1643" s="1194" t="s">
        <v>2290</v>
      </c>
    </row>
    <row r="1644" spans="3:6">
      <c r="E1644" s="1195">
        <v>692</v>
      </c>
      <c r="F1644" s="1196" t="s">
        <v>2289</v>
      </c>
    </row>
    <row r="1645" spans="3:6">
      <c r="E1645" s="1195"/>
      <c r="F1645" s="1194" t="s">
        <v>2288</v>
      </c>
    </row>
    <row r="1646" spans="3:6">
      <c r="E1646" s="1195"/>
      <c r="F1646" s="1194" t="s">
        <v>2287</v>
      </c>
    </row>
    <row r="1647" spans="3:6">
      <c r="E1647" s="1195">
        <v>693</v>
      </c>
      <c r="F1647" s="1196" t="s">
        <v>2286</v>
      </c>
    </row>
    <row r="1648" spans="3:6">
      <c r="E1648" s="1195"/>
      <c r="F1648" s="1194" t="s">
        <v>2285</v>
      </c>
    </row>
    <row r="1649" spans="3:6">
      <c r="E1649" s="1195">
        <v>694</v>
      </c>
      <c r="F1649" s="1196" t="s">
        <v>2284</v>
      </c>
    </row>
    <row r="1650" spans="3:6">
      <c r="E1650" s="1195"/>
      <c r="F1650" s="1194" t="s">
        <v>2283</v>
      </c>
    </row>
    <row r="1651" spans="3:6" ht="14.25">
      <c r="C1651" s="1200" t="s">
        <v>1787</v>
      </c>
      <c r="D1651" s="1199">
        <v>70</v>
      </c>
      <c r="E1651" s="1198"/>
      <c r="F1651" s="1197" t="s">
        <v>2282</v>
      </c>
    </row>
    <row r="1652" spans="3:6">
      <c r="E1652" s="1195">
        <v>700</v>
      </c>
      <c r="F1652" s="1196" t="s">
        <v>2281</v>
      </c>
    </row>
    <row r="1653" spans="3:6">
      <c r="E1653" s="1195"/>
      <c r="F1653" s="1194" t="s">
        <v>2280</v>
      </c>
    </row>
    <row r="1654" spans="3:6">
      <c r="E1654" s="1195"/>
      <c r="F1654" s="1194" t="s">
        <v>2279</v>
      </c>
    </row>
    <row r="1655" spans="3:6">
      <c r="E1655" s="1195">
        <v>701</v>
      </c>
      <c r="F1655" s="1196" t="s">
        <v>2278</v>
      </c>
    </row>
    <row r="1656" spans="3:6">
      <c r="E1656" s="1195"/>
      <c r="F1656" s="1194" t="s">
        <v>2277</v>
      </c>
    </row>
    <row r="1657" spans="3:6">
      <c r="E1657" s="1195"/>
      <c r="F1657" s="1194" t="s">
        <v>2276</v>
      </c>
    </row>
    <row r="1658" spans="3:6">
      <c r="E1658" s="1195">
        <v>702</v>
      </c>
      <c r="F1658" s="1196" t="s">
        <v>2275</v>
      </c>
    </row>
    <row r="1659" spans="3:6">
      <c r="E1659" s="1195"/>
      <c r="F1659" s="1194" t="s">
        <v>2274</v>
      </c>
    </row>
    <row r="1660" spans="3:6">
      <c r="E1660" s="1195"/>
      <c r="F1660" s="1194" t="s">
        <v>2273</v>
      </c>
    </row>
    <row r="1661" spans="3:6">
      <c r="E1661" s="1195">
        <v>703</v>
      </c>
      <c r="F1661" s="1196" t="s">
        <v>2272</v>
      </c>
    </row>
    <row r="1662" spans="3:6">
      <c r="E1662" s="1195"/>
      <c r="F1662" s="1194" t="s">
        <v>2271</v>
      </c>
    </row>
    <row r="1663" spans="3:6">
      <c r="E1663" s="1195"/>
      <c r="F1663" s="1194" t="s">
        <v>2270</v>
      </c>
    </row>
    <row r="1664" spans="3:6">
      <c r="E1664" s="1195">
        <v>704</v>
      </c>
      <c r="F1664" s="1196" t="s">
        <v>2269</v>
      </c>
    </row>
    <row r="1665" spans="2:6">
      <c r="E1665" s="1195"/>
      <c r="F1665" s="1194" t="s">
        <v>2268</v>
      </c>
    </row>
    <row r="1666" spans="2:6">
      <c r="E1666" s="1195">
        <v>705</v>
      </c>
      <c r="F1666" s="1196" t="s">
        <v>2267</v>
      </c>
    </row>
    <row r="1667" spans="2:6">
      <c r="E1667" s="1195"/>
      <c r="F1667" s="1194" t="s">
        <v>2266</v>
      </c>
    </row>
    <row r="1668" spans="2:6">
      <c r="E1668" s="1195">
        <v>709</v>
      </c>
      <c r="F1668" s="1196" t="s">
        <v>2265</v>
      </c>
    </row>
    <row r="1669" spans="2:6">
      <c r="E1669" s="1195"/>
      <c r="F1669" s="1194" t="s">
        <v>2264</v>
      </c>
    </row>
    <row r="1670" spans="2:6">
      <c r="E1670" s="1195"/>
      <c r="F1670" s="1194" t="s">
        <v>2263</v>
      </c>
    </row>
    <row r="1671" spans="2:6">
      <c r="E1671" s="1195"/>
      <c r="F1671" s="1194" t="s">
        <v>2262</v>
      </c>
    </row>
    <row r="1672" spans="2:6">
      <c r="E1672" s="1195"/>
      <c r="F1672" s="1194" t="s">
        <v>2261</v>
      </c>
    </row>
    <row r="1673" spans="2:6">
      <c r="E1673" s="1195"/>
      <c r="F1673" s="1196"/>
    </row>
    <row r="1674" spans="2:6">
      <c r="E1674" s="1195"/>
      <c r="F1674" s="1196"/>
    </row>
    <row r="1675" spans="2:6" ht="17.25" thickBot="1">
      <c r="B1675" s="1206" t="s">
        <v>2260</v>
      </c>
      <c r="E1675" s="1195"/>
      <c r="F1675" s="1196"/>
    </row>
    <row r="1676" spans="2:6" ht="15">
      <c r="C1676" s="1204"/>
      <c r="D1676" s="1203"/>
      <c r="E1676" s="1202"/>
      <c r="F1676" s="1201"/>
    </row>
    <row r="1677" spans="2:6" ht="14.25">
      <c r="C1677" s="1200" t="s">
        <v>1787</v>
      </c>
      <c r="D1677" s="1199">
        <v>71</v>
      </c>
      <c r="E1677" s="1198"/>
      <c r="F1677" s="1197" t="s">
        <v>2259</v>
      </c>
    </row>
    <row r="1678" spans="2:6">
      <c r="E1678" s="1195">
        <v>710</v>
      </c>
      <c r="F1678" s="1196" t="s">
        <v>2258</v>
      </c>
    </row>
    <row r="1679" spans="2:6">
      <c r="E1679" s="1195"/>
      <c r="F1679" s="1194" t="s">
        <v>2257</v>
      </c>
    </row>
    <row r="1680" spans="2:6">
      <c r="E1680" s="1195">
        <v>711</v>
      </c>
      <c r="F1680" s="1196" t="s">
        <v>2256</v>
      </c>
    </row>
    <row r="1681" spans="3:6">
      <c r="E1681" s="1195"/>
      <c r="F1681" s="1194" t="s">
        <v>2255</v>
      </c>
    </row>
    <row r="1682" spans="3:6">
      <c r="E1682" s="1195"/>
      <c r="F1682" s="1194" t="s">
        <v>2254</v>
      </c>
    </row>
    <row r="1683" spans="3:6">
      <c r="E1683" s="1195"/>
      <c r="F1683" s="1194" t="s">
        <v>2253</v>
      </c>
    </row>
    <row r="1684" spans="3:6">
      <c r="E1684" s="1195"/>
      <c r="F1684" s="1194" t="s">
        <v>2252</v>
      </c>
    </row>
    <row r="1685" spans="3:6">
      <c r="E1685" s="1195">
        <v>712</v>
      </c>
      <c r="F1685" s="1196" t="s">
        <v>2251</v>
      </c>
    </row>
    <row r="1686" spans="3:6">
      <c r="E1686" s="1195"/>
      <c r="F1686" s="1194" t="s">
        <v>2250</v>
      </c>
    </row>
    <row r="1687" spans="3:6" ht="14.25">
      <c r="C1687" s="1200" t="s">
        <v>1787</v>
      </c>
      <c r="D1687" s="1199">
        <v>72</v>
      </c>
      <c r="E1687" s="1198"/>
      <c r="F1687" s="1197" t="s">
        <v>2249</v>
      </c>
    </row>
    <row r="1688" spans="3:6">
      <c r="E1688" s="1195">
        <v>720</v>
      </c>
      <c r="F1688" s="1196" t="s">
        <v>2248</v>
      </c>
    </row>
    <row r="1689" spans="3:6">
      <c r="E1689" s="1195"/>
      <c r="F1689" s="1194" t="s">
        <v>2247</v>
      </c>
    </row>
    <row r="1690" spans="3:6">
      <c r="E1690" s="1195">
        <v>721</v>
      </c>
      <c r="F1690" s="1196" t="s">
        <v>2246</v>
      </c>
    </row>
    <row r="1691" spans="3:6">
      <c r="E1691" s="1195"/>
      <c r="F1691" s="1194" t="s">
        <v>2245</v>
      </c>
    </row>
    <row r="1692" spans="3:6">
      <c r="E1692" s="1195"/>
      <c r="F1692" s="1194" t="s">
        <v>2244</v>
      </c>
    </row>
    <row r="1693" spans="3:6">
      <c r="E1693" s="1195">
        <v>722</v>
      </c>
      <c r="F1693" s="1196" t="s">
        <v>2243</v>
      </c>
    </row>
    <row r="1694" spans="3:6">
      <c r="E1694" s="1195"/>
      <c r="F1694" s="1194" t="s">
        <v>2242</v>
      </c>
    </row>
    <row r="1695" spans="3:6">
      <c r="E1695" s="1195"/>
      <c r="F1695" s="1194" t="s">
        <v>2241</v>
      </c>
    </row>
    <row r="1696" spans="3:6">
      <c r="E1696" s="1195">
        <v>723</v>
      </c>
      <c r="F1696" s="1196" t="s">
        <v>2240</v>
      </c>
    </row>
    <row r="1697" spans="5:6">
      <c r="E1697" s="1195"/>
      <c r="F1697" s="1194" t="s">
        <v>2239</v>
      </c>
    </row>
    <row r="1698" spans="5:6">
      <c r="E1698" s="1195">
        <v>724</v>
      </c>
      <c r="F1698" s="1196" t="s">
        <v>2238</v>
      </c>
    </row>
    <row r="1699" spans="5:6">
      <c r="E1699" s="1195"/>
      <c r="F1699" s="1194" t="s">
        <v>2237</v>
      </c>
    </row>
    <row r="1700" spans="5:6">
      <c r="E1700" s="1195"/>
      <c r="F1700" s="1194" t="s">
        <v>2236</v>
      </c>
    </row>
    <row r="1701" spans="5:6">
      <c r="E1701" s="1195">
        <v>725</v>
      </c>
      <c r="F1701" s="1196" t="s">
        <v>2235</v>
      </c>
    </row>
    <row r="1702" spans="5:6">
      <c r="E1702" s="1195"/>
      <c r="F1702" s="1194" t="s">
        <v>2234</v>
      </c>
    </row>
    <row r="1703" spans="5:6">
      <c r="E1703" s="1195">
        <v>726</v>
      </c>
      <c r="F1703" s="1196" t="s">
        <v>2233</v>
      </c>
    </row>
    <row r="1704" spans="5:6">
      <c r="E1704" s="1195"/>
      <c r="F1704" s="1194" t="s">
        <v>2232</v>
      </c>
    </row>
    <row r="1705" spans="5:6">
      <c r="E1705" s="1195">
        <v>727</v>
      </c>
      <c r="F1705" s="1196" t="s">
        <v>2231</v>
      </c>
    </row>
    <row r="1706" spans="5:6">
      <c r="E1706" s="1195"/>
      <c r="F1706" s="1194" t="s">
        <v>2230</v>
      </c>
    </row>
    <row r="1707" spans="5:6">
      <c r="E1707" s="1195"/>
      <c r="F1707" s="1194" t="s">
        <v>2229</v>
      </c>
    </row>
    <row r="1708" spans="5:6">
      <c r="E1708" s="1195">
        <v>728</v>
      </c>
      <c r="F1708" s="1196" t="s">
        <v>2228</v>
      </c>
    </row>
    <row r="1709" spans="5:6">
      <c r="E1709" s="1195"/>
      <c r="F1709" s="1194" t="s">
        <v>2227</v>
      </c>
    </row>
    <row r="1710" spans="5:6">
      <c r="E1710" s="1195"/>
      <c r="F1710" s="1194" t="s">
        <v>2226</v>
      </c>
    </row>
    <row r="1711" spans="5:6">
      <c r="E1711" s="1195">
        <v>729</v>
      </c>
      <c r="F1711" s="1196" t="s">
        <v>2225</v>
      </c>
    </row>
    <row r="1712" spans="5:6">
      <c r="E1712" s="1195"/>
      <c r="F1712" s="1194" t="s">
        <v>2224</v>
      </c>
    </row>
    <row r="1713" spans="3:6">
      <c r="E1713" s="1195"/>
      <c r="F1713" s="1194" t="s">
        <v>2223</v>
      </c>
    </row>
    <row r="1714" spans="3:6">
      <c r="E1714" s="1195"/>
      <c r="F1714" s="1194" t="s">
        <v>2222</v>
      </c>
    </row>
    <row r="1715" spans="3:6">
      <c r="E1715" s="1195"/>
      <c r="F1715" s="1194" t="s">
        <v>2221</v>
      </c>
    </row>
    <row r="1716" spans="3:6">
      <c r="E1716" s="1195"/>
      <c r="F1716" s="1194" t="s">
        <v>2220</v>
      </c>
    </row>
    <row r="1717" spans="3:6" ht="14.25">
      <c r="C1717" s="1200" t="s">
        <v>1787</v>
      </c>
      <c r="D1717" s="1199">
        <v>73</v>
      </c>
      <c r="E1717" s="1198"/>
      <c r="F1717" s="1197" t="s">
        <v>2216</v>
      </c>
    </row>
    <row r="1718" spans="3:6">
      <c r="E1718" s="1195">
        <v>730</v>
      </c>
      <c r="F1718" s="1196" t="s">
        <v>2219</v>
      </c>
    </row>
    <row r="1719" spans="3:6">
      <c r="E1719" s="1195"/>
      <c r="F1719" s="1194" t="s">
        <v>2218</v>
      </c>
    </row>
    <row r="1720" spans="3:6">
      <c r="E1720" s="1195"/>
      <c r="F1720" s="1194" t="s">
        <v>2217</v>
      </c>
    </row>
    <row r="1721" spans="3:6">
      <c r="E1721" s="1195">
        <v>731</v>
      </c>
      <c r="F1721" s="1196" t="s">
        <v>2216</v>
      </c>
    </row>
    <row r="1722" spans="3:6">
      <c r="E1722" s="1195"/>
      <c r="F1722" s="1194" t="s">
        <v>2215</v>
      </c>
    </row>
    <row r="1723" spans="3:6" ht="14.25">
      <c r="C1723" s="1200" t="s">
        <v>1787</v>
      </c>
      <c r="D1723" s="1199">
        <v>74</v>
      </c>
      <c r="E1723" s="1198"/>
      <c r="F1723" s="1197" t="s">
        <v>2214</v>
      </c>
    </row>
    <row r="1724" spans="3:6">
      <c r="E1724" s="1195">
        <v>740</v>
      </c>
      <c r="F1724" s="1196" t="s">
        <v>2213</v>
      </c>
    </row>
    <row r="1725" spans="3:6">
      <c r="E1725" s="1195"/>
      <c r="F1725" s="1194" t="s">
        <v>2212</v>
      </c>
    </row>
    <row r="1726" spans="3:6">
      <c r="E1726" s="1195">
        <v>741</v>
      </c>
      <c r="F1726" s="1196" t="s">
        <v>2211</v>
      </c>
    </row>
    <row r="1727" spans="3:6">
      <c r="E1727" s="1195"/>
      <c r="F1727" s="1194" t="s">
        <v>2210</v>
      </c>
    </row>
    <row r="1728" spans="3:6">
      <c r="E1728" s="1195">
        <v>742</v>
      </c>
      <c r="F1728" s="1196" t="s">
        <v>2209</v>
      </c>
    </row>
    <row r="1729" spans="5:6">
      <c r="E1729" s="1195"/>
      <c r="F1729" s="1194" t="s">
        <v>2208</v>
      </c>
    </row>
    <row r="1730" spans="5:6">
      <c r="E1730" s="1195"/>
      <c r="F1730" s="1194" t="s">
        <v>2207</v>
      </c>
    </row>
    <row r="1731" spans="5:6">
      <c r="E1731" s="1195"/>
      <c r="F1731" s="1194" t="s">
        <v>2206</v>
      </c>
    </row>
    <row r="1732" spans="5:6">
      <c r="E1732" s="1195">
        <v>743</v>
      </c>
      <c r="F1732" s="1196" t="s">
        <v>2205</v>
      </c>
    </row>
    <row r="1733" spans="5:6">
      <c r="E1733" s="1195"/>
      <c r="F1733" s="1194" t="s">
        <v>2204</v>
      </c>
    </row>
    <row r="1734" spans="5:6">
      <c r="E1734" s="1195">
        <v>744</v>
      </c>
      <c r="F1734" s="1196" t="s">
        <v>2203</v>
      </c>
    </row>
    <row r="1735" spans="5:6">
      <c r="E1735" s="1195"/>
      <c r="F1735" s="1194" t="s">
        <v>2202</v>
      </c>
    </row>
    <row r="1736" spans="5:6">
      <c r="E1736" s="1195"/>
      <c r="F1736" s="1194" t="s">
        <v>2201</v>
      </c>
    </row>
    <row r="1737" spans="5:6">
      <c r="E1737" s="1195">
        <v>745</v>
      </c>
      <c r="F1737" s="1196" t="s">
        <v>2200</v>
      </c>
    </row>
    <row r="1738" spans="5:6">
      <c r="E1738" s="1195"/>
      <c r="F1738" s="1194" t="s">
        <v>2199</v>
      </c>
    </row>
    <row r="1739" spans="5:6">
      <c r="E1739" s="1195"/>
      <c r="F1739" s="1194" t="s">
        <v>2198</v>
      </c>
    </row>
    <row r="1740" spans="5:6">
      <c r="E1740" s="1195"/>
      <c r="F1740" s="1194" t="s">
        <v>2197</v>
      </c>
    </row>
    <row r="1741" spans="5:6">
      <c r="E1741" s="1195">
        <v>746</v>
      </c>
      <c r="F1741" s="1196" t="s">
        <v>2196</v>
      </c>
    </row>
    <row r="1742" spans="5:6">
      <c r="E1742" s="1195"/>
      <c r="F1742" s="1194" t="s">
        <v>2195</v>
      </c>
    </row>
    <row r="1743" spans="5:6">
      <c r="E1743" s="1195"/>
      <c r="F1743" s="1194" t="s">
        <v>2194</v>
      </c>
    </row>
    <row r="1744" spans="5:6">
      <c r="E1744" s="1195">
        <v>749</v>
      </c>
      <c r="F1744" s="1196" t="s">
        <v>2193</v>
      </c>
    </row>
    <row r="1745" spans="2:6">
      <c r="E1745" s="1195"/>
      <c r="F1745" s="1194" t="s">
        <v>2192</v>
      </c>
    </row>
    <row r="1746" spans="2:6">
      <c r="E1746" s="1195"/>
      <c r="F1746" s="1196"/>
    </row>
    <row r="1747" spans="2:6">
      <c r="E1747" s="1195"/>
      <c r="F1747" s="1196"/>
    </row>
    <row r="1748" spans="2:6" ht="17.25" thickBot="1">
      <c r="B1748" s="1205" t="s">
        <v>2191</v>
      </c>
      <c r="E1748" s="1195"/>
      <c r="F1748" s="1196"/>
    </row>
    <row r="1749" spans="2:6" ht="15">
      <c r="C1749" s="1204"/>
      <c r="D1749" s="1203"/>
      <c r="E1749" s="1202"/>
      <c r="F1749" s="1201"/>
    </row>
    <row r="1750" spans="2:6" ht="14.25">
      <c r="C1750" s="1200" t="s">
        <v>1787</v>
      </c>
      <c r="D1750" s="1199">
        <v>75</v>
      </c>
      <c r="E1750" s="1198"/>
      <c r="F1750" s="1197" t="s">
        <v>2190</v>
      </c>
    </row>
    <row r="1751" spans="2:6">
      <c r="E1751" s="1195">
        <v>750</v>
      </c>
      <c r="F1751" s="1196" t="s">
        <v>2189</v>
      </c>
    </row>
    <row r="1752" spans="2:6">
      <c r="E1752" s="1195"/>
      <c r="F1752" s="1194" t="s">
        <v>2188</v>
      </c>
    </row>
    <row r="1753" spans="2:6">
      <c r="E1753" s="1195"/>
      <c r="F1753" s="1194" t="s">
        <v>2187</v>
      </c>
    </row>
    <row r="1754" spans="2:6">
      <c r="E1754" s="1195">
        <v>751</v>
      </c>
      <c r="F1754" s="1196" t="s">
        <v>2186</v>
      </c>
    </row>
    <row r="1755" spans="2:6">
      <c r="E1755" s="1195"/>
      <c r="F1755" s="1194" t="s">
        <v>2185</v>
      </c>
    </row>
    <row r="1756" spans="2:6">
      <c r="E1756" s="1195">
        <v>752</v>
      </c>
      <c r="F1756" s="1196" t="s">
        <v>2184</v>
      </c>
    </row>
    <row r="1757" spans="2:6">
      <c r="E1757" s="1195"/>
      <c r="F1757" s="1194" t="s">
        <v>2183</v>
      </c>
    </row>
    <row r="1758" spans="2:6">
      <c r="E1758" s="1195">
        <v>753</v>
      </c>
      <c r="F1758" s="1196" t="s">
        <v>2182</v>
      </c>
    </row>
    <row r="1759" spans="2:6">
      <c r="E1759" s="1195"/>
      <c r="F1759" s="1194" t="s">
        <v>2181</v>
      </c>
    </row>
    <row r="1760" spans="2:6">
      <c r="E1760" s="1195">
        <v>759</v>
      </c>
      <c r="F1760" s="1196" t="s">
        <v>2180</v>
      </c>
    </row>
    <row r="1761" spans="3:6">
      <c r="E1761" s="1195"/>
      <c r="F1761" s="1194" t="s">
        <v>2179</v>
      </c>
    </row>
    <row r="1762" spans="3:6">
      <c r="E1762" s="1195"/>
      <c r="F1762" s="1194" t="s">
        <v>2178</v>
      </c>
    </row>
    <row r="1763" spans="3:6">
      <c r="E1763" s="1195"/>
      <c r="F1763" s="1194" t="s">
        <v>2177</v>
      </c>
    </row>
    <row r="1764" spans="3:6" ht="14.25">
      <c r="C1764" s="1200" t="s">
        <v>1787</v>
      </c>
      <c r="D1764" s="1199">
        <v>76</v>
      </c>
      <c r="E1764" s="1198"/>
      <c r="F1764" s="1197" t="s">
        <v>2176</v>
      </c>
    </row>
    <row r="1765" spans="3:6">
      <c r="E1765" s="1195">
        <v>760</v>
      </c>
      <c r="F1765" s="1196" t="s">
        <v>2175</v>
      </c>
    </row>
    <row r="1766" spans="3:6">
      <c r="E1766" s="1195"/>
      <c r="F1766" s="1194" t="s">
        <v>2174</v>
      </c>
    </row>
    <row r="1767" spans="3:6">
      <c r="E1767" s="1195"/>
      <c r="F1767" s="1194" t="s">
        <v>2173</v>
      </c>
    </row>
    <row r="1768" spans="3:6">
      <c r="E1768" s="1195">
        <v>761</v>
      </c>
      <c r="F1768" s="1196" t="s">
        <v>2172</v>
      </c>
    </row>
    <row r="1769" spans="3:6">
      <c r="E1769" s="1195"/>
      <c r="F1769" s="1194" t="s">
        <v>2171</v>
      </c>
    </row>
    <row r="1770" spans="3:6">
      <c r="E1770" s="1195">
        <v>762</v>
      </c>
      <c r="F1770" s="1196" t="s">
        <v>2170</v>
      </c>
    </row>
    <row r="1771" spans="3:6">
      <c r="E1771" s="1195"/>
      <c r="F1771" s="1194" t="s">
        <v>2169</v>
      </c>
    </row>
    <row r="1772" spans="3:6">
      <c r="E1772" s="1195"/>
      <c r="F1772" s="1194" t="s">
        <v>2168</v>
      </c>
    </row>
    <row r="1773" spans="3:6">
      <c r="E1773" s="1195"/>
      <c r="F1773" s="1194" t="s">
        <v>2167</v>
      </c>
    </row>
    <row r="1774" spans="3:6">
      <c r="E1774" s="1195"/>
      <c r="F1774" s="1194" t="s">
        <v>2166</v>
      </c>
    </row>
    <row r="1775" spans="3:6">
      <c r="E1775" s="1195"/>
      <c r="F1775" s="1194" t="s">
        <v>2165</v>
      </c>
    </row>
    <row r="1776" spans="3:6">
      <c r="E1776" s="1195"/>
      <c r="F1776" s="1194" t="s">
        <v>2164</v>
      </c>
    </row>
    <row r="1777" spans="3:6">
      <c r="E1777" s="1195">
        <v>763</v>
      </c>
      <c r="F1777" s="1196" t="s">
        <v>2163</v>
      </c>
    </row>
    <row r="1778" spans="3:6">
      <c r="E1778" s="1195"/>
      <c r="F1778" s="1194" t="s">
        <v>2162</v>
      </c>
    </row>
    <row r="1779" spans="3:6">
      <c r="E1779" s="1195">
        <v>764</v>
      </c>
      <c r="F1779" s="1196" t="s">
        <v>2161</v>
      </c>
    </row>
    <row r="1780" spans="3:6">
      <c r="E1780" s="1195"/>
      <c r="F1780" s="1194" t="s">
        <v>2160</v>
      </c>
    </row>
    <row r="1781" spans="3:6">
      <c r="E1781" s="1195">
        <v>765</v>
      </c>
      <c r="F1781" s="1196" t="s">
        <v>2159</v>
      </c>
    </row>
    <row r="1782" spans="3:6">
      <c r="E1782" s="1195"/>
      <c r="F1782" s="1194" t="s">
        <v>2158</v>
      </c>
    </row>
    <row r="1783" spans="3:6">
      <c r="E1783" s="1195">
        <v>766</v>
      </c>
      <c r="F1783" s="1196" t="s">
        <v>2157</v>
      </c>
    </row>
    <row r="1784" spans="3:6">
      <c r="E1784" s="1195"/>
      <c r="F1784" s="1194" t="s">
        <v>2156</v>
      </c>
    </row>
    <row r="1785" spans="3:6">
      <c r="E1785" s="1195">
        <v>767</v>
      </c>
      <c r="F1785" s="1196" t="s">
        <v>2155</v>
      </c>
    </row>
    <row r="1786" spans="3:6">
      <c r="E1786" s="1195"/>
      <c r="F1786" s="1194" t="s">
        <v>2154</v>
      </c>
    </row>
    <row r="1787" spans="3:6">
      <c r="E1787" s="1195">
        <v>769</v>
      </c>
      <c r="F1787" s="1196" t="s">
        <v>2153</v>
      </c>
    </row>
    <row r="1788" spans="3:6">
      <c r="E1788" s="1195"/>
      <c r="F1788" s="1194" t="s">
        <v>2152</v>
      </c>
    </row>
    <row r="1789" spans="3:6">
      <c r="E1789" s="1195"/>
      <c r="F1789" s="1194" t="s">
        <v>2151</v>
      </c>
    </row>
    <row r="1790" spans="3:6">
      <c r="E1790" s="1195"/>
      <c r="F1790" s="1194" t="s">
        <v>2150</v>
      </c>
    </row>
    <row r="1791" spans="3:6" ht="14.25">
      <c r="C1791" s="1200" t="s">
        <v>1787</v>
      </c>
      <c r="D1791" s="1199">
        <v>77</v>
      </c>
      <c r="E1791" s="1198"/>
      <c r="F1791" s="1197" t="s">
        <v>2149</v>
      </c>
    </row>
    <row r="1792" spans="3:6">
      <c r="E1792" s="1195">
        <v>770</v>
      </c>
      <c r="F1792" s="1196" t="s">
        <v>2148</v>
      </c>
    </row>
    <row r="1793" spans="2:6">
      <c r="E1793" s="1195"/>
      <c r="F1793" s="1194" t="s">
        <v>2147</v>
      </c>
    </row>
    <row r="1794" spans="2:6">
      <c r="E1794" s="1195"/>
      <c r="F1794" s="1194" t="s">
        <v>2146</v>
      </c>
    </row>
    <row r="1795" spans="2:6">
      <c r="E1795" s="1195">
        <v>771</v>
      </c>
      <c r="F1795" s="1196" t="s">
        <v>2145</v>
      </c>
    </row>
    <row r="1796" spans="2:6">
      <c r="E1796" s="1195"/>
      <c r="F1796" s="1194" t="s">
        <v>2144</v>
      </c>
    </row>
    <row r="1797" spans="2:6">
      <c r="E1797" s="1195">
        <v>772</v>
      </c>
      <c r="F1797" s="1196" t="s">
        <v>2143</v>
      </c>
    </row>
    <row r="1798" spans="2:6">
      <c r="E1798" s="1195"/>
      <c r="F1798" s="1194" t="s">
        <v>2142</v>
      </c>
    </row>
    <row r="1799" spans="2:6">
      <c r="E1799" s="1195"/>
      <c r="F1799" s="1196"/>
    </row>
    <row r="1800" spans="2:6">
      <c r="E1800" s="1195"/>
      <c r="F1800" s="1196"/>
    </row>
    <row r="1801" spans="2:6" ht="17.25" thickBot="1">
      <c r="B1801" s="1205" t="s">
        <v>2141</v>
      </c>
      <c r="E1801" s="1195"/>
      <c r="F1801" s="1196"/>
    </row>
    <row r="1802" spans="2:6" ht="15">
      <c r="C1802" s="1204"/>
      <c r="D1802" s="1203"/>
      <c r="E1802" s="1202"/>
      <c r="F1802" s="1201"/>
    </row>
    <row r="1803" spans="2:6" ht="14.25">
      <c r="C1803" s="1200" t="s">
        <v>1787</v>
      </c>
      <c r="D1803" s="1199">
        <v>78</v>
      </c>
      <c r="E1803" s="1198"/>
      <c r="F1803" s="1197" t="s">
        <v>2140</v>
      </c>
    </row>
    <row r="1804" spans="2:6">
      <c r="E1804" s="1195">
        <v>780</v>
      </c>
      <c r="F1804" s="1196" t="s">
        <v>2139</v>
      </c>
    </row>
    <row r="1805" spans="2:6">
      <c r="E1805" s="1195"/>
      <c r="F1805" s="1194" t="s">
        <v>2138</v>
      </c>
    </row>
    <row r="1806" spans="2:6">
      <c r="E1806" s="1195"/>
      <c r="F1806" s="1194" t="s">
        <v>2137</v>
      </c>
    </row>
    <row r="1807" spans="2:6">
      <c r="E1807" s="1195">
        <v>781</v>
      </c>
      <c r="F1807" s="1196" t="s">
        <v>2136</v>
      </c>
    </row>
    <row r="1808" spans="2:6">
      <c r="E1808" s="1195"/>
      <c r="F1808" s="1194" t="s">
        <v>2135</v>
      </c>
    </row>
    <row r="1809" spans="5:6">
      <c r="E1809" s="1195"/>
      <c r="F1809" s="1194" t="s">
        <v>2134</v>
      </c>
    </row>
    <row r="1810" spans="5:6">
      <c r="E1810" s="1195"/>
      <c r="F1810" s="1194" t="s">
        <v>2133</v>
      </c>
    </row>
    <row r="1811" spans="5:6">
      <c r="E1811" s="1195">
        <v>782</v>
      </c>
      <c r="F1811" s="1196" t="s">
        <v>2132</v>
      </c>
    </row>
    <row r="1812" spans="5:6">
      <c r="E1812" s="1195"/>
      <c r="F1812" s="1194" t="s">
        <v>2131</v>
      </c>
    </row>
    <row r="1813" spans="5:6">
      <c r="E1813" s="1195">
        <v>783</v>
      </c>
      <c r="F1813" s="1196" t="s">
        <v>2130</v>
      </c>
    </row>
    <row r="1814" spans="5:6">
      <c r="E1814" s="1195"/>
      <c r="F1814" s="1194" t="s">
        <v>2129</v>
      </c>
    </row>
    <row r="1815" spans="5:6">
      <c r="E1815" s="1195">
        <v>784</v>
      </c>
      <c r="F1815" s="1196" t="s">
        <v>2128</v>
      </c>
    </row>
    <row r="1816" spans="5:6">
      <c r="E1816" s="1195"/>
      <c r="F1816" s="1194" t="s">
        <v>2127</v>
      </c>
    </row>
    <row r="1817" spans="5:6">
      <c r="E1817" s="1195">
        <v>785</v>
      </c>
      <c r="F1817" s="1196" t="s">
        <v>2126</v>
      </c>
    </row>
    <row r="1818" spans="5:6">
      <c r="E1818" s="1195"/>
      <c r="F1818" s="1194" t="s">
        <v>2125</v>
      </c>
    </row>
    <row r="1819" spans="5:6">
      <c r="E1819" s="1195">
        <v>789</v>
      </c>
      <c r="F1819" s="1196" t="s">
        <v>2124</v>
      </c>
    </row>
    <row r="1820" spans="5:6">
      <c r="E1820" s="1195"/>
      <c r="F1820" s="1194" t="s">
        <v>2123</v>
      </c>
    </row>
    <row r="1821" spans="5:6">
      <c r="E1821" s="1195"/>
      <c r="F1821" s="1194" t="s">
        <v>2122</v>
      </c>
    </row>
    <row r="1822" spans="5:6">
      <c r="E1822" s="1195"/>
      <c r="F1822" s="1194" t="s">
        <v>2121</v>
      </c>
    </row>
    <row r="1823" spans="5:6">
      <c r="E1823" s="1195"/>
      <c r="F1823" s="1194" t="s">
        <v>2120</v>
      </c>
    </row>
    <row r="1824" spans="5:6">
      <c r="E1824" s="1195"/>
      <c r="F1824" s="1194" t="s">
        <v>2119</v>
      </c>
    </row>
    <row r="1825" spans="3:6" ht="14.25">
      <c r="C1825" s="1200" t="s">
        <v>1787</v>
      </c>
      <c r="D1825" s="1199">
        <v>79</v>
      </c>
      <c r="E1825" s="1198"/>
      <c r="F1825" s="1197" t="s">
        <v>2118</v>
      </c>
    </row>
    <row r="1826" spans="3:6">
      <c r="E1826" s="1195">
        <v>790</v>
      </c>
      <c r="F1826" s="1196" t="s">
        <v>2117</v>
      </c>
    </row>
    <row r="1827" spans="3:6">
      <c r="E1827" s="1195"/>
      <c r="F1827" s="1194" t="s">
        <v>2116</v>
      </c>
    </row>
    <row r="1828" spans="3:6">
      <c r="E1828" s="1195"/>
      <c r="F1828" s="1194" t="s">
        <v>2115</v>
      </c>
    </row>
    <row r="1829" spans="3:6">
      <c r="E1829" s="1195">
        <v>791</v>
      </c>
      <c r="F1829" s="1196" t="s">
        <v>2114</v>
      </c>
    </row>
    <row r="1830" spans="3:6">
      <c r="E1830" s="1195"/>
      <c r="F1830" s="1194" t="s">
        <v>2113</v>
      </c>
    </row>
    <row r="1831" spans="3:6">
      <c r="E1831" s="1195"/>
      <c r="F1831" s="1194" t="s">
        <v>2112</v>
      </c>
    </row>
    <row r="1832" spans="3:6">
      <c r="E1832" s="1195">
        <v>792</v>
      </c>
      <c r="F1832" s="1196" t="s">
        <v>2111</v>
      </c>
    </row>
    <row r="1833" spans="3:6">
      <c r="E1833" s="1195"/>
      <c r="F1833" s="1194" t="s">
        <v>2110</v>
      </c>
    </row>
    <row r="1834" spans="3:6">
      <c r="E1834" s="1195"/>
      <c r="F1834" s="1194" t="s">
        <v>2109</v>
      </c>
    </row>
    <row r="1835" spans="3:6">
      <c r="E1835" s="1195">
        <v>793</v>
      </c>
      <c r="F1835" s="1196" t="s">
        <v>2108</v>
      </c>
    </row>
    <row r="1836" spans="3:6">
      <c r="E1836" s="1195"/>
      <c r="F1836" s="1194" t="s">
        <v>2107</v>
      </c>
    </row>
    <row r="1837" spans="3:6">
      <c r="E1837" s="1195">
        <v>794</v>
      </c>
      <c r="F1837" s="1196" t="s">
        <v>2106</v>
      </c>
    </row>
    <row r="1838" spans="3:6">
      <c r="E1838" s="1195"/>
      <c r="F1838" s="1194" t="s">
        <v>2105</v>
      </c>
    </row>
    <row r="1839" spans="3:6">
      <c r="E1839" s="1195">
        <v>795</v>
      </c>
      <c r="F1839" s="1196" t="s">
        <v>2104</v>
      </c>
    </row>
    <row r="1840" spans="3:6">
      <c r="E1840" s="1195"/>
      <c r="F1840" s="1194" t="s">
        <v>2103</v>
      </c>
    </row>
    <row r="1841" spans="3:6">
      <c r="E1841" s="1195"/>
      <c r="F1841" s="1194" t="s">
        <v>2102</v>
      </c>
    </row>
    <row r="1842" spans="3:6">
      <c r="E1842" s="1195">
        <v>796</v>
      </c>
      <c r="F1842" s="1196" t="s">
        <v>2101</v>
      </c>
    </row>
    <row r="1843" spans="3:6">
      <c r="E1843" s="1195"/>
      <c r="F1843" s="1194" t="s">
        <v>2100</v>
      </c>
    </row>
    <row r="1844" spans="3:6">
      <c r="E1844" s="1195"/>
      <c r="F1844" s="1194" t="s">
        <v>2099</v>
      </c>
    </row>
    <row r="1845" spans="3:6">
      <c r="E1845" s="1195"/>
      <c r="F1845" s="1194" t="s">
        <v>2098</v>
      </c>
    </row>
    <row r="1846" spans="3:6">
      <c r="E1846" s="1195">
        <v>799</v>
      </c>
      <c r="F1846" s="1196" t="s">
        <v>2097</v>
      </c>
    </row>
    <row r="1847" spans="3:6">
      <c r="E1847" s="1195"/>
      <c r="F1847" s="1194" t="s">
        <v>2096</v>
      </c>
    </row>
    <row r="1848" spans="3:6">
      <c r="E1848" s="1195"/>
      <c r="F1848" s="1194" t="s">
        <v>2095</v>
      </c>
    </row>
    <row r="1849" spans="3:6">
      <c r="E1849" s="1195"/>
      <c r="F1849" s="1194" t="s">
        <v>2094</v>
      </c>
    </row>
    <row r="1850" spans="3:6">
      <c r="E1850" s="1195"/>
      <c r="F1850" s="1194" t="s">
        <v>2093</v>
      </c>
    </row>
    <row r="1851" spans="3:6" ht="14.25">
      <c r="C1851" s="1200" t="s">
        <v>1787</v>
      </c>
      <c r="D1851" s="1199">
        <v>80</v>
      </c>
      <c r="E1851" s="1198"/>
      <c r="F1851" s="1197" t="s">
        <v>2092</v>
      </c>
    </row>
    <row r="1852" spans="3:6">
      <c r="E1852" s="1195">
        <v>800</v>
      </c>
      <c r="F1852" s="1196" t="s">
        <v>2091</v>
      </c>
    </row>
    <row r="1853" spans="3:6">
      <c r="E1853" s="1195"/>
      <c r="F1853" s="1194" t="s">
        <v>2090</v>
      </c>
    </row>
    <row r="1854" spans="3:6">
      <c r="E1854" s="1195"/>
      <c r="F1854" s="1194" t="s">
        <v>2089</v>
      </c>
    </row>
    <row r="1855" spans="3:6">
      <c r="E1855" s="1195">
        <v>801</v>
      </c>
      <c r="F1855" s="1196" t="s">
        <v>2088</v>
      </c>
    </row>
    <row r="1856" spans="3:6">
      <c r="E1856" s="1195"/>
      <c r="F1856" s="1194" t="s">
        <v>2087</v>
      </c>
    </row>
    <row r="1857" spans="5:6">
      <c r="E1857" s="1195">
        <v>802</v>
      </c>
      <c r="F1857" s="1196" t="s">
        <v>2086</v>
      </c>
    </row>
    <row r="1858" spans="5:6">
      <c r="E1858" s="1195"/>
      <c r="F1858" s="1194" t="s">
        <v>2085</v>
      </c>
    </row>
    <row r="1859" spans="5:6">
      <c r="E1859" s="1195"/>
      <c r="F1859" s="1194" t="s">
        <v>2084</v>
      </c>
    </row>
    <row r="1860" spans="5:6">
      <c r="E1860" s="1195"/>
      <c r="F1860" s="1194" t="s">
        <v>2083</v>
      </c>
    </row>
    <row r="1861" spans="5:6">
      <c r="E1861" s="1195"/>
      <c r="F1861" s="1194" t="s">
        <v>2082</v>
      </c>
    </row>
    <row r="1862" spans="5:6">
      <c r="E1862" s="1195"/>
      <c r="F1862" s="1194" t="s">
        <v>2081</v>
      </c>
    </row>
    <row r="1863" spans="5:6">
      <c r="E1863" s="1195">
        <v>803</v>
      </c>
      <c r="F1863" s="1196" t="s">
        <v>2080</v>
      </c>
    </row>
    <row r="1864" spans="5:6">
      <c r="E1864" s="1195"/>
      <c r="F1864" s="1194" t="s">
        <v>2079</v>
      </c>
    </row>
    <row r="1865" spans="5:6">
      <c r="E1865" s="1195"/>
      <c r="F1865" s="1194" t="s">
        <v>2078</v>
      </c>
    </row>
    <row r="1866" spans="5:6">
      <c r="E1866" s="1195"/>
      <c r="F1866" s="1194" t="s">
        <v>2077</v>
      </c>
    </row>
    <row r="1867" spans="5:6">
      <c r="E1867" s="1195"/>
      <c r="F1867" s="1194" t="s">
        <v>2076</v>
      </c>
    </row>
    <row r="1868" spans="5:6">
      <c r="E1868" s="1195"/>
      <c r="F1868" s="1194" t="s">
        <v>2075</v>
      </c>
    </row>
    <row r="1869" spans="5:6">
      <c r="E1869" s="1195"/>
      <c r="F1869" s="1194" t="s">
        <v>2074</v>
      </c>
    </row>
    <row r="1870" spans="5:6">
      <c r="E1870" s="1195">
        <v>804</v>
      </c>
      <c r="F1870" s="1196" t="s">
        <v>2073</v>
      </c>
    </row>
    <row r="1871" spans="5:6">
      <c r="E1871" s="1195"/>
      <c r="F1871" s="1194" t="s">
        <v>2072</v>
      </c>
    </row>
    <row r="1872" spans="5:6">
      <c r="E1872" s="1195"/>
      <c r="F1872" s="1194" t="s">
        <v>2071</v>
      </c>
    </row>
    <row r="1873" spans="5:6">
      <c r="E1873" s="1195"/>
      <c r="F1873" s="1194" t="s">
        <v>2070</v>
      </c>
    </row>
    <row r="1874" spans="5:6">
      <c r="E1874" s="1195"/>
      <c r="F1874" s="1194" t="s">
        <v>2069</v>
      </c>
    </row>
    <row r="1875" spans="5:6">
      <c r="E1875" s="1195"/>
      <c r="F1875" s="1194" t="s">
        <v>2068</v>
      </c>
    </row>
    <row r="1876" spans="5:6">
      <c r="E1876" s="1195"/>
      <c r="F1876" s="1194" t="s">
        <v>2067</v>
      </c>
    </row>
    <row r="1877" spans="5:6">
      <c r="E1877" s="1195"/>
      <c r="F1877" s="1194" t="s">
        <v>2066</v>
      </c>
    </row>
    <row r="1878" spans="5:6">
      <c r="E1878" s="1195"/>
      <c r="F1878" s="1194" t="s">
        <v>2065</v>
      </c>
    </row>
    <row r="1879" spans="5:6">
      <c r="E1879" s="1195">
        <v>805</v>
      </c>
      <c r="F1879" s="1196" t="s">
        <v>2064</v>
      </c>
    </row>
    <row r="1880" spans="5:6">
      <c r="E1880" s="1195"/>
      <c r="F1880" s="1194" t="s">
        <v>2063</v>
      </c>
    </row>
    <row r="1881" spans="5:6">
      <c r="E1881" s="1195"/>
      <c r="F1881" s="1194" t="s">
        <v>2062</v>
      </c>
    </row>
    <row r="1882" spans="5:6">
      <c r="E1882" s="1195"/>
      <c r="F1882" s="1194" t="s">
        <v>2061</v>
      </c>
    </row>
    <row r="1883" spans="5:6">
      <c r="E1883" s="1195">
        <v>806</v>
      </c>
      <c r="F1883" s="1196" t="s">
        <v>2060</v>
      </c>
    </row>
    <row r="1884" spans="5:6">
      <c r="E1884" s="1195"/>
      <c r="F1884" s="1194" t="s">
        <v>2059</v>
      </c>
    </row>
    <row r="1885" spans="5:6">
      <c r="E1885" s="1195"/>
      <c r="F1885" s="1194" t="s">
        <v>2058</v>
      </c>
    </row>
    <row r="1886" spans="5:6">
      <c r="E1886" s="1195"/>
      <c r="F1886" s="1194" t="s">
        <v>2057</v>
      </c>
    </row>
    <row r="1887" spans="5:6">
      <c r="E1887" s="1195"/>
      <c r="F1887" s="1194" t="s">
        <v>2056</v>
      </c>
    </row>
    <row r="1888" spans="5:6">
      <c r="E1888" s="1195"/>
      <c r="F1888" s="1194" t="s">
        <v>2055</v>
      </c>
    </row>
    <row r="1889" spans="2:6">
      <c r="E1889" s="1195"/>
      <c r="F1889" s="1194" t="s">
        <v>2054</v>
      </c>
    </row>
    <row r="1890" spans="2:6">
      <c r="E1890" s="1195">
        <v>809</v>
      </c>
      <c r="F1890" s="1196" t="s">
        <v>2053</v>
      </c>
    </row>
    <row r="1891" spans="2:6">
      <c r="E1891" s="1195"/>
      <c r="F1891" s="1194" t="s">
        <v>2052</v>
      </c>
    </row>
    <row r="1892" spans="2:6">
      <c r="E1892" s="1195"/>
      <c r="F1892" s="1194" t="s">
        <v>2051</v>
      </c>
    </row>
    <row r="1893" spans="2:6">
      <c r="E1893" s="1195"/>
      <c r="F1893" s="1194" t="s">
        <v>2050</v>
      </c>
    </row>
    <row r="1894" spans="2:6">
      <c r="E1894" s="1195"/>
      <c r="F1894" s="1194" t="s">
        <v>2049</v>
      </c>
    </row>
    <row r="1895" spans="2:6">
      <c r="E1895" s="1195"/>
      <c r="F1895" s="1194" t="s">
        <v>2048</v>
      </c>
    </row>
    <row r="1896" spans="2:6">
      <c r="E1896" s="1195"/>
      <c r="F1896" s="1194" t="s">
        <v>2047</v>
      </c>
    </row>
    <row r="1897" spans="2:6">
      <c r="E1897" s="1195"/>
      <c r="F1897" s="1194" t="s">
        <v>2046</v>
      </c>
    </row>
    <row r="1898" spans="2:6">
      <c r="E1898" s="1195"/>
      <c r="F1898" s="1196"/>
    </row>
    <row r="1899" spans="2:6">
      <c r="E1899" s="1195"/>
      <c r="F1899" s="1196"/>
    </row>
    <row r="1900" spans="2:6" ht="17.25" thickBot="1">
      <c r="B1900" s="1205" t="s">
        <v>2045</v>
      </c>
      <c r="E1900" s="1195"/>
      <c r="F1900" s="1196"/>
    </row>
    <row r="1901" spans="2:6" ht="15">
      <c r="C1901" s="1204"/>
      <c r="D1901" s="1203"/>
      <c r="E1901" s="1202"/>
      <c r="F1901" s="1201"/>
    </row>
    <row r="1902" spans="2:6" ht="14.25">
      <c r="C1902" s="1200" t="s">
        <v>1787</v>
      </c>
      <c r="D1902" s="1199">
        <v>81</v>
      </c>
      <c r="E1902" s="1198"/>
      <c r="F1902" s="1197" t="s">
        <v>2044</v>
      </c>
    </row>
    <row r="1903" spans="2:6">
      <c r="E1903" s="1195">
        <v>810</v>
      </c>
      <c r="F1903" s="1196" t="s">
        <v>2043</v>
      </c>
    </row>
    <row r="1904" spans="2:6">
      <c r="E1904" s="1195"/>
      <c r="F1904" s="1194" t="s">
        <v>2042</v>
      </c>
    </row>
    <row r="1905" spans="5:6">
      <c r="E1905" s="1195">
        <v>811</v>
      </c>
      <c r="F1905" s="1196" t="s">
        <v>2041</v>
      </c>
    </row>
    <row r="1906" spans="5:6">
      <c r="E1906" s="1195"/>
      <c r="F1906" s="1194" t="s">
        <v>2040</v>
      </c>
    </row>
    <row r="1907" spans="5:6">
      <c r="E1907" s="1195">
        <v>812</v>
      </c>
      <c r="F1907" s="1196" t="s">
        <v>2039</v>
      </c>
    </row>
    <row r="1908" spans="5:6">
      <c r="E1908" s="1195"/>
      <c r="F1908" s="1194" t="s">
        <v>2038</v>
      </c>
    </row>
    <row r="1909" spans="5:6">
      <c r="E1909" s="1195">
        <v>813</v>
      </c>
      <c r="F1909" s="1196" t="s">
        <v>2037</v>
      </c>
    </row>
    <row r="1910" spans="5:6">
      <c r="E1910" s="1195"/>
      <c r="F1910" s="1194" t="s">
        <v>2036</v>
      </c>
    </row>
    <row r="1911" spans="5:6">
      <c r="E1911" s="1195">
        <v>814</v>
      </c>
      <c r="F1911" s="1196" t="s">
        <v>2035</v>
      </c>
    </row>
    <row r="1912" spans="5:6">
      <c r="E1912" s="1195"/>
      <c r="F1912" s="1194" t="s">
        <v>2034</v>
      </c>
    </row>
    <row r="1913" spans="5:6">
      <c r="E1913" s="1195"/>
      <c r="F1913" s="1194" t="s">
        <v>2033</v>
      </c>
    </row>
    <row r="1914" spans="5:6">
      <c r="E1914" s="1195">
        <v>815</v>
      </c>
      <c r="F1914" s="1196" t="s">
        <v>2032</v>
      </c>
    </row>
    <row r="1915" spans="5:6">
      <c r="E1915" s="1195"/>
      <c r="F1915" s="1194" t="s">
        <v>2031</v>
      </c>
    </row>
    <row r="1916" spans="5:6">
      <c r="E1916" s="1195">
        <v>816</v>
      </c>
      <c r="F1916" s="1196" t="s">
        <v>2030</v>
      </c>
    </row>
    <row r="1917" spans="5:6">
      <c r="E1917" s="1195"/>
      <c r="F1917" s="1194" t="s">
        <v>2029</v>
      </c>
    </row>
    <row r="1918" spans="5:6">
      <c r="E1918" s="1195"/>
      <c r="F1918" s="1194" t="s">
        <v>2028</v>
      </c>
    </row>
    <row r="1919" spans="5:6">
      <c r="E1919" s="1195"/>
      <c r="F1919" s="1194" t="s">
        <v>2027</v>
      </c>
    </row>
    <row r="1920" spans="5:6">
      <c r="E1920" s="1195">
        <v>817</v>
      </c>
      <c r="F1920" s="1196" t="s">
        <v>2026</v>
      </c>
    </row>
    <row r="1921" spans="3:6">
      <c r="E1921" s="1195"/>
      <c r="F1921" s="1194" t="s">
        <v>2025</v>
      </c>
    </row>
    <row r="1922" spans="3:6">
      <c r="E1922" s="1195"/>
      <c r="F1922" s="1194" t="s">
        <v>2024</v>
      </c>
    </row>
    <row r="1923" spans="3:6">
      <c r="E1923" s="1195">
        <v>818</v>
      </c>
      <c r="F1923" s="1196" t="s">
        <v>2023</v>
      </c>
    </row>
    <row r="1924" spans="3:6">
      <c r="E1924" s="1195"/>
      <c r="F1924" s="1194" t="s">
        <v>2022</v>
      </c>
    </row>
    <row r="1925" spans="3:6">
      <c r="E1925" s="1195">
        <v>819</v>
      </c>
      <c r="F1925" s="1196" t="s">
        <v>2021</v>
      </c>
    </row>
    <row r="1926" spans="3:6">
      <c r="E1926" s="1195"/>
      <c r="F1926" s="1194" t="s">
        <v>2020</v>
      </c>
    </row>
    <row r="1927" spans="3:6" ht="14.25">
      <c r="C1927" s="1200" t="s">
        <v>1787</v>
      </c>
      <c r="D1927" s="1199">
        <v>82</v>
      </c>
      <c r="E1927" s="1198"/>
      <c r="F1927" s="1197" t="s">
        <v>2019</v>
      </c>
    </row>
    <row r="1928" spans="3:6">
      <c r="E1928" s="1195">
        <v>820</v>
      </c>
      <c r="F1928" s="1196" t="s">
        <v>2018</v>
      </c>
    </row>
    <row r="1929" spans="3:6">
      <c r="E1929" s="1195"/>
      <c r="F1929" s="1194" t="s">
        <v>2017</v>
      </c>
    </row>
    <row r="1930" spans="3:6">
      <c r="E1930" s="1195"/>
      <c r="F1930" s="1194" t="s">
        <v>2016</v>
      </c>
    </row>
    <row r="1931" spans="3:6">
      <c r="E1931" s="1195">
        <v>821</v>
      </c>
      <c r="F1931" s="1196" t="s">
        <v>2015</v>
      </c>
    </row>
    <row r="1932" spans="3:6">
      <c r="E1932" s="1195"/>
      <c r="F1932" s="1194" t="s">
        <v>2014</v>
      </c>
    </row>
    <row r="1933" spans="3:6">
      <c r="E1933" s="1195"/>
      <c r="F1933" s="1194" t="s">
        <v>2013</v>
      </c>
    </row>
    <row r="1934" spans="3:6">
      <c r="E1934" s="1195"/>
      <c r="F1934" s="1194" t="s">
        <v>2012</v>
      </c>
    </row>
    <row r="1935" spans="3:6">
      <c r="E1935" s="1195"/>
      <c r="F1935" s="1194" t="s">
        <v>2011</v>
      </c>
    </row>
    <row r="1936" spans="3:6">
      <c r="E1936" s="1195"/>
      <c r="F1936" s="1194" t="s">
        <v>2010</v>
      </c>
    </row>
    <row r="1937" spans="5:6">
      <c r="E1937" s="1195"/>
      <c r="F1937" s="1194" t="s">
        <v>2009</v>
      </c>
    </row>
    <row r="1938" spans="5:6">
      <c r="E1938" s="1195"/>
      <c r="F1938" s="1194" t="s">
        <v>2008</v>
      </c>
    </row>
    <row r="1939" spans="5:6">
      <c r="E1939" s="1195">
        <v>822</v>
      </c>
      <c r="F1939" s="1196" t="s">
        <v>2007</v>
      </c>
    </row>
    <row r="1940" spans="5:6">
      <c r="E1940" s="1195"/>
      <c r="F1940" s="1194" t="s">
        <v>2006</v>
      </c>
    </row>
    <row r="1941" spans="5:6">
      <c r="E1941" s="1195"/>
      <c r="F1941" s="1194" t="s">
        <v>2005</v>
      </c>
    </row>
    <row r="1942" spans="5:6">
      <c r="E1942" s="1195"/>
      <c r="F1942" s="1194" t="s">
        <v>2004</v>
      </c>
    </row>
    <row r="1943" spans="5:6">
      <c r="E1943" s="1195">
        <v>823</v>
      </c>
      <c r="F1943" s="1196" t="s">
        <v>2003</v>
      </c>
    </row>
    <row r="1944" spans="5:6">
      <c r="E1944" s="1195"/>
      <c r="F1944" s="1194" t="s">
        <v>2002</v>
      </c>
    </row>
    <row r="1945" spans="5:6">
      <c r="E1945" s="1195">
        <v>824</v>
      </c>
      <c r="F1945" s="1196" t="s">
        <v>2001</v>
      </c>
    </row>
    <row r="1946" spans="5:6">
      <c r="E1946" s="1195"/>
      <c r="F1946" s="1194" t="s">
        <v>2000</v>
      </c>
    </row>
    <row r="1947" spans="5:6">
      <c r="E1947" s="1195"/>
      <c r="F1947" s="1194" t="s">
        <v>1999</v>
      </c>
    </row>
    <row r="1948" spans="5:6">
      <c r="E1948" s="1195"/>
      <c r="F1948" s="1194" t="s">
        <v>1998</v>
      </c>
    </row>
    <row r="1949" spans="5:6">
      <c r="E1949" s="1195"/>
      <c r="F1949" s="1194" t="s">
        <v>1997</v>
      </c>
    </row>
    <row r="1950" spans="5:6">
      <c r="E1950" s="1195"/>
      <c r="F1950" s="1194" t="s">
        <v>1996</v>
      </c>
    </row>
    <row r="1951" spans="5:6">
      <c r="E1951" s="1195"/>
      <c r="F1951" s="1194" t="s">
        <v>1995</v>
      </c>
    </row>
    <row r="1952" spans="5:6">
      <c r="E1952" s="1195"/>
      <c r="F1952" s="1194" t="s">
        <v>1994</v>
      </c>
    </row>
    <row r="1953" spans="2:6">
      <c r="E1953" s="1195">
        <v>829</v>
      </c>
      <c r="F1953" s="1196" t="s">
        <v>1993</v>
      </c>
    </row>
    <row r="1954" spans="2:6">
      <c r="E1954" s="1195"/>
      <c r="F1954" s="1194" t="s">
        <v>1992</v>
      </c>
    </row>
    <row r="1955" spans="2:6">
      <c r="E1955" s="1195"/>
      <c r="F1955" s="1196"/>
    </row>
    <row r="1956" spans="2:6">
      <c r="E1956" s="1195"/>
      <c r="F1956" s="1196"/>
    </row>
    <row r="1957" spans="2:6" ht="17.25" thickBot="1">
      <c r="B1957" s="1205" t="s">
        <v>1991</v>
      </c>
      <c r="E1957" s="1195"/>
      <c r="F1957" s="1196"/>
    </row>
    <row r="1958" spans="2:6" ht="15">
      <c r="C1958" s="1204"/>
      <c r="D1958" s="1203"/>
      <c r="E1958" s="1202"/>
      <c r="F1958" s="1201"/>
    </row>
    <row r="1959" spans="2:6" ht="14.25">
      <c r="C1959" s="1200" t="s">
        <v>1787</v>
      </c>
      <c r="D1959" s="1199">
        <v>83</v>
      </c>
      <c r="E1959" s="1198"/>
      <c r="F1959" s="1197" t="s">
        <v>1990</v>
      </c>
    </row>
    <row r="1960" spans="2:6">
      <c r="E1960" s="1195">
        <v>830</v>
      </c>
      <c r="F1960" s="1196" t="s">
        <v>1989</v>
      </c>
    </row>
    <row r="1961" spans="2:6">
      <c r="E1961" s="1195"/>
      <c r="F1961" s="1194" t="s">
        <v>1988</v>
      </c>
    </row>
    <row r="1962" spans="2:6">
      <c r="E1962" s="1195"/>
      <c r="F1962" s="1194" t="s">
        <v>1987</v>
      </c>
    </row>
    <row r="1963" spans="2:6">
      <c r="E1963" s="1195">
        <v>831</v>
      </c>
      <c r="F1963" s="1196" t="s">
        <v>1986</v>
      </c>
    </row>
    <row r="1964" spans="2:6">
      <c r="E1964" s="1195"/>
      <c r="F1964" s="1194" t="s">
        <v>1985</v>
      </c>
    </row>
    <row r="1965" spans="2:6">
      <c r="E1965" s="1195"/>
      <c r="F1965" s="1194" t="s">
        <v>1984</v>
      </c>
    </row>
    <row r="1966" spans="2:6">
      <c r="E1966" s="1195">
        <v>832</v>
      </c>
      <c r="F1966" s="1196" t="s">
        <v>1983</v>
      </c>
    </row>
    <row r="1967" spans="2:6">
      <c r="E1967" s="1195"/>
      <c r="F1967" s="1194" t="s">
        <v>1982</v>
      </c>
    </row>
    <row r="1968" spans="2:6">
      <c r="E1968" s="1195"/>
      <c r="F1968" s="1194" t="s">
        <v>1981</v>
      </c>
    </row>
    <row r="1969" spans="3:6">
      <c r="E1969" s="1195">
        <v>833</v>
      </c>
      <c r="F1969" s="1196" t="s">
        <v>1980</v>
      </c>
    </row>
    <row r="1970" spans="3:6">
      <c r="E1970" s="1195"/>
      <c r="F1970" s="1194" t="s">
        <v>1979</v>
      </c>
    </row>
    <row r="1971" spans="3:6">
      <c r="E1971" s="1195">
        <v>834</v>
      </c>
      <c r="F1971" s="1196" t="s">
        <v>1978</v>
      </c>
    </row>
    <row r="1972" spans="3:6">
      <c r="E1972" s="1195"/>
      <c r="F1972" s="1194" t="s">
        <v>1977</v>
      </c>
    </row>
    <row r="1973" spans="3:6">
      <c r="E1973" s="1195"/>
      <c r="F1973" s="1194" t="s">
        <v>1976</v>
      </c>
    </row>
    <row r="1974" spans="3:6">
      <c r="E1974" s="1195">
        <v>835</v>
      </c>
      <c r="F1974" s="1196" t="s">
        <v>1975</v>
      </c>
    </row>
    <row r="1975" spans="3:6">
      <c r="E1975" s="1195"/>
      <c r="F1975" s="1194" t="s">
        <v>1974</v>
      </c>
    </row>
    <row r="1976" spans="3:6">
      <c r="E1976" s="1195"/>
      <c r="F1976" s="1194" t="s">
        <v>1973</v>
      </c>
    </row>
    <row r="1977" spans="3:6">
      <c r="E1977" s="1195">
        <v>836</v>
      </c>
      <c r="F1977" s="1196" t="s">
        <v>1972</v>
      </c>
    </row>
    <row r="1978" spans="3:6">
      <c r="E1978" s="1195"/>
      <c r="F1978" s="1194" t="s">
        <v>1971</v>
      </c>
    </row>
    <row r="1979" spans="3:6">
      <c r="E1979" s="1195"/>
      <c r="F1979" s="1194" t="s">
        <v>1970</v>
      </c>
    </row>
    <row r="1980" spans="3:6" ht="14.25">
      <c r="C1980" s="1200" t="s">
        <v>1787</v>
      </c>
      <c r="D1980" s="1199">
        <v>84</v>
      </c>
      <c r="E1980" s="1198"/>
      <c r="F1980" s="1197" t="s">
        <v>1969</v>
      </c>
    </row>
    <row r="1981" spans="3:6">
      <c r="E1981" s="1195">
        <v>840</v>
      </c>
      <c r="F1981" s="1196" t="s">
        <v>1968</v>
      </c>
    </row>
    <row r="1982" spans="3:6">
      <c r="E1982" s="1195"/>
      <c r="F1982" s="1194" t="s">
        <v>1967</v>
      </c>
    </row>
    <row r="1983" spans="3:6">
      <c r="E1983" s="1195"/>
      <c r="F1983" s="1194" t="s">
        <v>1966</v>
      </c>
    </row>
    <row r="1984" spans="3:6">
      <c r="E1984" s="1195">
        <v>841</v>
      </c>
      <c r="F1984" s="1196" t="s">
        <v>1965</v>
      </c>
    </row>
    <row r="1985" spans="3:6">
      <c r="E1985" s="1195"/>
      <c r="F1985" s="1194" t="s">
        <v>1964</v>
      </c>
    </row>
    <row r="1986" spans="3:6">
      <c r="E1986" s="1195">
        <v>842</v>
      </c>
      <c r="F1986" s="1196" t="s">
        <v>1963</v>
      </c>
    </row>
    <row r="1987" spans="3:6">
      <c r="E1987" s="1195"/>
      <c r="F1987" s="1194" t="s">
        <v>1962</v>
      </c>
    </row>
    <row r="1988" spans="3:6">
      <c r="E1988" s="1195"/>
      <c r="F1988" s="1194" t="s">
        <v>1961</v>
      </c>
    </row>
    <row r="1989" spans="3:6">
      <c r="E1989" s="1195"/>
      <c r="F1989" s="1194" t="s">
        <v>1960</v>
      </c>
    </row>
    <row r="1990" spans="3:6">
      <c r="E1990" s="1195"/>
      <c r="F1990" s="1194" t="s">
        <v>1959</v>
      </c>
    </row>
    <row r="1991" spans="3:6">
      <c r="E1991" s="1195">
        <v>849</v>
      </c>
      <c r="F1991" s="1196" t="s">
        <v>1958</v>
      </c>
    </row>
    <row r="1992" spans="3:6">
      <c r="E1992" s="1195"/>
      <c r="F1992" s="1194" t="s">
        <v>1957</v>
      </c>
    </row>
    <row r="1993" spans="3:6">
      <c r="E1993" s="1195"/>
      <c r="F1993" s="1194" t="s">
        <v>1956</v>
      </c>
    </row>
    <row r="1994" spans="3:6">
      <c r="E1994" s="1195"/>
      <c r="F1994" s="1194" t="s">
        <v>1955</v>
      </c>
    </row>
    <row r="1995" spans="3:6">
      <c r="E1995" s="1195"/>
      <c r="F1995" s="1194" t="s">
        <v>1954</v>
      </c>
    </row>
    <row r="1996" spans="3:6" ht="14.25">
      <c r="C1996" s="1200" t="s">
        <v>1787</v>
      </c>
      <c r="D1996" s="1199">
        <v>85</v>
      </c>
      <c r="E1996" s="1198"/>
      <c r="F1996" s="1197" t="s">
        <v>1953</v>
      </c>
    </row>
    <row r="1997" spans="3:6">
      <c r="E1997" s="1195">
        <v>850</v>
      </c>
      <c r="F1997" s="1196" t="s">
        <v>1952</v>
      </c>
    </row>
    <row r="1998" spans="3:6">
      <c r="E1998" s="1195"/>
      <c r="F1998" s="1194" t="s">
        <v>1951</v>
      </c>
    </row>
    <row r="1999" spans="3:6">
      <c r="E1999" s="1195"/>
      <c r="F1999" s="1194" t="s">
        <v>1950</v>
      </c>
    </row>
    <row r="2000" spans="3:6">
      <c r="E2000" s="1195">
        <v>851</v>
      </c>
      <c r="F2000" s="1196" t="s">
        <v>1949</v>
      </c>
    </row>
    <row r="2001" spans="5:6">
      <c r="E2001" s="1195"/>
      <c r="F2001" s="1194" t="s">
        <v>1948</v>
      </c>
    </row>
    <row r="2002" spans="5:6">
      <c r="E2002" s="1195">
        <v>852</v>
      </c>
      <c r="F2002" s="1196" t="s">
        <v>1947</v>
      </c>
    </row>
    <row r="2003" spans="5:6">
      <c r="E2003" s="1195"/>
      <c r="F2003" s="1194" t="s">
        <v>1946</v>
      </c>
    </row>
    <row r="2004" spans="5:6">
      <c r="E2004" s="1195">
        <v>853</v>
      </c>
      <c r="F2004" s="1196" t="s">
        <v>1945</v>
      </c>
    </row>
    <row r="2005" spans="5:6">
      <c r="E2005" s="1195"/>
      <c r="F2005" s="1194" t="s">
        <v>1944</v>
      </c>
    </row>
    <row r="2006" spans="5:6">
      <c r="E2006" s="1195"/>
      <c r="F2006" s="1194" t="s">
        <v>1943</v>
      </c>
    </row>
    <row r="2007" spans="5:6">
      <c r="E2007" s="1195">
        <v>854</v>
      </c>
      <c r="F2007" s="1196" t="s">
        <v>1942</v>
      </c>
    </row>
    <row r="2008" spans="5:6">
      <c r="E2008" s="1195"/>
      <c r="F2008" s="1194" t="s">
        <v>1941</v>
      </c>
    </row>
    <row r="2009" spans="5:6">
      <c r="E2009" s="1195"/>
      <c r="F2009" s="1194" t="s">
        <v>1940</v>
      </c>
    </row>
    <row r="2010" spans="5:6">
      <c r="E2010" s="1195"/>
      <c r="F2010" s="1194" t="s">
        <v>1939</v>
      </c>
    </row>
    <row r="2011" spans="5:6">
      <c r="E2011" s="1195"/>
      <c r="F2011" s="1194" t="s">
        <v>1938</v>
      </c>
    </row>
    <row r="2012" spans="5:6">
      <c r="E2012" s="1195"/>
      <c r="F2012" s="1194" t="s">
        <v>1937</v>
      </c>
    </row>
    <row r="2013" spans="5:6">
      <c r="E2013" s="1195"/>
      <c r="F2013" s="1194" t="s">
        <v>1936</v>
      </c>
    </row>
    <row r="2014" spans="5:6">
      <c r="E2014" s="1195"/>
      <c r="F2014" s="1194" t="s">
        <v>1935</v>
      </c>
    </row>
    <row r="2015" spans="5:6">
      <c r="E2015" s="1195">
        <v>855</v>
      </c>
      <c r="F2015" s="1196" t="s">
        <v>1934</v>
      </c>
    </row>
    <row r="2016" spans="5:6">
      <c r="E2016" s="1195"/>
      <c r="F2016" s="1194" t="s">
        <v>1933</v>
      </c>
    </row>
    <row r="2017" spans="2:6">
      <c r="E2017" s="1195"/>
      <c r="F2017" s="1194" t="s">
        <v>1932</v>
      </c>
    </row>
    <row r="2018" spans="2:6">
      <c r="E2018" s="1195">
        <v>859</v>
      </c>
      <c r="F2018" s="1196" t="s">
        <v>1931</v>
      </c>
    </row>
    <row r="2019" spans="2:6">
      <c r="E2019" s="1195"/>
      <c r="F2019" s="1194" t="s">
        <v>1930</v>
      </c>
    </row>
    <row r="2020" spans="2:6">
      <c r="E2020" s="1195"/>
      <c r="F2020" s="1194" t="s">
        <v>1929</v>
      </c>
    </row>
    <row r="2021" spans="2:6">
      <c r="E2021" s="1195"/>
      <c r="F2021" s="1196"/>
    </row>
    <row r="2022" spans="2:6">
      <c r="E2022" s="1195"/>
      <c r="F2022" s="1196"/>
    </row>
    <row r="2023" spans="2:6" ht="17.25" thickBot="1">
      <c r="B2023" s="1205" t="s">
        <v>1928</v>
      </c>
      <c r="E2023" s="1195"/>
      <c r="F2023" s="1196"/>
    </row>
    <row r="2024" spans="2:6" ht="15">
      <c r="C2024" s="1204"/>
      <c r="D2024" s="1203"/>
      <c r="E2024" s="1202"/>
      <c r="F2024" s="1201"/>
    </row>
    <row r="2025" spans="2:6" ht="14.25">
      <c r="C2025" s="1200" t="s">
        <v>1787</v>
      </c>
      <c r="D2025" s="1199">
        <v>86</v>
      </c>
      <c r="E2025" s="1198"/>
      <c r="F2025" s="1197" t="s">
        <v>1925</v>
      </c>
    </row>
    <row r="2026" spans="2:6">
      <c r="E2026" s="1195">
        <v>860</v>
      </c>
      <c r="F2026" s="1196" t="s">
        <v>1927</v>
      </c>
    </row>
    <row r="2027" spans="2:6">
      <c r="E2027" s="1195"/>
      <c r="F2027" s="1194" t="s">
        <v>1926</v>
      </c>
    </row>
    <row r="2028" spans="2:6">
      <c r="E2028" s="1195">
        <v>861</v>
      </c>
      <c r="F2028" s="1196" t="s">
        <v>1925</v>
      </c>
    </row>
    <row r="2029" spans="2:6">
      <c r="E2029" s="1195"/>
      <c r="F2029" s="1194" t="s">
        <v>1924</v>
      </c>
    </row>
    <row r="2030" spans="2:6">
      <c r="E2030" s="1195">
        <v>862</v>
      </c>
      <c r="F2030" s="1196" t="s">
        <v>1923</v>
      </c>
    </row>
    <row r="2031" spans="2:6">
      <c r="E2031" s="1195"/>
      <c r="F2031" s="1194" t="s">
        <v>1922</v>
      </c>
    </row>
    <row r="2032" spans="2:6">
      <c r="E2032" s="1195"/>
      <c r="F2032" s="1194" t="s">
        <v>1921</v>
      </c>
    </row>
    <row r="2033" spans="2:6" ht="14.25">
      <c r="C2033" s="1200" t="s">
        <v>1787</v>
      </c>
      <c r="D2033" s="1199">
        <v>87</v>
      </c>
      <c r="E2033" s="1198"/>
      <c r="F2033" s="1197" t="s">
        <v>1920</v>
      </c>
    </row>
    <row r="2034" spans="2:6">
      <c r="E2034" s="1195">
        <v>870</v>
      </c>
      <c r="F2034" s="1196" t="s">
        <v>1919</v>
      </c>
    </row>
    <row r="2035" spans="2:6">
      <c r="E2035" s="1195"/>
      <c r="F2035" s="1194" t="s">
        <v>1918</v>
      </c>
    </row>
    <row r="2036" spans="2:6">
      <c r="E2036" s="1195">
        <v>871</v>
      </c>
      <c r="F2036" s="1196" t="s">
        <v>1917</v>
      </c>
    </row>
    <row r="2037" spans="2:6">
      <c r="E2037" s="1195"/>
      <c r="F2037" s="1194" t="s">
        <v>1916</v>
      </c>
    </row>
    <row r="2038" spans="2:6">
      <c r="E2038" s="1195"/>
      <c r="F2038" s="1194" t="s">
        <v>1915</v>
      </c>
    </row>
    <row r="2039" spans="2:6">
      <c r="E2039" s="1195"/>
      <c r="F2039" s="1194" t="s">
        <v>1914</v>
      </c>
    </row>
    <row r="2040" spans="2:6">
      <c r="E2040" s="1195"/>
      <c r="F2040" s="1194" t="s">
        <v>1913</v>
      </c>
    </row>
    <row r="2041" spans="2:6">
      <c r="E2041" s="1195">
        <v>872</v>
      </c>
      <c r="F2041" s="1196" t="s">
        <v>1912</v>
      </c>
    </row>
    <row r="2042" spans="2:6">
      <c r="E2042" s="1195"/>
      <c r="F2042" s="1194" t="s">
        <v>1911</v>
      </c>
    </row>
    <row r="2043" spans="2:6">
      <c r="E2043" s="1195"/>
      <c r="F2043" s="1196"/>
    </row>
    <row r="2044" spans="2:6">
      <c r="E2044" s="1195"/>
      <c r="F2044" s="1196"/>
    </row>
    <row r="2045" spans="2:6" ht="17.25" thickBot="1">
      <c r="B2045" s="1205" t="s">
        <v>1910</v>
      </c>
      <c r="E2045" s="1195"/>
      <c r="F2045" s="1196"/>
    </row>
    <row r="2046" spans="2:6" ht="15">
      <c r="C2046" s="1204"/>
      <c r="D2046" s="1203"/>
      <c r="E2046" s="1202"/>
      <c r="F2046" s="1201"/>
    </row>
    <row r="2047" spans="2:6" ht="14.25">
      <c r="C2047" s="1200" t="s">
        <v>1787</v>
      </c>
      <c r="D2047" s="1199">
        <v>88</v>
      </c>
      <c r="E2047" s="1198"/>
      <c r="F2047" s="1197" t="s">
        <v>1909</v>
      </c>
    </row>
    <row r="2048" spans="2:6">
      <c r="E2048" s="1195">
        <v>880</v>
      </c>
      <c r="F2048" s="1196" t="s">
        <v>1908</v>
      </c>
    </row>
    <row r="2049" spans="5:6">
      <c r="E2049" s="1195"/>
      <c r="F2049" s="1194" t="s">
        <v>1907</v>
      </c>
    </row>
    <row r="2050" spans="5:6">
      <c r="E2050" s="1195"/>
      <c r="F2050" s="1194" t="s">
        <v>1906</v>
      </c>
    </row>
    <row r="2051" spans="5:6">
      <c r="E2051" s="1195">
        <v>881</v>
      </c>
      <c r="F2051" s="1196" t="s">
        <v>1905</v>
      </c>
    </row>
    <row r="2052" spans="5:6">
      <c r="E2052" s="1195"/>
      <c r="F2052" s="1194" t="s">
        <v>1904</v>
      </c>
    </row>
    <row r="2053" spans="5:6">
      <c r="E2053" s="1195"/>
      <c r="F2053" s="1194" t="s">
        <v>1903</v>
      </c>
    </row>
    <row r="2054" spans="5:6">
      <c r="E2054" s="1195"/>
      <c r="F2054" s="1194" t="s">
        <v>1902</v>
      </c>
    </row>
    <row r="2055" spans="5:6">
      <c r="E2055" s="1195"/>
      <c r="F2055" s="1194" t="s">
        <v>1901</v>
      </c>
    </row>
    <row r="2056" spans="5:6">
      <c r="E2056" s="1195"/>
      <c r="F2056" s="1194" t="s">
        <v>1900</v>
      </c>
    </row>
    <row r="2057" spans="5:6">
      <c r="E2057" s="1195"/>
      <c r="F2057" s="1194" t="s">
        <v>1899</v>
      </c>
    </row>
    <row r="2058" spans="5:6">
      <c r="E2058" s="1195"/>
      <c r="F2058" s="1194" t="s">
        <v>1898</v>
      </c>
    </row>
    <row r="2059" spans="5:6">
      <c r="E2059" s="1195">
        <v>882</v>
      </c>
      <c r="F2059" s="1196" t="s">
        <v>1897</v>
      </c>
    </row>
    <row r="2060" spans="5:6">
      <c r="E2060" s="1195"/>
      <c r="F2060" s="1194" t="s">
        <v>1896</v>
      </c>
    </row>
    <row r="2061" spans="5:6">
      <c r="E2061" s="1195"/>
      <c r="F2061" s="1194" t="s">
        <v>1895</v>
      </c>
    </row>
    <row r="2062" spans="5:6">
      <c r="E2062" s="1195"/>
      <c r="F2062" s="1194" t="s">
        <v>1894</v>
      </c>
    </row>
    <row r="2063" spans="5:6">
      <c r="E2063" s="1195"/>
      <c r="F2063" s="1194" t="s">
        <v>1893</v>
      </c>
    </row>
    <row r="2064" spans="5:6">
      <c r="E2064" s="1195">
        <v>889</v>
      </c>
      <c r="F2064" s="1196" t="s">
        <v>1892</v>
      </c>
    </row>
    <row r="2065" spans="3:6">
      <c r="E2065" s="1195"/>
      <c r="F2065" s="1194" t="s">
        <v>1891</v>
      </c>
    </row>
    <row r="2066" spans="3:6">
      <c r="E2066" s="1195"/>
      <c r="F2066" s="1194" t="s">
        <v>1890</v>
      </c>
    </row>
    <row r="2067" spans="3:6" ht="14.25">
      <c r="C2067" s="1200" t="s">
        <v>1787</v>
      </c>
      <c r="D2067" s="1199">
        <v>89</v>
      </c>
      <c r="E2067" s="1198"/>
      <c r="F2067" s="1197" t="s">
        <v>1887</v>
      </c>
    </row>
    <row r="2068" spans="3:6">
      <c r="E2068" s="1195">
        <v>890</v>
      </c>
      <c r="F2068" s="1196" t="s">
        <v>1889</v>
      </c>
    </row>
    <row r="2069" spans="3:6">
      <c r="E2069" s="1195"/>
      <c r="F2069" s="1194" t="s">
        <v>1888</v>
      </c>
    </row>
    <row r="2070" spans="3:6">
      <c r="E2070" s="1195">
        <v>891</v>
      </c>
      <c r="F2070" s="1196" t="s">
        <v>1887</v>
      </c>
    </row>
    <row r="2071" spans="3:6">
      <c r="E2071" s="1195"/>
      <c r="F2071" s="1194" t="s">
        <v>1886</v>
      </c>
    </row>
    <row r="2072" spans="3:6">
      <c r="E2072" s="1195"/>
      <c r="F2072" s="1194" t="s">
        <v>1885</v>
      </c>
    </row>
    <row r="2073" spans="3:6" ht="14.25">
      <c r="C2073" s="1200" t="s">
        <v>1787</v>
      </c>
      <c r="D2073" s="1199">
        <v>90</v>
      </c>
      <c r="E2073" s="1198"/>
      <c r="F2073" s="1197" t="s">
        <v>1884</v>
      </c>
    </row>
    <row r="2074" spans="3:6">
      <c r="E2074" s="1195">
        <v>900</v>
      </c>
      <c r="F2074" s="1196" t="s">
        <v>1883</v>
      </c>
    </row>
    <row r="2075" spans="3:6">
      <c r="E2075" s="1195"/>
      <c r="F2075" s="1194" t="s">
        <v>1882</v>
      </c>
    </row>
    <row r="2076" spans="3:6">
      <c r="E2076" s="1195"/>
      <c r="F2076" s="1194" t="s">
        <v>1881</v>
      </c>
    </row>
    <row r="2077" spans="3:6">
      <c r="E2077" s="1195">
        <v>901</v>
      </c>
      <c r="F2077" s="1196" t="s">
        <v>1880</v>
      </c>
    </row>
    <row r="2078" spans="3:6">
      <c r="E2078" s="1195"/>
      <c r="F2078" s="1194" t="s">
        <v>1879</v>
      </c>
    </row>
    <row r="2079" spans="3:6">
      <c r="E2079" s="1195"/>
      <c r="F2079" s="1194" t="s">
        <v>1878</v>
      </c>
    </row>
    <row r="2080" spans="3:6">
      <c r="E2080" s="1195">
        <v>902</v>
      </c>
      <c r="F2080" s="1196" t="s">
        <v>1877</v>
      </c>
    </row>
    <row r="2081" spans="3:6">
      <c r="E2081" s="1195"/>
      <c r="F2081" s="1194" t="s">
        <v>1876</v>
      </c>
    </row>
    <row r="2082" spans="3:6">
      <c r="E2082" s="1195">
        <v>903</v>
      </c>
      <c r="F2082" s="1196" t="s">
        <v>1875</v>
      </c>
    </row>
    <row r="2083" spans="3:6">
      <c r="E2083" s="1195"/>
      <c r="F2083" s="1194" t="s">
        <v>1874</v>
      </c>
    </row>
    <row r="2084" spans="3:6">
      <c r="E2084" s="1195">
        <v>909</v>
      </c>
      <c r="F2084" s="1196" t="s">
        <v>1873</v>
      </c>
    </row>
    <row r="2085" spans="3:6">
      <c r="E2085" s="1195"/>
      <c r="F2085" s="1194" t="s">
        <v>1872</v>
      </c>
    </row>
    <row r="2086" spans="3:6">
      <c r="E2086" s="1195"/>
      <c r="F2086" s="1194" t="s">
        <v>1871</v>
      </c>
    </row>
    <row r="2087" spans="3:6">
      <c r="E2087" s="1195"/>
      <c r="F2087" s="1194" t="s">
        <v>1870</v>
      </c>
    </row>
    <row r="2088" spans="3:6">
      <c r="E2088" s="1195"/>
      <c r="F2088" s="1194" t="s">
        <v>1869</v>
      </c>
    </row>
    <row r="2089" spans="3:6">
      <c r="E2089" s="1195"/>
      <c r="F2089" s="1194" t="s">
        <v>1868</v>
      </c>
    </row>
    <row r="2090" spans="3:6" ht="14.25">
      <c r="C2090" s="1200" t="s">
        <v>1787</v>
      </c>
      <c r="D2090" s="1199">
        <v>91</v>
      </c>
      <c r="E2090" s="1198"/>
      <c r="F2090" s="1197" t="s">
        <v>1867</v>
      </c>
    </row>
    <row r="2091" spans="3:6">
      <c r="E2091" s="1195">
        <v>910</v>
      </c>
      <c r="F2091" s="1196" t="s">
        <v>1866</v>
      </c>
    </row>
    <row r="2092" spans="3:6">
      <c r="E2092" s="1195"/>
      <c r="F2092" s="1194" t="s">
        <v>1865</v>
      </c>
    </row>
    <row r="2093" spans="3:6">
      <c r="E2093" s="1195"/>
      <c r="F2093" s="1194" t="s">
        <v>1864</v>
      </c>
    </row>
    <row r="2094" spans="3:6">
      <c r="E2094" s="1195">
        <v>911</v>
      </c>
      <c r="F2094" s="1196" t="s">
        <v>1863</v>
      </c>
    </row>
    <row r="2095" spans="3:6">
      <c r="E2095" s="1195"/>
      <c r="F2095" s="1194" t="s">
        <v>1862</v>
      </c>
    </row>
    <row r="2096" spans="3:6">
      <c r="E2096" s="1195">
        <v>912</v>
      </c>
      <c r="F2096" s="1196" t="s">
        <v>1861</v>
      </c>
    </row>
    <row r="2097" spans="3:6">
      <c r="E2097" s="1195"/>
      <c r="F2097" s="1194" t="s">
        <v>1860</v>
      </c>
    </row>
    <row r="2098" spans="3:6" ht="14.25">
      <c r="C2098" s="1200" t="s">
        <v>1787</v>
      </c>
      <c r="D2098" s="1199">
        <v>92</v>
      </c>
      <c r="E2098" s="1198"/>
      <c r="F2098" s="1197" t="s">
        <v>1859</v>
      </c>
    </row>
    <row r="2099" spans="3:6">
      <c r="E2099" s="1195">
        <v>920</v>
      </c>
      <c r="F2099" s="1196" t="s">
        <v>1858</v>
      </c>
    </row>
    <row r="2100" spans="3:6">
      <c r="E2100" s="1195"/>
      <c r="F2100" s="1194" t="s">
        <v>1857</v>
      </c>
    </row>
    <row r="2101" spans="3:6">
      <c r="E2101" s="1195"/>
      <c r="F2101" s="1194" t="s">
        <v>1856</v>
      </c>
    </row>
    <row r="2102" spans="3:6">
      <c r="E2102" s="1195">
        <v>921</v>
      </c>
      <c r="F2102" s="1196" t="s">
        <v>1855</v>
      </c>
    </row>
    <row r="2103" spans="3:6">
      <c r="E2103" s="1195"/>
      <c r="F2103" s="1194" t="s">
        <v>1854</v>
      </c>
    </row>
    <row r="2104" spans="3:6">
      <c r="E2104" s="1195"/>
      <c r="F2104" s="1194" t="s">
        <v>1853</v>
      </c>
    </row>
    <row r="2105" spans="3:6">
      <c r="E2105" s="1195">
        <v>922</v>
      </c>
      <c r="F2105" s="1196" t="s">
        <v>1852</v>
      </c>
    </row>
    <row r="2106" spans="3:6">
      <c r="E2106" s="1195"/>
      <c r="F2106" s="1194" t="s">
        <v>1851</v>
      </c>
    </row>
    <row r="2107" spans="3:6">
      <c r="E2107" s="1195"/>
      <c r="F2107" s="1194" t="s">
        <v>1850</v>
      </c>
    </row>
    <row r="2108" spans="3:6">
      <c r="E2108" s="1195">
        <v>923</v>
      </c>
      <c r="F2108" s="1196" t="s">
        <v>1849</v>
      </c>
    </row>
    <row r="2109" spans="3:6">
      <c r="E2109" s="1195"/>
      <c r="F2109" s="1194" t="s">
        <v>1848</v>
      </c>
    </row>
    <row r="2110" spans="3:6">
      <c r="E2110" s="1195">
        <v>929</v>
      </c>
      <c r="F2110" s="1196" t="s">
        <v>1847</v>
      </c>
    </row>
    <row r="2111" spans="3:6">
      <c r="E2111" s="1195"/>
      <c r="F2111" s="1194" t="s">
        <v>1846</v>
      </c>
    </row>
    <row r="2112" spans="3:6">
      <c r="E2112" s="1195"/>
      <c r="F2112" s="1194" t="s">
        <v>1845</v>
      </c>
    </row>
    <row r="2113" spans="3:6">
      <c r="E2113" s="1195"/>
      <c r="F2113" s="1194" t="s">
        <v>1844</v>
      </c>
    </row>
    <row r="2114" spans="3:6">
      <c r="E2114" s="1195"/>
      <c r="F2114" s="1194" t="s">
        <v>1843</v>
      </c>
    </row>
    <row r="2115" spans="3:6">
      <c r="E2115" s="1195"/>
      <c r="F2115" s="1194" t="s">
        <v>1842</v>
      </c>
    </row>
    <row r="2116" spans="3:6" ht="14.25">
      <c r="C2116" s="1200" t="s">
        <v>1787</v>
      </c>
      <c r="D2116" s="1199">
        <v>93</v>
      </c>
      <c r="E2116" s="1198"/>
      <c r="F2116" s="1197" t="s">
        <v>1841</v>
      </c>
    </row>
    <row r="2117" spans="3:6">
      <c r="E2117" s="1195">
        <v>931</v>
      </c>
      <c r="F2117" s="1196" t="s">
        <v>1840</v>
      </c>
    </row>
    <row r="2118" spans="3:6">
      <c r="E2118" s="1195"/>
      <c r="F2118" s="1194" t="s">
        <v>1839</v>
      </c>
    </row>
    <row r="2119" spans="3:6">
      <c r="E2119" s="1195"/>
      <c r="F2119" s="1194" t="s">
        <v>1838</v>
      </c>
    </row>
    <row r="2120" spans="3:6">
      <c r="E2120" s="1195">
        <v>932</v>
      </c>
      <c r="F2120" s="1196" t="s">
        <v>1837</v>
      </c>
    </row>
    <row r="2121" spans="3:6">
      <c r="E2121" s="1195"/>
      <c r="F2121" s="1194" t="s">
        <v>1836</v>
      </c>
    </row>
    <row r="2122" spans="3:6">
      <c r="E2122" s="1195">
        <v>933</v>
      </c>
      <c r="F2122" s="1196" t="s">
        <v>1835</v>
      </c>
    </row>
    <row r="2123" spans="3:6">
      <c r="E2123" s="1195"/>
      <c r="F2123" s="1194" t="s">
        <v>1834</v>
      </c>
    </row>
    <row r="2124" spans="3:6">
      <c r="E2124" s="1195"/>
      <c r="F2124" s="1194" t="s">
        <v>1833</v>
      </c>
    </row>
    <row r="2125" spans="3:6">
      <c r="E2125" s="1195">
        <v>934</v>
      </c>
      <c r="F2125" s="1196" t="s">
        <v>1832</v>
      </c>
    </row>
    <row r="2126" spans="3:6">
      <c r="E2126" s="1195"/>
      <c r="F2126" s="1194" t="s">
        <v>1831</v>
      </c>
    </row>
    <row r="2127" spans="3:6">
      <c r="E2127" s="1195">
        <v>939</v>
      </c>
      <c r="F2127" s="1196" t="s">
        <v>1830</v>
      </c>
    </row>
    <row r="2128" spans="3:6">
      <c r="E2128" s="1195"/>
      <c r="F2128" s="1194" t="s">
        <v>1829</v>
      </c>
    </row>
    <row r="2129" spans="3:6" ht="14.25">
      <c r="C2129" s="1200" t="s">
        <v>1787</v>
      </c>
      <c r="D2129" s="1199">
        <v>94</v>
      </c>
      <c r="E2129" s="1198"/>
      <c r="F2129" s="1197" t="s">
        <v>1828</v>
      </c>
    </row>
    <row r="2130" spans="3:6">
      <c r="E2130" s="1195">
        <v>941</v>
      </c>
      <c r="F2130" s="1196" t="s">
        <v>1827</v>
      </c>
    </row>
    <row r="2131" spans="3:6">
      <c r="E2131" s="1195"/>
      <c r="F2131" s="1194" t="s">
        <v>1826</v>
      </c>
    </row>
    <row r="2132" spans="3:6">
      <c r="E2132" s="1195"/>
      <c r="F2132" s="1194" t="s">
        <v>1825</v>
      </c>
    </row>
    <row r="2133" spans="3:6">
      <c r="E2133" s="1195">
        <v>942</v>
      </c>
      <c r="F2133" s="1196" t="s">
        <v>1824</v>
      </c>
    </row>
    <row r="2134" spans="3:6">
      <c r="E2134" s="1195"/>
      <c r="F2134" s="1194" t="s">
        <v>1823</v>
      </c>
    </row>
    <row r="2135" spans="3:6">
      <c r="E2135" s="1195"/>
      <c r="F2135" s="1194" t="s">
        <v>1822</v>
      </c>
    </row>
    <row r="2136" spans="3:6">
      <c r="E2136" s="1195">
        <v>943</v>
      </c>
      <c r="F2136" s="1196" t="s">
        <v>1821</v>
      </c>
    </row>
    <row r="2137" spans="3:6">
      <c r="E2137" s="1195"/>
      <c r="F2137" s="1194" t="s">
        <v>1820</v>
      </c>
    </row>
    <row r="2138" spans="3:6">
      <c r="E2138" s="1195"/>
      <c r="F2138" s="1194" t="s">
        <v>1819</v>
      </c>
    </row>
    <row r="2139" spans="3:6">
      <c r="E2139" s="1195">
        <v>949</v>
      </c>
      <c r="F2139" s="1196" t="s">
        <v>1818</v>
      </c>
    </row>
    <row r="2140" spans="3:6">
      <c r="E2140" s="1195"/>
      <c r="F2140" s="1194" t="s">
        <v>1817</v>
      </c>
    </row>
    <row r="2141" spans="3:6">
      <c r="E2141" s="1195"/>
      <c r="F2141" s="1194" t="s">
        <v>1816</v>
      </c>
    </row>
    <row r="2142" spans="3:6" ht="14.25">
      <c r="C2142" s="1200" t="s">
        <v>1787</v>
      </c>
      <c r="D2142" s="1199">
        <v>95</v>
      </c>
      <c r="E2142" s="1198"/>
      <c r="F2142" s="1197" t="s">
        <v>1815</v>
      </c>
    </row>
    <row r="2143" spans="3:6">
      <c r="E2143" s="1195">
        <v>950</v>
      </c>
      <c r="F2143" s="1196" t="s">
        <v>1814</v>
      </c>
    </row>
    <row r="2144" spans="3:6">
      <c r="E2144" s="1195"/>
      <c r="F2144" s="1194" t="s">
        <v>1813</v>
      </c>
    </row>
    <row r="2145" spans="2:6">
      <c r="E2145" s="1195">
        <v>951</v>
      </c>
      <c r="F2145" s="1196" t="s">
        <v>1812</v>
      </c>
    </row>
    <row r="2146" spans="2:6">
      <c r="E2146" s="1195"/>
      <c r="F2146" s="1194" t="s">
        <v>1811</v>
      </c>
    </row>
    <row r="2147" spans="2:6">
      <c r="E2147" s="1195">
        <v>952</v>
      </c>
      <c r="F2147" s="1196" t="s">
        <v>1810</v>
      </c>
    </row>
    <row r="2148" spans="2:6">
      <c r="E2148" s="1195"/>
      <c r="F2148" s="1194" t="s">
        <v>1809</v>
      </c>
    </row>
    <row r="2149" spans="2:6">
      <c r="E2149" s="1195">
        <v>959</v>
      </c>
      <c r="F2149" s="1196" t="s">
        <v>1808</v>
      </c>
    </row>
    <row r="2150" spans="2:6">
      <c r="E2150" s="1195"/>
      <c r="F2150" s="1194" t="s">
        <v>1807</v>
      </c>
    </row>
    <row r="2151" spans="2:6" ht="14.25">
      <c r="C2151" s="1200" t="s">
        <v>1787</v>
      </c>
      <c r="D2151" s="1199">
        <v>96</v>
      </c>
      <c r="E2151" s="1198"/>
      <c r="F2151" s="1197" t="s">
        <v>1806</v>
      </c>
    </row>
    <row r="2152" spans="2:6">
      <c r="E2152" s="1195">
        <v>961</v>
      </c>
      <c r="F2152" s="1196" t="s">
        <v>1805</v>
      </c>
    </row>
    <row r="2153" spans="2:6">
      <c r="E2153" s="1195"/>
      <c r="F2153" s="1194" t="s">
        <v>1804</v>
      </c>
    </row>
    <row r="2154" spans="2:6">
      <c r="E2154" s="1195">
        <v>969</v>
      </c>
      <c r="F2154" s="1196" t="s">
        <v>1803</v>
      </c>
    </row>
    <row r="2155" spans="2:6">
      <c r="E2155" s="1195"/>
      <c r="F2155" s="1194" t="s">
        <v>1802</v>
      </c>
    </row>
    <row r="2156" spans="2:6">
      <c r="E2156" s="1195"/>
      <c r="F2156" s="1196"/>
    </row>
    <row r="2157" spans="2:6">
      <c r="E2157" s="1195"/>
      <c r="F2157" s="1196"/>
    </row>
    <row r="2158" spans="2:6" ht="17.25" thickBot="1">
      <c r="B2158" s="1205" t="s">
        <v>1801</v>
      </c>
      <c r="E2158" s="1195"/>
      <c r="F2158" s="1196"/>
    </row>
    <row r="2159" spans="2:6" ht="15">
      <c r="C2159" s="1204"/>
      <c r="D2159" s="1203"/>
      <c r="E2159" s="1202"/>
      <c r="F2159" s="1201"/>
    </row>
    <row r="2160" spans="2:6" ht="14.25">
      <c r="C2160" s="1200" t="s">
        <v>1787</v>
      </c>
      <c r="D2160" s="1199">
        <v>97</v>
      </c>
      <c r="E2160" s="1198"/>
      <c r="F2160" s="1197" t="s">
        <v>1800</v>
      </c>
    </row>
    <row r="2161" spans="2:6">
      <c r="E2161" s="1195">
        <v>971</v>
      </c>
      <c r="F2161" s="1196" t="s">
        <v>1799</v>
      </c>
    </row>
    <row r="2162" spans="2:6">
      <c r="E2162" s="1195"/>
      <c r="F2162" s="1194" t="s">
        <v>1798</v>
      </c>
    </row>
    <row r="2163" spans="2:6">
      <c r="E2163" s="1195">
        <v>972</v>
      </c>
      <c r="F2163" s="1196" t="s">
        <v>1797</v>
      </c>
    </row>
    <row r="2164" spans="2:6">
      <c r="E2164" s="1195"/>
      <c r="F2164" s="1194" t="s">
        <v>1796</v>
      </c>
    </row>
    <row r="2165" spans="2:6">
      <c r="E2165" s="1195">
        <v>973</v>
      </c>
      <c r="F2165" s="1196" t="s">
        <v>1795</v>
      </c>
    </row>
    <row r="2166" spans="2:6">
      <c r="E2166" s="1195"/>
      <c r="F2166" s="1194" t="s">
        <v>1794</v>
      </c>
    </row>
    <row r="2167" spans="2:6" ht="14.25">
      <c r="C2167" s="1200" t="s">
        <v>1787</v>
      </c>
      <c r="D2167" s="1199">
        <v>98</v>
      </c>
      <c r="E2167" s="1198"/>
      <c r="F2167" s="1197" t="s">
        <v>1793</v>
      </c>
    </row>
    <row r="2168" spans="2:6">
      <c r="E2168" s="1195">
        <v>981</v>
      </c>
      <c r="F2168" s="1196" t="s">
        <v>1792</v>
      </c>
    </row>
    <row r="2169" spans="2:6">
      <c r="E2169" s="1195"/>
      <c r="F2169" s="1194" t="s">
        <v>1791</v>
      </c>
    </row>
    <row r="2170" spans="2:6">
      <c r="E2170" s="1195">
        <v>982</v>
      </c>
      <c r="F2170" s="1196" t="s">
        <v>1790</v>
      </c>
    </row>
    <row r="2171" spans="2:6">
      <c r="E2171" s="1195"/>
      <c r="F2171" s="1194" t="s">
        <v>1789</v>
      </c>
    </row>
    <row r="2172" spans="2:6">
      <c r="E2172" s="1195"/>
      <c r="F2172" s="1196"/>
    </row>
    <row r="2173" spans="2:6">
      <c r="E2173" s="1195"/>
      <c r="F2173" s="1196"/>
    </row>
    <row r="2174" spans="2:6" ht="17.25" thickBot="1">
      <c r="B2174" s="1205" t="s">
        <v>1788</v>
      </c>
      <c r="E2174" s="1195"/>
      <c r="F2174" s="1196"/>
    </row>
    <row r="2175" spans="2:6" ht="15">
      <c r="C2175" s="1204"/>
      <c r="D2175" s="1203"/>
      <c r="E2175" s="1202"/>
      <c r="F2175" s="1201"/>
    </row>
    <row r="2176" spans="2:6" ht="14.25">
      <c r="C2176" s="1200" t="s">
        <v>1787</v>
      </c>
      <c r="D2176" s="1199">
        <v>99</v>
      </c>
      <c r="E2176" s="1198"/>
      <c r="F2176" s="1197" t="s">
        <v>1786</v>
      </c>
    </row>
    <row r="2177" spans="5:6">
      <c r="E2177" s="1195">
        <v>999</v>
      </c>
      <c r="F2177" s="1196" t="s">
        <v>1786</v>
      </c>
    </row>
    <row r="2178" spans="5:6">
      <c r="E2178" s="1195"/>
      <c r="F2178" s="1194" t="s">
        <v>1785</v>
      </c>
    </row>
    <row r="2179" spans="5:6"/>
    <row r="2180" spans="5:6"/>
    <row r="2181" spans="5:6"/>
  </sheetData>
  <sheetProtection sheet="1" objects="1" scenarios="1"/>
  <phoneticPr fontId="68"/>
  <pageMargins left="0.7" right="0.7" top="0.75" bottom="0.75" header="0.3" footer="0.3"/>
  <pageSetup paperSize="9" scale="83"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43"/>
  <sheetViews>
    <sheetView showGridLines="0" view="pageBreakPreview" zoomScaleNormal="100" zoomScaleSheetLayoutView="100" workbookViewId="0"/>
  </sheetViews>
  <sheetFormatPr defaultColWidth="4.75" defaultRowHeight="21.75" customHeight="1"/>
  <cols>
    <col min="1" max="1" width="4.75" style="334"/>
    <col min="2" max="9" width="2.875" style="334" customWidth="1"/>
    <col min="10" max="10" width="2.25" style="334" customWidth="1"/>
    <col min="11" max="30" width="2.125" style="334" customWidth="1"/>
    <col min="31" max="31" width="6.5" style="334" customWidth="1"/>
    <col min="32" max="35" width="2.875" style="334" customWidth="1"/>
    <col min="36" max="16384" width="4.75" style="334"/>
  </cols>
  <sheetData>
    <row r="1" spans="1:55" ht="21.75" customHeight="1">
      <c r="A1" s="1145" t="s">
        <v>1729</v>
      </c>
    </row>
    <row r="2" spans="1:55" ht="21.75" customHeight="1">
      <c r="A2" s="734"/>
      <c r="B2" s="735"/>
      <c r="C2" s="735"/>
      <c r="D2" s="735"/>
      <c r="E2" s="735"/>
      <c r="F2" s="735"/>
      <c r="G2" s="1614" t="s">
        <v>1773</v>
      </c>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row>
    <row r="3" spans="1:55"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c r="AD3" s="734"/>
    </row>
    <row r="4" spans="1:55" s="335" customFormat="1" ht="21" customHeight="1" thickBot="1">
      <c r="A4" s="738"/>
      <c r="B4" s="736" t="s">
        <v>1346</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c r="AD4" s="738"/>
    </row>
    <row r="5" spans="1:55" s="335" customFormat="1" ht="21" customHeight="1" thickBot="1">
      <c r="A5" s="738"/>
      <c r="B5" s="739"/>
      <c r="C5" s="739"/>
      <c r="D5" s="739" t="s">
        <v>1347</v>
      </c>
      <c r="E5" s="739"/>
      <c r="F5" s="738"/>
      <c r="G5" s="738"/>
      <c r="H5" s="1596"/>
      <c r="I5" s="1597"/>
      <c r="J5" s="1597"/>
      <c r="K5" s="1597"/>
      <c r="L5" s="1597"/>
      <c r="M5" s="1597"/>
      <c r="N5" s="1597"/>
      <c r="O5" s="1597"/>
      <c r="P5" s="1597"/>
      <c r="Q5" s="1597"/>
      <c r="R5" s="1597"/>
      <c r="S5" s="1597"/>
      <c r="T5" s="1597"/>
      <c r="U5" s="1597"/>
      <c r="V5" s="1597"/>
      <c r="W5" s="1597"/>
      <c r="X5" s="1597"/>
      <c r="Y5" s="1597"/>
      <c r="Z5" s="1597"/>
      <c r="AA5" s="1597"/>
      <c r="AB5" s="1597"/>
      <c r="AC5" s="1597"/>
      <c r="AD5" s="1598"/>
    </row>
    <row r="6" spans="1:55"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c r="AD6" s="738"/>
    </row>
    <row r="7" spans="1:55" s="335" customFormat="1" ht="21" customHeight="1" thickBot="1">
      <c r="A7" s="738"/>
      <c r="B7" s="738"/>
      <c r="C7" s="738"/>
      <c r="D7" s="739" t="s">
        <v>1728</v>
      </c>
      <c r="E7" s="738"/>
      <c r="F7" s="738"/>
      <c r="G7" s="738"/>
      <c r="H7" s="1596"/>
      <c r="I7" s="1597"/>
      <c r="J7" s="1597"/>
      <c r="K7" s="1597"/>
      <c r="L7" s="1597"/>
      <c r="M7" s="1597"/>
      <c r="N7" s="1597"/>
      <c r="O7" s="1597"/>
      <c r="P7" s="1597"/>
      <c r="Q7" s="1597"/>
      <c r="R7" s="1597"/>
      <c r="S7" s="1597"/>
      <c r="T7" s="1597"/>
      <c r="U7" s="1597"/>
      <c r="V7" s="1597"/>
      <c r="W7" s="1597"/>
      <c r="X7" s="1597"/>
      <c r="Y7" s="1597"/>
      <c r="Z7" s="1597"/>
      <c r="AA7" s="1597"/>
      <c r="AB7" s="1597"/>
      <c r="AC7" s="1597"/>
      <c r="AD7" s="1598"/>
    </row>
    <row r="8" spans="1:55" s="335" customFormat="1" ht="20.25" customHeight="1">
      <c r="A8" s="738"/>
      <c r="B8" s="738"/>
      <c r="C8" s="738"/>
      <c r="H8" s="1153" t="s">
        <v>1756</v>
      </c>
      <c r="AB8" s="738"/>
      <c r="AC8" s="738"/>
      <c r="AD8" s="738"/>
    </row>
    <row r="9" spans="1:55" s="335" customFormat="1" ht="6.75" customHeight="1" thickBot="1">
      <c r="A9" s="738"/>
      <c r="B9" s="738"/>
      <c r="C9" s="738"/>
      <c r="D9" s="1154"/>
      <c r="AB9" s="738"/>
      <c r="AC9" s="738"/>
      <c r="AD9" s="738"/>
    </row>
    <row r="10" spans="1:55" s="335" customFormat="1" ht="42" customHeight="1" thickBot="1">
      <c r="A10" s="738"/>
      <c r="B10" s="738"/>
      <c r="C10" s="738"/>
      <c r="D10" s="1594" t="s">
        <v>1746</v>
      </c>
      <c r="E10" s="1595"/>
      <c r="F10" s="1595"/>
      <c r="G10" s="1595"/>
      <c r="H10" s="1595"/>
      <c r="I10" s="1595"/>
      <c r="J10" s="1595"/>
      <c r="K10" s="1595"/>
      <c r="L10" s="1595"/>
      <c r="M10" s="1595"/>
      <c r="N10" s="1595"/>
      <c r="O10" s="1595"/>
      <c r="P10" s="1595"/>
      <c r="Q10" s="1595"/>
      <c r="R10" s="1595"/>
      <c r="S10" s="1595"/>
      <c r="T10" s="1595"/>
      <c r="U10" s="1595"/>
      <c r="V10" s="1595"/>
      <c r="W10" s="1595"/>
      <c r="X10" s="1595"/>
      <c r="Y10" s="738"/>
      <c r="Z10" s="738"/>
      <c r="AA10" s="1609"/>
      <c r="AB10" s="1610"/>
      <c r="AC10" s="1611"/>
      <c r="AD10" s="1185"/>
      <c r="AF10" s="1612" t="s">
        <v>1753</v>
      </c>
      <c r="AG10" s="1613"/>
      <c r="AH10" s="1613"/>
      <c r="AI10" s="1613"/>
      <c r="AJ10" s="1613"/>
      <c r="AK10" s="1613"/>
      <c r="AL10" s="1613"/>
      <c r="AM10" s="1613"/>
      <c r="AN10" s="1613"/>
      <c r="AO10" s="1613"/>
      <c r="AP10" s="1613"/>
      <c r="AQ10" s="1613"/>
      <c r="AR10" s="1613"/>
      <c r="AS10" s="1613"/>
      <c r="AT10" s="1613"/>
      <c r="AU10" s="1613"/>
      <c r="AV10" s="1613"/>
      <c r="AW10" s="1613"/>
      <c r="AX10" s="1613"/>
      <c r="AY10" s="1613"/>
      <c r="AZ10" s="1613"/>
      <c r="BA10" s="1613"/>
      <c r="BB10" s="1613"/>
    </row>
    <row r="11" spans="1:55" s="335" customFormat="1" ht="51.75" customHeight="1">
      <c r="A11" s="738"/>
      <c r="B11" s="738"/>
      <c r="C11" s="738"/>
      <c r="D11" s="1594" t="s">
        <v>1746</v>
      </c>
      <c r="E11" s="1595"/>
      <c r="F11" s="1595"/>
      <c r="G11" s="1595"/>
      <c r="H11" s="1595"/>
      <c r="I11" s="1595"/>
      <c r="J11" s="1595"/>
      <c r="K11" s="1595"/>
      <c r="L11" s="1595"/>
      <c r="M11" s="1595"/>
      <c r="N11" s="1595"/>
      <c r="O11" s="1595"/>
      <c r="P11" s="1595"/>
      <c r="Q11" s="1595"/>
      <c r="R11" s="1595"/>
      <c r="S11" s="1595"/>
      <c r="T11" s="1595"/>
      <c r="U11" s="1595"/>
      <c r="V11" s="1595"/>
      <c r="W11" s="1595"/>
      <c r="X11" s="1595"/>
      <c r="Y11" s="1595"/>
      <c r="Z11" s="1595"/>
      <c r="AA11" s="1595"/>
      <c r="AB11" s="738"/>
      <c r="AC11" s="738"/>
      <c r="AD11" s="738"/>
      <c r="AG11" s="1612" t="s">
        <v>1753</v>
      </c>
      <c r="AH11" s="1613"/>
      <c r="AI11" s="1613"/>
      <c r="AJ11" s="1613"/>
      <c r="AK11" s="1613"/>
      <c r="AL11" s="1613"/>
      <c r="AM11" s="1613"/>
      <c r="AN11" s="1613"/>
      <c r="AO11" s="1613"/>
      <c r="AP11" s="1613"/>
      <c r="AQ11" s="1613"/>
      <c r="AR11" s="1613"/>
      <c r="AS11" s="1613"/>
      <c r="AT11" s="1613"/>
      <c r="AU11" s="1613"/>
      <c r="AV11" s="1613"/>
      <c r="AW11" s="1613"/>
      <c r="AX11" s="1613"/>
      <c r="AY11" s="1613"/>
      <c r="AZ11" s="1613"/>
      <c r="BA11" s="1613"/>
      <c r="BB11" s="1613"/>
      <c r="BC11" s="1613"/>
    </row>
    <row r="12" spans="1:55" s="335" customFormat="1" ht="7.5" customHeight="1" thickBot="1">
      <c r="A12" s="738"/>
      <c r="B12" s="738"/>
      <c r="C12" s="738"/>
      <c r="D12" s="741"/>
      <c r="E12" s="742"/>
      <c r="F12" s="742"/>
      <c r="G12" s="742"/>
      <c r="H12" s="742"/>
      <c r="I12" s="742"/>
      <c r="J12" s="742"/>
      <c r="K12" s="742"/>
      <c r="L12" s="742"/>
      <c r="M12" s="742"/>
      <c r="N12" s="742"/>
      <c r="O12" s="742"/>
      <c r="P12" s="742"/>
      <c r="Q12" s="742"/>
      <c r="R12" s="742"/>
      <c r="S12" s="742"/>
      <c r="T12" s="742"/>
      <c r="U12" s="742"/>
      <c r="V12" s="742"/>
      <c r="W12" s="742"/>
      <c r="X12" s="742"/>
      <c r="Y12" s="742"/>
      <c r="Z12" s="742"/>
      <c r="AA12" s="742"/>
      <c r="AB12" s="738"/>
      <c r="AC12" s="738"/>
      <c r="AD12" s="738"/>
    </row>
    <row r="13" spans="1:55" s="335" customFormat="1" ht="23.25" customHeight="1" thickBot="1">
      <c r="A13" s="738"/>
      <c r="B13" s="738"/>
      <c r="C13" s="738"/>
      <c r="D13" s="1622" t="s">
        <v>1348</v>
      </c>
      <c r="E13" s="1622"/>
      <c r="F13" s="1622"/>
      <c r="G13" s="1622"/>
      <c r="H13" s="1623"/>
      <c r="I13" s="1624"/>
      <c r="J13" s="1624"/>
      <c r="K13" s="1625"/>
      <c r="L13" s="742" t="s">
        <v>1349</v>
      </c>
      <c r="M13" s="742"/>
      <c r="N13" s="742"/>
      <c r="O13" s="742"/>
      <c r="P13" s="742"/>
      <c r="Q13" s="742"/>
      <c r="R13" s="742"/>
      <c r="S13" s="742"/>
      <c r="T13" s="1599" t="s">
        <v>1350</v>
      </c>
      <c r="U13" s="1599"/>
      <c r="V13" s="1599"/>
      <c r="W13" s="1599"/>
      <c r="X13" s="742"/>
      <c r="Y13" s="1600"/>
      <c r="Z13" s="1601"/>
      <c r="AA13" s="1602"/>
      <c r="AB13" s="738" t="s">
        <v>1351</v>
      </c>
      <c r="AC13" s="738"/>
      <c r="AD13" s="738"/>
    </row>
    <row r="14" spans="1:55" s="335" customFormat="1" ht="8.25" customHeight="1" thickBot="1">
      <c r="A14" s="738"/>
      <c r="B14" s="738"/>
      <c r="C14" s="738"/>
      <c r="D14" s="743"/>
      <c r="E14" s="743"/>
      <c r="F14" s="743"/>
      <c r="G14" s="743"/>
      <c r="H14" s="744"/>
      <c r="I14" s="744"/>
      <c r="J14" s="744"/>
      <c r="K14" s="744"/>
      <c r="L14" s="742"/>
      <c r="M14" s="742"/>
      <c r="N14" s="742"/>
      <c r="O14" s="742"/>
      <c r="P14" s="742"/>
      <c r="Q14" s="742"/>
      <c r="R14" s="742"/>
      <c r="S14" s="742"/>
      <c r="T14" s="745"/>
      <c r="U14" s="745"/>
      <c r="V14" s="745"/>
      <c r="W14" s="745"/>
      <c r="X14" s="742"/>
      <c r="Y14" s="746"/>
      <c r="Z14" s="746"/>
      <c r="AA14" s="746"/>
      <c r="AB14" s="738"/>
      <c r="AC14" s="738"/>
      <c r="AD14" s="738"/>
    </row>
    <row r="15" spans="1:55" s="335" customFormat="1" ht="26.25" customHeight="1" thickBot="1">
      <c r="A15" s="738"/>
      <c r="B15" s="738"/>
      <c r="C15" s="738"/>
      <c r="D15" s="743"/>
      <c r="E15" s="1618" t="s">
        <v>4052</v>
      </c>
      <c r="F15" s="1618"/>
      <c r="G15" s="1618"/>
      <c r="H15" s="1618"/>
      <c r="I15" s="1618"/>
      <c r="J15" s="1618"/>
      <c r="K15" s="1618"/>
      <c r="L15" s="1618"/>
      <c r="M15" s="1618"/>
      <c r="N15" s="1618"/>
      <c r="O15" s="1618"/>
      <c r="P15" s="1618"/>
      <c r="Q15" s="1618"/>
      <c r="R15" s="1618"/>
      <c r="S15" s="1618"/>
      <c r="T15" s="1618"/>
      <c r="U15" s="1618"/>
      <c r="V15" s="1618"/>
      <c r="W15" s="1619"/>
      <c r="X15" s="1620"/>
      <c r="Y15" s="1620"/>
      <c r="Z15" s="1620"/>
      <c r="AA15" s="1621"/>
      <c r="AB15" s="738" t="s">
        <v>1352</v>
      </c>
      <c r="AC15" s="738"/>
      <c r="AD15" s="738"/>
      <c r="AG15" s="1612" t="s">
        <v>1752</v>
      </c>
      <c r="AH15" s="1613"/>
      <c r="AI15" s="1613"/>
      <c r="AJ15" s="1613"/>
      <c r="AK15" s="1613"/>
      <c r="AL15" s="1613"/>
      <c r="AM15" s="1613"/>
      <c r="AN15" s="1613"/>
      <c r="AO15" s="1613"/>
      <c r="AP15" s="1613"/>
      <c r="AQ15" s="1613"/>
      <c r="AR15" s="1613"/>
      <c r="AS15" s="1613"/>
      <c r="AT15" s="1613"/>
      <c r="AU15" s="1613"/>
      <c r="AV15" s="1613"/>
      <c r="AW15" s="1613"/>
      <c r="AX15" s="1613"/>
      <c r="AY15" s="1613"/>
      <c r="AZ15" s="1613"/>
      <c r="BA15" s="1613"/>
      <c r="BB15" s="1613"/>
      <c r="BC15" s="1613"/>
    </row>
    <row r="16" spans="1:55" s="335" customFormat="1" ht="15.75" customHeight="1">
      <c r="A16" s="738"/>
      <c r="B16" s="738"/>
      <c r="C16" s="738"/>
      <c r="D16" s="743"/>
      <c r="E16" s="741"/>
      <c r="F16" s="741"/>
      <c r="G16" s="741"/>
      <c r="H16" s="741"/>
      <c r="I16" s="741"/>
      <c r="J16" s="741"/>
      <c r="K16" s="741"/>
      <c r="L16" s="741"/>
      <c r="M16" s="741"/>
      <c r="N16" s="741"/>
      <c r="O16" s="741"/>
      <c r="P16" s="741"/>
      <c r="Q16" s="741"/>
      <c r="R16" s="741"/>
      <c r="S16" s="741"/>
      <c r="T16" s="741"/>
      <c r="U16" s="741"/>
      <c r="V16" s="741"/>
      <c r="W16" s="741"/>
      <c r="X16" s="741"/>
      <c r="Y16" s="741"/>
      <c r="Z16" s="741"/>
      <c r="AA16" s="741"/>
      <c r="AB16" s="738"/>
      <c r="AC16" s="738"/>
      <c r="AD16" s="738"/>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row>
    <row r="17" spans="1:55" s="335" customFormat="1" ht="23.25" customHeight="1">
      <c r="A17" s="738"/>
      <c r="B17" s="738"/>
      <c r="C17" s="738"/>
      <c r="D17" s="1617" t="s">
        <v>1754</v>
      </c>
      <c r="E17" s="1617"/>
      <c r="F17" s="1617"/>
      <c r="G17" s="1617"/>
      <c r="H17" s="1617"/>
      <c r="I17" s="1617"/>
      <c r="J17" s="1617"/>
      <c r="K17" s="1617"/>
      <c r="L17" s="1617"/>
      <c r="M17" s="1617"/>
      <c r="N17" s="1617"/>
      <c r="O17" s="1617"/>
      <c r="P17" s="1617"/>
      <c r="Q17" s="1617"/>
      <c r="R17" s="1617"/>
      <c r="S17" s="1617"/>
      <c r="T17" s="1617"/>
      <c r="U17" s="1617"/>
      <c r="V17" s="1617"/>
      <c r="W17" s="1617"/>
      <c r="X17" s="1617"/>
      <c r="Y17" s="1617"/>
      <c r="Z17" s="1617"/>
      <c r="AA17" s="1617"/>
      <c r="AB17" s="1617"/>
      <c r="AC17" s="1617"/>
      <c r="AD17" s="1617"/>
      <c r="AG17" s="1612" t="s">
        <v>1755</v>
      </c>
      <c r="AH17" s="1612"/>
      <c r="AI17" s="1612"/>
      <c r="AJ17" s="1612"/>
      <c r="AK17" s="1612"/>
      <c r="AL17" s="1612"/>
      <c r="AM17" s="1612"/>
      <c r="AN17" s="1612"/>
      <c r="AO17" s="1612"/>
      <c r="AP17" s="1612"/>
      <c r="AQ17" s="1612"/>
      <c r="AR17" s="1612"/>
      <c r="AS17" s="1612"/>
      <c r="AT17" s="1612"/>
      <c r="AU17" s="1612"/>
      <c r="AV17" s="1612"/>
      <c r="AW17" s="1612"/>
      <c r="AX17" s="1612"/>
      <c r="AY17" s="1612"/>
      <c r="AZ17" s="1612"/>
      <c r="BA17" s="1612"/>
      <c r="BB17" s="1612"/>
      <c r="BC17" s="1612"/>
    </row>
    <row r="18" spans="1:55" s="335" customFormat="1" ht="23.25" customHeight="1">
      <c r="A18" s="738"/>
      <c r="B18" s="738"/>
      <c r="C18" s="738"/>
      <c r="D18" s="1617"/>
      <c r="E18" s="1617"/>
      <c r="F18" s="1617"/>
      <c r="G18" s="1617"/>
      <c r="H18" s="1617"/>
      <c r="I18" s="1617"/>
      <c r="J18" s="1617"/>
      <c r="K18" s="1617"/>
      <c r="L18" s="1617"/>
      <c r="M18" s="1617"/>
      <c r="N18" s="1617"/>
      <c r="O18" s="1617"/>
      <c r="P18" s="1617"/>
      <c r="Q18" s="1617"/>
      <c r="R18" s="1617"/>
      <c r="S18" s="1617"/>
      <c r="T18" s="1617"/>
      <c r="U18" s="1617"/>
      <c r="V18" s="1617"/>
      <c r="W18" s="1617"/>
      <c r="X18" s="1617"/>
      <c r="Y18" s="1617"/>
      <c r="Z18" s="1617"/>
      <c r="AA18" s="1617"/>
      <c r="AB18" s="1617"/>
      <c r="AC18" s="1617"/>
      <c r="AD18" s="1617"/>
      <c r="AG18" s="1612"/>
      <c r="AH18" s="1612"/>
      <c r="AI18" s="1612"/>
      <c r="AJ18" s="1612"/>
      <c r="AK18" s="1612"/>
      <c r="AL18" s="1612"/>
      <c r="AM18" s="1612"/>
      <c r="AN18" s="1612"/>
      <c r="AO18" s="1612"/>
      <c r="AP18" s="1612"/>
      <c r="AQ18" s="1612"/>
      <c r="AR18" s="1612"/>
      <c r="AS18" s="1612"/>
      <c r="AT18" s="1612"/>
      <c r="AU18" s="1612"/>
      <c r="AV18" s="1612"/>
      <c r="AW18" s="1612"/>
      <c r="AX18" s="1612"/>
      <c r="AY18" s="1612"/>
      <c r="AZ18" s="1612"/>
      <c r="BA18" s="1612"/>
      <c r="BB18" s="1612"/>
      <c r="BC18" s="1612"/>
    </row>
    <row r="19" spans="1:55" s="335" customFormat="1" ht="23.25" customHeight="1">
      <c r="A19" s="738"/>
      <c r="B19" s="738"/>
      <c r="C19" s="738"/>
      <c r="D19" s="1617"/>
      <c r="E19" s="1617"/>
      <c r="F19" s="1617"/>
      <c r="G19" s="1617"/>
      <c r="H19" s="1617"/>
      <c r="I19" s="1617"/>
      <c r="J19" s="1617"/>
      <c r="K19" s="1617"/>
      <c r="L19" s="1617"/>
      <c r="M19" s="1617"/>
      <c r="N19" s="1617"/>
      <c r="O19" s="1617"/>
      <c r="P19" s="1617"/>
      <c r="Q19" s="1617"/>
      <c r="R19" s="1617"/>
      <c r="S19" s="1617"/>
      <c r="T19" s="1617"/>
      <c r="U19" s="1617"/>
      <c r="V19" s="1617"/>
      <c r="W19" s="1617"/>
      <c r="X19" s="1617"/>
      <c r="Y19" s="1617"/>
      <c r="Z19" s="1617"/>
      <c r="AA19" s="1617"/>
      <c r="AB19" s="1617"/>
      <c r="AC19" s="1617"/>
      <c r="AD19" s="1617"/>
      <c r="AG19" s="1612"/>
      <c r="AH19" s="1612"/>
      <c r="AI19" s="1612"/>
      <c r="AJ19" s="1612"/>
      <c r="AK19" s="1612"/>
      <c r="AL19" s="1612"/>
      <c r="AM19" s="1612"/>
      <c r="AN19" s="1612"/>
      <c r="AO19" s="1612"/>
      <c r="AP19" s="1612"/>
      <c r="AQ19" s="1612"/>
      <c r="AR19" s="1612"/>
      <c r="AS19" s="1612"/>
      <c r="AT19" s="1612"/>
      <c r="AU19" s="1612"/>
      <c r="AV19" s="1612"/>
      <c r="AW19" s="1612"/>
      <c r="AX19" s="1612"/>
      <c r="AY19" s="1612"/>
      <c r="AZ19" s="1612"/>
      <c r="BA19" s="1612"/>
      <c r="BB19" s="1612"/>
      <c r="BC19" s="1612"/>
    </row>
    <row r="20" spans="1:55" s="335" customFormat="1" ht="18.75" customHeight="1">
      <c r="A20" s="738"/>
      <c r="B20" s="738"/>
      <c r="C20" s="738"/>
      <c r="D20" s="743"/>
      <c r="E20" s="743"/>
      <c r="F20" s="743"/>
      <c r="G20" s="743"/>
      <c r="H20" s="743"/>
      <c r="I20" s="743"/>
      <c r="J20" s="743"/>
      <c r="K20" s="743"/>
      <c r="L20" s="743"/>
      <c r="M20" s="743"/>
      <c r="N20" s="743"/>
      <c r="O20" s="743"/>
      <c r="P20" s="743"/>
      <c r="Q20" s="743"/>
      <c r="R20" s="743"/>
      <c r="S20" s="743"/>
      <c r="T20" s="743"/>
      <c r="U20" s="743"/>
      <c r="V20" s="743"/>
      <c r="W20" s="741"/>
      <c r="X20" s="747"/>
      <c r="Y20" s="747"/>
      <c r="Z20" s="747"/>
      <c r="AA20" s="747"/>
      <c r="AB20" s="738"/>
      <c r="AC20" s="738"/>
      <c r="AD20" s="738"/>
    </row>
    <row r="21" spans="1:55" s="335" customFormat="1" ht="21.75" customHeight="1">
      <c r="A21" s="738"/>
      <c r="B21" s="736" t="s">
        <v>1353</v>
      </c>
      <c r="C21" s="738"/>
      <c r="D21" s="738"/>
      <c r="E21" s="738"/>
      <c r="F21" s="738"/>
      <c r="G21" s="738"/>
      <c r="H21" s="738"/>
      <c r="I21" s="738"/>
      <c r="J21" s="738"/>
      <c r="K21" s="738"/>
      <c r="L21" s="738"/>
      <c r="M21" s="738"/>
      <c r="N21" s="738"/>
      <c r="O21" s="738"/>
      <c r="P21" s="738"/>
      <c r="Q21" s="738"/>
      <c r="R21" s="738"/>
      <c r="S21" s="738"/>
      <c r="T21" s="738"/>
      <c r="U21" s="738"/>
      <c r="V21" s="738"/>
      <c r="W21" s="738"/>
      <c r="X21" s="738"/>
      <c r="Y21" s="738"/>
      <c r="Z21" s="738"/>
      <c r="AA21" s="738"/>
      <c r="AB21" s="738"/>
      <c r="AC21" s="738"/>
      <c r="AD21" s="738"/>
    </row>
    <row r="22" spans="1:55" s="335" customFormat="1" ht="21.75" customHeight="1" thickBot="1">
      <c r="A22" s="738"/>
      <c r="B22" s="738"/>
      <c r="C22" s="738"/>
      <c r="D22" s="738" t="s">
        <v>1354</v>
      </c>
      <c r="E22" s="738"/>
      <c r="F22" s="738"/>
      <c r="G22" s="738"/>
      <c r="H22" s="738"/>
      <c r="I22" s="738"/>
      <c r="J22" s="1615"/>
      <c r="K22" s="1615"/>
      <c r="L22" s="1615"/>
      <c r="M22" s="1615"/>
      <c r="N22" s="1615"/>
      <c r="O22" s="1615"/>
      <c r="P22" s="1615"/>
      <c r="Q22" s="1615"/>
      <c r="R22" s="1615"/>
      <c r="S22" s="1615"/>
      <c r="T22" s="1615"/>
      <c r="U22" s="1615"/>
      <c r="V22" s="1615"/>
      <c r="W22" s="1615"/>
      <c r="X22" s="1615"/>
      <c r="Y22" s="1615"/>
      <c r="Z22" s="1615"/>
      <c r="AA22" s="1615"/>
      <c r="AB22" s="1615"/>
      <c r="AC22" s="1615"/>
      <c r="AD22" s="1615"/>
    </row>
    <row r="23" spans="1:55" s="335" customFormat="1" ht="21.75" customHeight="1" thickBot="1">
      <c r="A23" s="738"/>
      <c r="B23" s="738"/>
      <c r="C23" s="738"/>
      <c r="D23" s="738" t="s">
        <v>1355</v>
      </c>
      <c r="E23" s="738"/>
      <c r="F23" s="738"/>
      <c r="G23" s="738"/>
      <c r="H23" s="738"/>
      <c r="I23" s="738"/>
      <c r="J23" s="1616"/>
      <c r="K23" s="1616"/>
      <c r="L23" s="1616"/>
      <c r="M23" s="1616"/>
      <c r="N23" s="1616"/>
      <c r="O23" s="1616"/>
      <c r="P23" s="1616"/>
      <c r="Q23" s="1616"/>
      <c r="R23" s="1616"/>
      <c r="S23" s="1616"/>
      <c r="T23" s="1616"/>
      <c r="U23" s="1616"/>
      <c r="V23" s="1616"/>
      <c r="W23" s="1616"/>
      <c r="X23" s="1616"/>
      <c r="Y23" s="1616"/>
      <c r="Z23" s="1616"/>
      <c r="AA23" s="1616"/>
      <c r="AB23" s="1616"/>
      <c r="AC23" s="1616"/>
      <c r="AD23" s="1616"/>
    </row>
    <row r="24" spans="1:55" s="335" customFormat="1" ht="15.75" customHeight="1">
      <c r="A24" s="738"/>
      <c r="B24" s="738"/>
      <c r="C24" s="738"/>
      <c r="D24" s="738"/>
      <c r="E24" s="738"/>
      <c r="F24" s="738"/>
      <c r="G24" s="738"/>
      <c r="H24" s="738"/>
      <c r="I24" s="738"/>
      <c r="J24" s="738"/>
      <c r="K24" s="738"/>
      <c r="L24" s="738"/>
      <c r="M24" s="738"/>
      <c r="N24" s="738"/>
      <c r="O24" s="738"/>
      <c r="P24" s="738"/>
      <c r="Q24" s="738"/>
      <c r="R24" s="738"/>
      <c r="S24" s="738"/>
      <c r="T24" s="738"/>
      <c r="U24" s="738"/>
      <c r="V24" s="738"/>
      <c r="W24" s="738"/>
      <c r="X24" s="738"/>
      <c r="Y24" s="738"/>
      <c r="Z24" s="738"/>
      <c r="AA24" s="738"/>
      <c r="AB24" s="738"/>
      <c r="AC24" s="738"/>
      <c r="AD24" s="738"/>
    </row>
    <row r="25" spans="1:55" s="335" customFormat="1" ht="21.75" customHeight="1">
      <c r="A25" s="738"/>
      <c r="B25" s="738"/>
      <c r="C25" s="738"/>
      <c r="D25" s="738" t="s">
        <v>1356</v>
      </c>
      <c r="E25" s="738"/>
      <c r="F25" s="738"/>
      <c r="G25" s="738"/>
      <c r="H25" s="738"/>
      <c r="I25" s="738"/>
      <c r="J25" s="1626"/>
      <c r="K25" s="1627"/>
      <c r="L25" s="1627"/>
      <c r="M25" s="1627"/>
      <c r="N25" s="1627"/>
      <c r="O25" s="1627"/>
      <c r="P25" s="1627"/>
      <c r="Q25" s="1627"/>
      <c r="R25" s="1627"/>
      <c r="S25" s="1627"/>
      <c r="T25" s="1627"/>
      <c r="U25" s="1627"/>
      <c r="V25" s="1627"/>
      <c r="W25" s="1627"/>
      <c r="X25" s="1627"/>
      <c r="Y25" s="1627"/>
      <c r="Z25" s="1627"/>
      <c r="AA25" s="1627"/>
      <c r="AB25" s="1627"/>
      <c r="AC25" s="1627"/>
      <c r="AD25" s="1628"/>
    </row>
    <row r="26" spans="1:55" s="335" customFormat="1" ht="21.75" customHeight="1">
      <c r="A26" s="738"/>
      <c r="B26" s="738"/>
      <c r="C26" s="738"/>
      <c r="D26" s="738"/>
      <c r="E26" s="738"/>
      <c r="F26" s="738"/>
      <c r="G26" s="738"/>
      <c r="H26" s="738"/>
      <c r="I26" s="738"/>
      <c r="J26" s="1629"/>
      <c r="K26" s="1630"/>
      <c r="L26" s="1630"/>
      <c r="M26" s="1630"/>
      <c r="N26" s="1630"/>
      <c r="O26" s="1630"/>
      <c r="P26" s="1630"/>
      <c r="Q26" s="1630"/>
      <c r="R26" s="1630"/>
      <c r="S26" s="1630"/>
      <c r="T26" s="1630"/>
      <c r="U26" s="1630"/>
      <c r="V26" s="1630"/>
      <c r="W26" s="1630"/>
      <c r="X26" s="1630"/>
      <c r="Y26" s="1630"/>
      <c r="Z26" s="1630"/>
      <c r="AA26" s="1630"/>
      <c r="AB26" s="1630"/>
      <c r="AC26" s="1630"/>
      <c r="AD26" s="1631"/>
    </row>
    <row r="27" spans="1:55" s="335" customFormat="1" ht="21.75" customHeight="1">
      <c r="A27" s="738"/>
      <c r="B27" s="738"/>
      <c r="C27" s="738"/>
      <c r="D27" s="738"/>
      <c r="E27" s="738"/>
      <c r="F27" s="738"/>
      <c r="G27" s="738"/>
      <c r="H27" s="738"/>
      <c r="I27" s="738"/>
      <c r="J27" s="1632"/>
      <c r="K27" s="1633"/>
      <c r="L27" s="1633"/>
      <c r="M27" s="1633"/>
      <c r="N27" s="1633"/>
      <c r="O27" s="1633"/>
      <c r="P27" s="1633"/>
      <c r="Q27" s="1633"/>
      <c r="R27" s="1633"/>
      <c r="S27" s="1633"/>
      <c r="T27" s="1633"/>
      <c r="U27" s="1633"/>
      <c r="V27" s="1633"/>
      <c r="W27" s="1633"/>
      <c r="X27" s="1633"/>
      <c r="Y27" s="1633"/>
      <c r="Z27" s="1633"/>
      <c r="AA27" s="1633"/>
      <c r="AB27" s="1633"/>
      <c r="AC27" s="1633"/>
      <c r="AD27" s="1634"/>
    </row>
    <row r="28" spans="1:55" s="335" customFormat="1" ht="6.75" customHeight="1" thickBot="1">
      <c r="A28" s="738"/>
      <c r="B28" s="738"/>
      <c r="C28" s="738"/>
      <c r="D28" s="738"/>
      <c r="E28" s="738"/>
      <c r="F28" s="738"/>
      <c r="G28" s="738"/>
      <c r="H28" s="738"/>
      <c r="I28" s="738"/>
      <c r="J28" s="1180"/>
      <c r="K28" s="1180"/>
      <c r="L28" s="1180"/>
      <c r="M28" s="1180"/>
      <c r="N28" s="1180"/>
      <c r="O28" s="1180"/>
      <c r="P28" s="1180"/>
      <c r="Q28" s="1180"/>
      <c r="R28" s="1180"/>
      <c r="S28" s="1180"/>
      <c r="T28" s="1180"/>
      <c r="U28" s="1180"/>
      <c r="V28" s="1180"/>
      <c r="W28" s="1180"/>
      <c r="X28" s="1180"/>
      <c r="Y28" s="1180"/>
      <c r="Z28" s="1180"/>
      <c r="AA28" s="1180"/>
      <c r="AB28" s="1180"/>
      <c r="AC28" s="1180"/>
      <c r="AD28" s="1180"/>
    </row>
    <row r="29" spans="1:55" s="335" customFormat="1" ht="29.25" customHeight="1">
      <c r="A29" s="738"/>
      <c r="B29" s="738"/>
      <c r="C29" s="738"/>
      <c r="D29" s="738" t="s">
        <v>1769</v>
      </c>
      <c r="E29" s="738"/>
      <c r="F29" s="738"/>
      <c r="G29" s="738"/>
      <c r="H29" s="738"/>
      <c r="I29" s="738"/>
      <c r="J29" s="1605"/>
      <c r="K29" s="1606"/>
      <c r="L29" s="1606"/>
      <c r="M29" s="1573" t="s">
        <v>1778</v>
      </c>
      <c r="N29" s="1576"/>
      <c r="O29" s="1576"/>
      <c r="P29" s="1576"/>
      <c r="Q29" s="1576"/>
      <c r="R29" s="1577"/>
      <c r="S29" s="1607" t="s">
        <v>1779</v>
      </c>
      <c r="T29" s="1608"/>
      <c r="U29" s="1608"/>
      <c r="V29" s="1608"/>
      <c r="W29" s="1608"/>
      <c r="X29" s="1608"/>
      <c r="Y29" s="1573" t="s">
        <v>1780</v>
      </c>
      <c r="Z29" s="1574"/>
      <c r="AA29" s="1574"/>
      <c r="AB29" s="1574"/>
      <c r="AC29" s="1574"/>
      <c r="AD29" s="1575"/>
      <c r="AG29" s="1612" t="s">
        <v>1783</v>
      </c>
      <c r="AH29" s="1612"/>
      <c r="AI29" s="1612"/>
      <c r="AJ29" s="1612"/>
      <c r="AK29" s="1612"/>
      <c r="AL29" s="1612"/>
      <c r="AM29" s="1612"/>
      <c r="AN29" s="1612"/>
      <c r="AO29" s="1612"/>
      <c r="AP29" s="1612"/>
      <c r="AQ29" s="1612"/>
      <c r="AR29" s="1612"/>
      <c r="AS29" s="1612"/>
      <c r="AT29" s="1612"/>
      <c r="AU29" s="1612"/>
      <c r="AV29" s="1612"/>
      <c r="AW29" s="1612"/>
      <c r="AX29" s="1612"/>
      <c r="AY29" s="1612"/>
      <c r="AZ29" s="1612"/>
      <c r="BA29" s="1612"/>
      <c r="BB29" s="1612"/>
      <c r="BC29" s="1612"/>
    </row>
    <row r="30" spans="1:55" s="335" customFormat="1" ht="21.75" customHeight="1">
      <c r="A30" s="738"/>
      <c r="B30" s="738"/>
      <c r="C30" s="738"/>
      <c r="D30" s="738" t="s">
        <v>1770</v>
      </c>
      <c r="E30" s="738"/>
      <c r="F30" s="738"/>
      <c r="G30" s="738"/>
      <c r="H30" s="738"/>
      <c r="I30" s="738"/>
      <c r="J30" s="1603" t="s">
        <v>1781</v>
      </c>
      <c r="K30" s="1604"/>
      <c r="L30" s="1604"/>
      <c r="M30" s="1578"/>
      <c r="N30" s="1579"/>
      <c r="O30" s="1579"/>
      <c r="P30" s="1579"/>
      <c r="Q30" s="1579"/>
      <c r="R30" s="1580"/>
      <c r="S30" s="1586"/>
      <c r="T30" s="1586"/>
      <c r="U30" s="1586"/>
      <c r="V30" s="1586"/>
      <c r="W30" s="1586"/>
      <c r="X30" s="1586"/>
      <c r="Y30" s="1586"/>
      <c r="Z30" s="1586"/>
      <c r="AA30" s="1586"/>
      <c r="AB30" s="1586"/>
      <c r="AC30" s="1587"/>
      <c r="AD30" s="1588"/>
      <c r="AG30" s="1612"/>
      <c r="AH30" s="1612"/>
      <c r="AI30" s="1612"/>
      <c r="AJ30" s="1612"/>
      <c r="AK30" s="1612"/>
      <c r="AL30" s="1612"/>
      <c r="AM30" s="1612"/>
      <c r="AN30" s="1612"/>
      <c r="AO30" s="1612"/>
      <c r="AP30" s="1612"/>
      <c r="AQ30" s="1612"/>
      <c r="AR30" s="1612"/>
      <c r="AS30" s="1612"/>
      <c r="AT30" s="1612"/>
      <c r="AU30" s="1612"/>
      <c r="AV30" s="1612"/>
      <c r="AW30" s="1612"/>
      <c r="AX30" s="1612"/>
      <c r="AY30" s="1612"/>
      <c r="AZ30" s="1612"/>
      <c r="BA30" s="1612"/>
      <c r="BB30" s="1612"/>
      <c r="BC30" s="1612"/>
    </row>
    <row r="31" spans="1:55" s="335" customFormat="1" ht="21.75" customHeight="1" thickBot="1">
      <c r="A31" s="738"/>
      <c r="B31" s="738"/>
      <c r="C31" s="738"/>
      <c r="D31" s="738"/>
      <c r="E31" s="738"/>
      <c r="F31" s="738"/>
      <c r="G31" s="738"/>
      <c r="H31" s="738"/>
      <c r="I31" s="738"/>
      <c r="J31" s="1592" t="s">
        <v>1782</v>
      </c>
      <c r="K31" s="1593"/>
      <c r="L31" s="1593"/>
      <c r="M31" s="1581"/>
      <c r="N31" s="1582"/>
      <c r="O31" s="1582"/>
      <c r="P31" s="1582"/>
      <c r="Q31" s="1582"/>
      <c r="R31" s="1583"/>
      <c r="S31" s="1589"/>
      <c r="T31" s="1589"/>
      <c r="U31" s="1589"/>
      <c r="V31" s="1589"/>
      <c r="W31" s="1589"/>
      <c r="X31" s="1589"/>
      <c r="Y31" s="1589"/>
      <c r="Z31" s="1589"/>
      <c r="AA31" s="1589"/>
      <c r="AB31" s="1589"/>
      <c r="AC31" s="1590"/>
      <c r="AD31" s="1591"/>
      <c r="AG31" s="1571"/>
      <c r="AH31" s="1571"/>
      <c r="AI31" s="1571"/>
      <c r="AJ31" s="1571"/>
      <c r="AK31" s="1571"/>
      <c r="AL31" s="1571"/>
      <c r="AM31" s="1571"/>
      <c r="AN31" s="1571"/>
      <c r="AO31" s="1571"/>
    </row>
    <row r="32" spans="1:55" s="335" customFormat="1" ht="9" customHeight="1">
      <c r="A32" s="738"/>
      <c r="B32" s="738"/>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c r="AD32" s="738"/>
    </row>
    <row r="33" spans="1:30" s="335" customFormat="1" ht="14.25" customHeight="1">
      <c r="A33" s="738"/>
      <c r="B33" s="738"/>
      <c r="C33" s="738"/>
      <c r="D33" s="738"/>
      <c r="E33" s="738"/>
      <c r="F33" s="738"/>
      <c r="G33" s="738"/>
      <c r="H33" s="738"/>
      <c r="I33" s="738"/>
      <c r="J33" s="1184"/>
      <c r="K33" s="1184"/>
      <c r="L33" s="1184"/>
      <c r="M33" s="1184"/>
      <c r="N33" s="1184"/>
      <c r="O33" s="1184"/>
      <c r="P33" s="1184"/>
      <c r="Q33" s="1184"/>
      <c r="R33" s="1184"/>
      <c r="S33" s="738"/>
      <c r="T33" s="738"/>
      <c r="U33" s="738"/>
      <c r="V33" s="738"/>
      <c r="W33" s="738"/>
      <c r="X33" s="738"/>
      <c r="Y33" s="738"/>
      <c r="Z33" s="738"/>
      <c r="AA33" s="738"/>
      <c r="AB33" s="738"/>
      <c r="AC33" s="738"/>
      <c r="AD33" s="738"/>
    </row>
    <row r="34" spans="1:30" s="335" customFormat="1" ht="9" customHeight="1">
      <c r="A34" s="738"/>
      <c r="B34" s="738"/>
      <c r="C34" s="738"/>
      <c r="D34" s="738"/>
      <c r="E34" s="738"/>
      <c r="F34" s="738"/>
      <c r="G34" s="738"/>
      <c r="H34" s="738"/>
      <c r="I34" s="738"/>
      <c r="J34" s="738"/>
      <c r="K34" s="738"/>
      <c r="L34" s="738"/>
      <c r="M34" s="738"/>
      <c r="N34" s="738"/>
      <c r="O34" s="738"/>
      <c r="P34" s="738"/>
      <c r="Q34" s="738"/>
      <c r="R34" s="738"/>
      <c r="S34" s="738"/>
      <c r="T34" s="738"/>
      <c r="U34" s="738"/>
      <c r="V34" s="738"/>
      <c r="W34" s="738"/>
      <c r="X34" s="738"/>
      <c r="Y34" s="738"/>
      <c r="Z34" s="738"/>
      <c r="AA34" s="738"/>
      <c r="AB34" s="738"/>
      <c r="AC34" s="738"/>
      <c r="AD34" s="738"/>
    </row>
    <row r="35" spans="1:30" s="335" customFormat="1" ht="9" customHeight="1" thickBot="1">
      <c r="A35" s="738"/>
      <c r="B35" s="738"/>
      <c r="C35" s="738"/>
      <c r="D35" s="738"/>
      <c r="E35" s="738"/>
      <c r="F35" s="738"/>
      <c r="G35" s="738"/>
      <c r="H35" s="738"/>
      <c r="I35" s="738"/>
      <c r="J35" s="738"/>
      <c r="K35" s="738"/>
      <c r="L35" s="738"/>
      <c r="M35" s="738"/>
      <c r="N35" s="738"/>
      <c r="O35" s="738"/>
      <c r="P35" s="738"/>
      <c r="Q35" s="738"/>
      <c r="R35" s="738"/>
      <c r="S35" s="738"/>
      <c r="T35" s="738"/>
      <c r="U35" s="738"/>
      <c r="V35" s="738"/>
      <c r="W35" s="738"/>
      <c r="X35" s="738"/>
      <c r="Y35" s="738"/>
      <c r="Z35" s="738"/>
      <c r="AA35" s="738"/>
      <c r="AB35" s="738"/>
      <c r="AC35" s="738"/>
      <c r="AD35" s="738"/>
    </row>
    <row r="36" spans="1:30" s="335" customFormat="1" ht="21.75" customHeight="1" thickBot="1">
      <c r="A36" s="738"/>
      <c r="B36" s="736"/>
      <c r="C36" s="738"/>
      <c r="D36" s="738"/>
      <c r="E36" s="738"/>
      <c r="F36" s="738"/>
      <c r="G36" s="335" t="s">
        <v>1764</v>
      </c>
      <c r="Y36" s="1584"/>
      <c r="Z36" s="1585"/>
      <c r="AA36" s="738"/>
      <c r="AB36" s="738"/>
      <c r="AC36" s="738"/>
      <c r="AD36" s="738"/>
    </row>
    <row r="37" spans="1:30" s="335" customFormat="1" ht="15" customHeight="1">
      <c r="A37" s="738"/>
      <c r="B37" s="738"/>
      <c r="C37" s="738"/>
      <c r="D37" s="748"/>
      <c r="E37" s="749"/>
      <c r="F37" s="749"/>
      <c r="H37" s="738" t="s">
        <v>1765</v>
      </c>
      <c r="I37" s="1183"/>
      <c r="J37" s="1183"/>
      <c r="K37" s="1183"/>
      <c r="L37" s="1183"/>
      <c r="M37" s="1183"/>
      <c r="N37" s="1183"/>
      <c r="O37" s="1183"/>
      <c r="P37" s="1183"/>
      <c r="Q37" s="1183"/>
      <c r="R37" s="1183"/>
      <c r="S37" s="738"/>
      <c r="T37" s="1179"/>
      <c r="U37" s="1179"/>
      <c r="V37" s="1179"/>
      <c r="W37" s="1179"/>
      <c r="X37" s="1179"/>
      <c r="Y37" s="749"/>
      <c r="Z37" s="749"/>
      <c r="AA37" s="749"/>
      <c r="AB37" s="749"/>
      <c r="AC37" s="749"/>
      <c r="AD37" s="749"/>
    </row>
    <row r="38" spans="1:30" s="335" customFormat="1" ht="15" customHeight="1">
      <c r="A38" s="738"/>
      <c r="B38" s="738"/>
      <c r="C38" s="738"/>
      <c r="D38" s="748"/>
      <c r="E38" s="749"/>
      <c r="F38" s="749"/>
      <c r="H38" s="748" t="s">
        <v>1766</v>
      </c>
      <c r="I38" s="749"/>
      <c r="J38" s="749"/>
      <c r="K38" s="749"/>
      <c r="L38" s="749"/>
      <c r="M38" s="749"/>
      <c r="N38" s="749"/>
      <c r="O38" s="749"/>
      <c r="P38" s="749"/>
      <c r="Q38" s="749"/>
      <c r="R38" s="749"/>
      <c r="S38" s="749"/>
      <c r="T38" s="749"/>
      <c r="U38" s="749"/>
      <c r="V38" s="749"/>
      <c r="W38" s="749"/>
      <c r="X38" s="749"/>
      <c r="Y38" s="749"/>
      <c r="Z38" s="749"/>
      <c r="AA38" s="749"/>
      <c r="AB38" s="749"/>
      <c r="AC38" s="749"/>
      <c r="AD38" s="749"/>
    </row>
    <row r="39" spans="1:30" s="335" customFormat="1" ht="15" customHeight="1">
      <c r="A39" s="738"/>
      <c r="B39" s="738"/>
      <c r="C39" s="738"/>
      <c r="D39" s="749"/>
      <c r="E39" s="749"/>
      <c r="F39" s="749"/>
      <c r="H39" s="749" t="s">
        <v>1767</v>
      </c>
      <c r="I39" s="749"/>
      <c r="J39" s="749"/>
      <c r="K39" s="749"/>
      <c r="L39" s="749"/>
      <c r="M39" s="749"/>
      <c r="N39" s="749"/>
      <c r="O39" s="749"/>
      <c r="P39" s="749"/>
      <c r="Q39" s="749"/>
      <c r="R39" s="749"/>
      <c r="S39" s="749"/>
      <c r="T39" s="749"/>
      <c r="U39" s="749"/>
      <c r="V39" s="749"/>
      <c r="W39" s="749"/>
      <c r="X39" s="749"/>
      <c r="Y39" s="749"/>
      <c r="Z39" s="749"/>
      <c r="AA39" s="749"/>
      <c r="AB39" s="749"/>
      <c r="AC39" s="749"/>
      <c r="AD39" s="749"/>
    </row>
    <row r="40" spans="1:30" s="335" customFormat="1" ht="15" customHeight="1">
      <c r="A40" s="738"/>
      <c r="B40" s="738"/>
      <c r="C40" s="738"/>
      <c r="D40" s="738"/>
      <c r="E40" s="738"/>
      <c r="F40" s="738"/>
      <c r="H40" s="738" t="s">
        <v>1768</v>
      </c>
      <c r="I40" s="738"/>
      <c r="J40" s="738"/>
      <c r="K40" s="738"/>
      <c r="L40" s="738"/>
      <c r="M40" s="738"/>
      <c r="N40" s="738"/>
      <c r="O40" s="738"/>
      <c r="P40" s="738"/>
      <c r="Q40" s="738"/>
      <c r="R40" s="738"/>
      <c r="S40" s="738"/>
      <c r="T40" s="738"/>
      <c r="U40" s="738"/>
      <c r="V40" s="738"/>
      <c r="W40" s="738"/>
      <c r="X40" s="738"/>
      <c r="Y40" s="738"/>
      <c r="Z40" s="738"/>
      <c r="AA40" s="738"/>
      <c r="AB40" s="738"/>
      <c r="AC40" s="738"/>
      <c r="AD40" s="738"/>
    </row>
    <row r="41" spans="1:30" s="335" customFormat="1" ht="15" customHeight="1">
      <c r="A41" s="738"/>
      <c r="B41" s="738"/>
      <c r="C41" s="738"/>
      <c r="D41" s="738"/>
      <c r="E41" s="738"/>
      <c r="F41" s="738"/>
      <c r="H41" s="738"/>
      <c r="I41" s="738"/>
      <c r="J41" s="738"/>
      <c r="K41" s="738"/>
      <c r="L41" s="738"/>
      <c r="M41" s="738"/>
      <c r="N41" s="738"/>
      <c r="O41" s="738"/>
      <c r="P41" s="738"/>
      <c r="Q41" s="738"/>
      <c r="R41" s="738"/>
      <c r="S41" s="738"/>
      <c r="T41" s="738"/>
      <c r="U41" s="738"/>
      <c r="V41" s="738"/>
      <c r="W41" s="738"/>
      <c r="X41" s="738"/>
      <c r="Y41" s="738"/>
      <c r="Z41" s="738"/>
      <c r="AA41" s="738"/>
      <c r="AB41" s="738"/>
      <c r="AC41" s="738"/>
      <c r="AD41" s="738"/>
    </row>
    <row r="42" spans="1:30" s="335" customFormat="1" ht="15" customHeight="1">
      <c r="A42" s="738"/>
      <c r="B42" s="738"/>
      <c r="C42" s="738"/>
      <c r="D42" s="738"/>
      <c r="E42" s="738"/>
      <c r="F42" s="738"/>
      <c r="H42" s="738"/>
      <c r="I42" s="738"/>
      <c r="J42" s="738"/>
      <c r="K42" s="738"/>
      <c r="L42" s="738"/>
      <c r="M42" s="738"/>
      <c r="N42" s="738"/>
      <c r="O42" s="738"/>
      <c r="P42" s="738"/>
      <c r="Q42" s="738"/>
      <c r="R42" s="738"/>
      <c r="S42" s="738"/>
      <c r="T42" s="738"/>
      <c r="U42" s="738"/>
      <c r="V42" s="738"/>
      <c r="W42" s="738"/>
      <c r="X42" s="738"/>
      <c r="Y42" s="738"/>
      <c r="Z42" s="738"/>
      <c r="AA42" s="738"/>
      <c r="AB42" s="738"/>
      <c r="AC42" s="738"/>
      <c r="AD42" s="738"/>
    </row>
    <row r="43" spans="1:30" s="335" customFormat="1" ht="5.25" customHeight="1">
      <c r="A43" s="738"/>
      <c r="B43" s="1572"/>
      <c r="C43" s="1572"/>
      <c r="D43" s="1572"/>
      <c r="E43" s="1572"/>
      <c r="F43" s="1572"/>
      <c r="G43" s="1572"/>
      <c r="H43" s="1572"/>
      <c r="I43" s="1572"/>
      <c r="J43" s="1572"/>
      <c r="K43" s="1572"/>
      <c r="L43" s="1572"/>
      <c r="M43" s="1572"/>
      <c r="N43" s="1572"/>
      <c r="O43" s="1572"/>
      <c r="P43" s="1572"/>
      <c r="Q43" s="1572"/>
      <c r="R43" s="1572"/>
      <c r="S43" s="1572"/>
      <c r="T43" s="1572"/>
      <c r="U43" s="1572"/>
      <c r="V43" s="1572"/>
      <c r="W43" s="1572"/>
      <c r="X43" s="1572"/>
      <c r="Y43" s="1572"/>
      <c r="Z43" s="1572"/>
      <c r="AA43" s="1572"/>
      <c r="AB43" s="1572"/>
      <c r="AC43" s="1572"/>
      <c r="AD43" s="1572"/>
    </row>
  </sheetData>
  <sheetProtection selectLockedCells="1"/>
  <mergeCells count="38">
    <mergeCell ref="AF10:BB10"/>
    <mergeCell ref="G2:AD2"/>
    <mergeCell ref="AG11:BC11"/>
    <mergeCell ref="AG29:BC30"/>
    <mergeCell ref="AG17:BC19"/>
    <mergeCell ref="J22:AD22"/>
    <mergeCell ref="J23:AD23"/>
    <mergeCell ref="D19:AD19"/>
    <mergeCell ref="AG15:BC15"/>
    <mergeCell ref="E15:V15"/>
    <mergeCell ref="W15:AA15"/>
    <mergeCell ref="D13:G13"/>
    <mergeCell ref="H13:K13"/>
    <mergeCell ref="D17:AD17"/>
    <mergeCell ref="D18:AD18"/>
    <mergeCell ref="J25:AD27"/>
    <mergeCell ref="D10:X10"/>
    <mergeCell ref="H5:AD5"/>
    <mergeCell ref="D11:AA11"/>
    <mergeCell ref="S30:X30"/>
    <mergeCell ref="T13:W13"/>
    <mergeCell ref="Y13:AA13"/>
    <mergeCell ref="H7:AD7"/>
    <mergeCell ref="J30:L30"/>
    <mergeCell ref="J29:L29"/>
    <mergeCell ref="S29:X29"/>
    <mergeCell ref="AA10:AC10"/>
    <mergeCell ref="AG31:AO31"/>
    <mergeCell ref="B43:AD43"/>
    <mergeCell ref="Y29:AD29"/>
    <mergeCell ref="M29:R29"/>
    <mergeCell ref="M30:R30"/>
    <mergeCell ref="M31:R31"/>
    <mergeCell ref="Y36:Z36"/>
    <mergeCell ref="Y30:AD30"/>
    <mergeCell ref="Y31:AD31"/>
    <mergeCell ref="J31:L31"/>
    <mergeCell ref="S31:X31"/>
  </mergeCells>
  <phoneticPr fontId="68"/>
  <conditionalFormatting sqref="H13:K13 J22:AD23">
    <cfRule type="containsBlanks" dxfId="243" priority="7">
      <formula>LEN(TRIM(H13))=0</formula>
    </cfRule>
  </conditionalFormatting>
  <conditionalFormatting sqref="H5:AD5 H7:AD7">
    <cfRule type="containsBlanks" dxfId="242" priority="5">
      <formula>LEN(TRIM(H5))=0</formula>
    </cfRule>
  </conditionalFormatting>
  <conditionalFormatting sqref="J25">
    <cfRule type="containsBlanks" dxfId="241" priority="12">
      <formula>LEN(TRIM(J25))=0</formula>
    </cfRule>
  </conditionalFormatting>
  <conditionalFormatting sqref="W15:AA15">
    <cfRule type="containsBlanks" dxfId="240" priority="9">
      <formula>LEN(TRIM(W15))=0</formula>
    </cfRule>
  </conditionalFormatting>
  <conditionalFormatting sqref="Y36">
    <cfRule type="containsBlanks" dxfId="239" priority="13">
      <formula>LEN(TRIM(Y36))=0</formula>
    </cfRule>
  </conditionalFormatting>
  <conditionalFormatting sqref="Y13:AA13">
    <cfRule type="containsBlanks" dxfId="238" priority="8">
      <formula>LEN(TRIM(Y13))=0</formula>
    </cfRule>
  </conditionalFormatting>
  <conditionalFormatting sqref="AA10">
    <cfRule type="containsBlanks" dxfId="237" priority="2">
      <formula>LEN(TRIM(AA10))=0</formula>
    </cfRule>
  </conditionalFormatting>
  <conditionalFormatting sqref="M30:AD31">
    <cfRule type="containsBlanks" dxfId="236" priority="1">
      <formula>LEN(TRIM(M30))=0</formula>
    </cfRule>
  </conditionalFormatting>
  <dataValidations count="4">
    <dataValidation type="list" allowBlank="1" showInputMessage="1" showErrorMessage="1" sqref="Y36" xr:uid="{D17ED5B8-EAD6-4404-A891-763F7455D5E2}">
      <formula1>"①,②,③,④"</formula1>
    </dataValidation>
    <dataValidation type="list" allowBlank="1" showInputMessage="1" showErrorMessage="1" sqref="H5:AD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H7:AD7" xr:uid="{9E5CB4EF-6098-4DA9-80E9-F1E68F6C7F11}">
      <formula1>"製造業、建設業、運輸業その他,卸売業、サービス業,小売業"</formula1>
    </dataValidation>
    <dataValidation type="list" allowBlank="1" showInputMessage="1" showErrorMessage="1" sqref="AA10" xr:uid="{D3D48FF3-CECD-4355-BAD7-17EC62F35F8A}">
      <formula1>"✓"</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4.25" customHeight="1">
      <c r="A1" s="1635" t="s">
        <v>1730</v>
      </c>
      <c r="B1" s="1635"/>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36" t="s">
        <v>1359</v>
      </c>
      <c r="D5" s="1636"/>
      <c r="E5" s="1636"/>
      <c r="F5" s="1637"/>
      <c r="G5" s="1638"/>
      <c r="H5" s="1638"/>
      <c r="I5" s="1638"/>
      <c r="J5" s="1638"/>
      <c r="K5" s="1638"/>
      <c r="L5" s="1638"/>
      <c r="M5" s="1638"/>
      <c r="N5" s="1638"/>
      <c r="O5" s="1638"/>
      <c r="P5" s="1638"/>
      <c r="Q5" s="1639"/>
      <c r="X5" s="1155" t="s">
        <v>1743</v>
      </c>
      <c r="Y5" s="1156"/>
      <c r="Z5" s="1156"/>
      <c r="AA5" s="1156"/>
      <c r="AB5" s="1156"/>
      <c r="AC5" s="1156"/>
      <c r="AD5" s="1156"/>
      <c r="AE5" s="1156"/>
      <c r="AF5" s="1156"/>
      <c r="AG5" s="1156"/>
      <c r="AH5" s="1156"/>
      <c r="AI5" s="1156"/>
      <c r="AJ5" s="1156"/>
      <c r="AK5" s="1156"/>
    </row>
    <row r="6" spans="1:49" ht="30.75" customHeight="1">
      <c r="B6" s="338"/>
      <c r="C6" s="1636" t="s">
        <v>1360</v>
      </c>
      <c r="D6" s="1636"/>
      <c r="E6" s="1636"/>
      <c r="F6" s="1640"/>
      <c r="G6" s="1640"/>
      <c r="H6" s="1640"/>
      <c r="I6" s="1640"/>
      <c r="J6" s="1640"/>
      <c r="K6" s="1640"/>
      <c r="L6" s="1640"/>
      <c r="M6" s="1641" t="s">
        <v>1361</v>
      </c>
      <c r="N6" s="1642"/>
      <c r="O6" s="1642"/>
      <c r="P6" s="1642"/>
      <c r="Q6" s="1642"/>
    </row>
    <row r="7" spans="1:49" ht="20.100000000000001" customHeight="1">
      <c r="B7" s="338"/>
      <c r="C7" s="1636" t="s">
        <v>1362</v>
      </c>
      <c r="D7" s="1636"/>
      <c r="E7" s="1636"/>
      <c r="F7" s="1643"/>
      <c r="G7" s="1644"/>
      <c r="H7" s="1644"/>
      <c r="I7" s="1645"/>
      <c r="J7" s="338"/>
      <c r="K7" s="338"/>
      <c r="L7" s="338"/>
      <c r="M7" s="338"/>
      <c r="N7" s="338"/>
      <c r="O7" s="338"/>
      <c r="P7" s="338"/>
      <c r="Q7" s="338"/>
    </row>
    <row r="8" spans="1:49" ht="20.100000000000001" customHeight="1">
      <c r="B8" s="338"/>
      <c r="C8" s="1636" t="s">
        <v>1363</v>
      </c>
      <c r="D8" s="1636"/>
      <c r="E8" s="1636"/>
      <c r="F8" s="1646"/>
      <c r="G8" s="1647"/>
      <c r="H8" s="1647"/>
      <c r="I8" s="1648"/>
      <c r="J8" s="750" t="s">
        <v>1364</v>
      </c>
      <c r="K8" s="751"/>
      <c r="L8" s="338"/>
      <c r="M8" s="338"/>
      <c r="N8" s="338"/>
      <c r="O8" s="338"/>
      <c r="P8" s="338"/>
      <c r="Q8" s="338"/>
    </row>
    <row r="9" spans="1:49" ht="20.100000000000001" customHeight="1">
      <c r="B9" s="338"/>
      <c r="C9" s="1636" t="s">
        <v>1365</v>
      </c>
      <c r="D9" s="1636"/>
      <c r="E9" s="1636"/>
      <c r="F9" s="1649"/>
      <c r="G9" s="1650"/>
      <c r="H9" s="750" t="s">
        <v>1366</v>
      </c>
      <c r="I9" s="752"/>
      <c r="J9" s="753"/>
      <c r="K9" s="338"/>
      <c r="L9" s="338"/>
      <c r="M9" s="338"/>
      <c r="N9" s="338"/>
      <c r="O9" s="338"/>
      <c r="P9" s="338"/>
      <c r="Q9" s="338"/>
    </row>
    <row r="10" spans="1:49" ht="20.100000000000001" customHeight="1">
      <c r="B10" s="338"/>
      <c r="C10" s="1636" t="s">
        <v>1367</v>
      </c>
      <c r="D10" s="1636"/>
      <c r="E10" s="1636"/>
      <c r="F10" s="1651"/>
      <c r="G10" s="1652"/>
      <c r="H10" s="754" t="s">
        <v>1368</v>
      </c>
      <c r="I10" s="751"/>
      <c r="J10" s="338"/>
      <c r="K10" s="338"/>
      <c r="L10" s="338"/>
      <c r="M10" s="338"/>
      <c r="N10" s="338"/>
      <c r="O10" s="338"/>
      <c r="P10" s="338"/>
      <c r="Q10" s="338"/>
    </row>
    <row r="11" spans="1:49" ht="24.75" customHeight="1">
      <c r="B11" s="338"/>
      <c r="C11" s="1636" t="s">
        <v>1369</v>
      </c>
      <c r="D11" s="1636"/>
      <c r="E11" s="1636"/>
      <c r="F11" s="1653"/>
      <c r="G11" s="1654"/>
      <c r="H11" s="1654"/>
      <c r="I11" s="1654"/>
      <c r="J11" s="1654"/>
      <c r="K11" s="1654"/>
      <c r="L11" s="1654"/>
      <c r="M11" s="1654"/>
      <c r="N11" s="1654"/>
      <c r="O11" s="1654"/>
      <c r="P11" s="1654"/>
      <c r="Q11" s="1655"/>
    </row>
    <row r="12" spans="1:49" ht="24.75" customHeight="1">
      <c r="B12" s="338"/>
      <c r="C12" s="1636"/>
      <c r="D12" s="1636"/>
      <c r="E12" s="1636"/>
      <c r="F12" s="1656"/>
      <c r="G12" s="1657"/>
      <c r="H12" s="1657"/>
      <c r="I12" s="1657"/>
      <c r="J12" s="1657"/>
      <c r="K12" s="1657"/>
      <c r="L12" s="1657"/>
      <c r="M12" s="1657"/>
      <c r="N12" s="1657"/>
      <c r="O12" s="1657"/>
      <c r="P12" s="1657"/>
      <c r="Q12" s="1658"/>
    </row>
    <row r="13" spans="1:49" ht="20.100000000000001" customHeight="1">
      <c r="B13" s="338"/>
      <c r="C13" s="1636" t="s">
        <v>1175</v>
      </c>
      <c r="D13" s="1636"/>
      <c r="E13" s="1636"/>
      <c r="F13" s="755" t="s">
        <v>1370</v>
      </c>
      <c r="G13" s="1659"/>
      <c r="H13" s="1659"/>
      <c r="I13" s="1660" t="s">
        <v>1371</v>
      </c>
      <c r="J13" s="1661"/>
      <c r="K13" s="755" t="s">
        <v>1370</v>
      </c>
      <c r="L13" s="1659"/>
      <c r="M13" s="1659"/>
      <c r="N13" s="1661" t="s">
        <v>1371</v>
      </c>
      <c r="O13" s="1662"/>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36"/>
      <c r="D14" s="1636"/>
      <c r="E14" s="1636"/>
      <c r="F14" s="1663" t="s">
        <v>1372</v>
      </c>
      <c r="G14" s="1663"/>
      <c r="H14" s="1663"/>
      <c r="I14" s="1663"/>
      <c r="J14" s="1663"/>
      <c r="K14" s="1663" t="s">
        <v>1373</v>
      </c>
      <c r="L14" s="1663"/>
      <c r="M14" s="1663"/>
      <c r="N14" s="1663"/>
      <c r="O14" s="1663"/>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36" t="s">
        <v>1374</v>
      </c>
      <c r="D15" s="1636"/>
      <c r="E15" s="1636"/>
      <c r="F15" s="1664"/>
      <c r="G15" s="1665"/>
      <c r="H15" s="1665"/>
      <c r="I15" s="1666"/>
      <c r="J15" s="756" t="s">
        <v>1364</v>
      </c>
      <c r="K15" s="1664"/>
      <c r="L15" s="1665"/>
      <c r="M15" s="1665"/>
      <c r="N15" s="1666"/>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36" t="s">
        <v>1176</v>
      </c>
      <c r="D16" s="1636"/>
      <c r="E16" s="1636"/>
      <c r="F16" s="1664"/>
      <c r="G16" s="1665"/>
      <c r="H16" s="1665"/>
      <c r="I16" s="1666"/>
      <c r="J16" s="756" t="s">
        <v>1364</v>
      </c>
      <c r="K16" s="1664"/>
      <c r="L16" s="1665"/>
      <c r="M16" s="1665"/>
      <c r="N16" s="1666"/>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67" t="s">
        <v>1177</v>
      </c>
      <c r="D17" s="1667"/>
      <c r="E17" s="1667"/>
      <c r="F17" s="1668"/>
      <c r="G17" s="1669"/>
      <c r="H17" s="1669"/>
      <c r="I17" s="1670"/>
      <c r="J17" s="757" t="s">
        <v>1364</v>
      </c>
      <c r="K17" s="1668"/>
      <c r="L17" s="1669"/>
      <c r="M17" s="1669"/>
      <c r="N17" s="1670"/>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71" t="s">
        <v>1375</v>
      </c>
      <c r="D18" s="1671"/>
      <c r="E18" s="1671"/>
      <c r="F18" s="1672"/>
      <c r="G18" s="1673"/>
      <c r="H18" s="1673"/>
      <c r="I18" s="1674"/>
      <c r="J18" s="1144" t="s">
        <v>1364</v>
      </c>
      <c r="K18" s="1672"/>
      <c r="L18" s="1673"/>
      <c r="M18" s="1673"/>
      <c r="N18" s="1674"/>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76" t="s">
        <v>1727</v>
      </c>
      <c r="D19" s="1677"/>
      <c r="E19" s="1677"/>
      <c r="F19" s="1678"/>
      <c r="G19" s="1678"/>
      <c r="H19" s="1678"/>
      <c r="I19" s="1678"/>
      <c r="J19" s="758" t="s">
        <v>1364</v>
      </c>
      <c r="K19" s="1678"/>
      <c r="L19" s="1678"/>
      <c r="M19" s="1678"/>
      <c r="N19" s="1678"/>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79" t="s">
        <v>1376</v>
      </c>
      <c r="D20" s="1679"/>
      <c r="E20" s="1679"/>
      <c r="F20" s="1681"/>
      <c r="G20" s="1682"/>
      <c r="H20" s="1682"/>
      <c r="I20" s="1682"/>
      <c r="J20" s="1682"/>
      <c r="K20" s="1682"/>
      <c r="L20" s="1682"/>
      <c r="M20" s="1682"/>
      <c r="N20" s="1142" t="s">
        <v>1377</v>
      </c>
      <c r="O20" s="1683"/>
      <c r="P20" s="1684"/>
      <c r="Q20" s="342" t="s">
        <v>1378</v>
      </c>
    </row>
    <row r="21" spans="2:49" ht="20.100000000000001" customHeight="1">
      <c r="B21" s="338"/>
      <c r="C21" s="1680"/>
      <c r="D21" s="1680"/>
      <c r="E21" s="1680"/>
      <c r="F21" s="1685"/>
      <c r="G21" s="1686"/>
      <c r="H21" s="1686"/>
      <c r="I21" s="1686"/>
      <c r="J21" s="1686"/>
      <c r="K21" s="1686"/>
      <c r="L21" s="1686"/>
      <c r="M21" s="1686"/>
      <c r="N21" s="341" t="s">
        <v>1377</v>
      </c>
      <c r="O21" s="1684"/>
      <c r="P21" s="1684"/>
      <c r="Q21" s="342" t="s">
        <v>1378</v>
      </c>
    </row>
    <row r="22" spans="2:49" ht="20.100000000000001" customHeight="1">
      <c r="B22" s="338"/>
      <c r="C22" s="1680"/>
      <c r="D22" s="1680"/>
      <c r="E22" s="1680"/>
      <c r="F22" s="1685"/>
      <c r="G22" s="1686"/>
      <c r="H22" s="1686"/>
      <c r="I22" s="1686"/>
      <c r="J22" s="1686"/>
      <c r="K22" s="1686"/>
      <c r="L22" s="1686"/>
      <c r="M22" s="1686"/>
      <c r="N22" s="341" t="s">
        <v>1377</v>
      </c>
      <c r="O22" s="1684"/>
      <c r="P22" s="1684"/>
      <c r="Q22" s="342" t="s">
        <v>1378</v>
      </c>
    </row>
    <row r="23" spans="2:49" ht="20.100000000000001" customHeight="1">
      <c r="B23" s="338"/>
      <c r="C23" s="1680"/>
      <c r="D23" s="1680"/>
      <c r="E23" s="1680"/>
      <c r="F23" s="1685"/>
      <c r="G23" s="1686"/>
      <c r="H23" s="1686"/>
      <c r="I23" s="1686"/>
      <c r="J23" s="1686"/>
      <c r="K23" s="1686"/>
      <c r="L23" s="1686"/>
      <c r="M23" s="1686"/>
      <c r="N23" s="341" t="s">
        <v>1377</v>
      </c>
      <c r="O23" s="1684"/>
      <c r="P23" s="1684"/>
      <c r="Q23" s="342" t="s">
        <v>1378</v>
      </c>
    </row>
    <row r="24" spans="2:49" ht="20.100000000000001" customHeight="1">
      <c r="B24" s="338"/>
      <c r="C24" s="1680"/>
      <c r="D24" s="1680"/>
      <c r="E24" s="1680"/>
      <c r="F24" s="1685"/>
      <c r="G24" s="1686"/>
      <c r="H24" s="1686"/>
      <c r="I24" s="1686"/>
      <c r="J24" s="1686"/>
      <c r="K24" s="1686"/>
      <c r="L24" s="1686"/>
      <c r="M24" s="1686"/>
      <c r="N24" s="341" t="s">
        <v>1377</v>
      </c>
      <c r="O24" s="1684"/>
      <c r="P24" s="1684"/>
      <c r="Q24" s="342" t="s">
        <v>1378</v>
      </c>
    </row>
    <row r="25" spans="2:49" ht="20.100000000000001" customHeight="1">
      <c r="B25" s="338"/>
    </row>
    <row r="26" spans="2:49" ht="20.100000000000001" customHeight="1">
      <c r="C26" s="1675" t="s">
        <v>1379</v>
      </c>
      <c r="D26" s="1675"/>
      <c r="E26" s="1675"/>
      <c r="F26" s="1675"/>
      <c r="G26" s="1675"/>
      <c r="H26" s="1675"/>
      <c r="I26" s="1675"/>
      <c r="J26" s="1675"/>
      <c r="K26" s="1675"/>
      <c r="L26" s="1675"/>
      <c r="M26" s="1675"/>
      <c r="N26" s="1675"/>
      <c r="O26" s="167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75" t="s">
        <v>1380</v>
      </c>
      <c r="D27" s="1675"/>
      <c r="E27" s="1675"/>
      <c r="F27" s="1675"/>
      <c r="G27" s="1675"/>
      <c r="H27" s="1675"/>
      <c r="I27" s="1675"/>
      <c r="J27" s="1675"/>
      <c r="K27" s="1675"/>
      <c r="L27" s="1675"/>
      <c r="M27" s="1675"/>
      <c r="N27" s="1675"/>
      <c r="O27" s="167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8"/>
  <conditionalFormatting sqref="F15:F19">
    <cfRule type="cellIs" dxfId="235" priority="5" stopIfTrue="1" operator="equal">
      <formula>""</formula>
    </cfRule>
  </conditionalFormatting>
  <conditionalFormatting sqref="F9:G9">
    <cfRule type="containsBlanks" dxfId="234" priority="8" stopIfTrue="1">
      <formula>LEN(TRIM(F9))=0</formula>
    </cfRule>
  </conditionalFormatting>
  <conditionalFormatting sqref="F10:G10">
    <cfRule type="containsBlanks" dxfId="233" priority="15">
      <formula>LEN(TRIM(F10))=0</formula>
    </cfRule>
  </conditionalFormatting>
  <conditionalFormatting sqref="F7:I7">
    <cfRule type="containsBlanks" dxfId="232" priority="9">
      <formula>LEN(TRIM(F7))=0</formula>
    </cfRule>
  </conditionalFormatting>
  <conditionalFormatting sqref="F8:I8">
    <cfRule type="containsBlanks" dxfId="231" priority="14">
      <formula>LEN(TRIM(F8))=0</formula>
    </cfRule>
  </conditionalFormatting>
  <conditionalFormatting sqref="F15:I18 F19">
    <cfRule type="containsBlanks" dxfId="230" priority="4">
      <formula>LEN(TRIM(F15))=0</formula>
    </cfRule>
  </conditionalFormatting>
  <conditionalFormatting sqref="F6:L6">
    <cfRule type="containsBlanks" dxfId="229" priority="13">
      <formula>LEN(TRIM(F6))=0</formula>
    </cfRule>
  </conditionalFormatting>
  <conditionalFormatting sqref="F5:Q5 F6:L6 F7:I8 F9:G10">
    <cfRule type="containsBlanks" dxfId="228" priority="1">
      <formula>LEN(TRIM(F5))=0</formula>
    </cfRule>
  </conditionalFormatting>
  <conditionalFormatting sqref="F5:Q5">
    <cfRule type="containsBlanks" dxfId="227" priority="12">
      <formula>LEN(TRIM(F5))=0</formula>
    </cfRule>
  </conditionalFormatting>
  <conditionalFormatting sqref="F11:Q12 G13:H13 L13:M13">
    <cfRule type="containsBlanks" dxfId="226" priority="6">
      <formula>LEN(TRIM(F11))=0</formula>
    </cfRule>
  </conditionalFormatting>
  <conditionalFormatting sqref="F11:Q12">
    <cfRule type="containsBlanks" dxfId="225" priority="7">
      <formula>LEN(TRIM(F11))=0</formula>
    </cfRule>
  </conditionalFormatting>
  <conditionalFormatting sqref="G13">
    <cfRule type="cellIs" dxfId="224" priority="11" stopIfTrue="1" operator="equal">
      <formula>""</formula>
    </cfRule>
  </conditionalFormatting>
  <conditionalFormatting sqref="K15:K19">
    <cfRule type="cellIs" dxfId="223" priority="3" stopIfTrue="1" operator="equal">
      <formula>""</formula>
    </cfRule>
  </conditionalFormatting>
  <conditionalFormatting sqref="K15:N18 K19">
    <cfRule type="containsBlanks" dxfId="222" priority="2">
      <formula>LEN(TRIM(K15))=0</formula>
    </cfRule>
  </conditionalFormatting>
  <conditionalFormatting sqref="L13">
    <cfRule type="cellIs" dxfId="221"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35" t="s">
        <v>1730</v>
      </c>
      <c r="B1" s="1635"/>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36" t="s">
        <v>1359</v>
      </c>
      <c r="D5" s="1636"/>
      <c r="E5" s="1636"/>
      <c r="F5" s="1637"/>
      <c r="G5" s="1638"/>
      <c r="H5" s="1638"/>
      <c r="I5" s="1638"/>
      <c r="J5" s="1638"/>
      <c r="K5" s="1638"/>
      <c r="L5" s="1638"/>
      <c r="M5" s="1638"/>
      <c r="N5" s="1638"/>
      <c r="O5" s="1638"/>
      <c r="P5" s="1638"/>
      <c r="Q5" s="1639"/>
    </row>
    <row r="6" spans="1:49" ht="30.75" customHeight="1">
      <c r="B6" s="338"/>
      <c r="C6" s="1636" t="s">
        <v>1360</v>
      </c>
      <c r="D6" s="1636"/>
      <c r="E6" s="1636"/>
      <c r="F6" s="1640"/>
      <c r="G6" s="1640"/>
      <c r="H6" s="1640"/>
      <c r="I6" s="1640"/>
      <c r="J6" s="1640"/>
      <c r="K6" s="1640"/>
      <c r="L6" s="1640"/>
      <c r="M6" s="1641" t="s">
        <v>1361</v>
      </c>
      <c r="N6" s="1642"/>
      <c r="O6" s="1642"/>
      <c r="P6" s="1642"/>
      <c r="Q6" s="1642"/>
    </row>
    <row r="7" spans="1:49" ht="20.100000000000001" customHeight="1">
      <c r="B7" s="338"/>
      <c r="C7" s="1636" t="s">
        <v>1362</v>
      </c>
      <c r="D7" s="1636"/>
      <c r="E7" s="1636"/>
      <c r="F7" s="1643"/>
      <c r="G7" s="1644"/>
      <c r="H7" s="1644"/>
      <c r="I7" s="1645"/>
      <c r="J7" s="338"/>
      <c r="K7" s="338"/>
      <c r="L7" s="338"/>
      <c r="M7" s="338"/>
      <c r="N7" s="338"/>
      <c r="O7" s="338"/>
      <c r="P7" s="338"/>
      <c r="Q7" s="338"/>
    </row>
    <row r="8" spans="1:49" ht="20.100000000000001" customHeight="1">
      <c r="B8" s="338"/>
      <c r="C8" s="1636" t="s">
        <v>1363</v>
      </c>
      <c r="D8" s="1636"/>
      <c r="E8" s="1636"/>
      <c r="F8" s="1646"/>
      <c r="G8" s="1647"/>
      <c r="H8" s="1647"/>
      <c r="I8" s="1648"/>
      <c r="J8" s="750" t="s">
        <v>1364</v>
      </c>
      <c r="K8" s="751"/>
      <c r="L8" s="338"/>
      <c r="M8" s="338"/>
      <c r="N8" s="338"/>
      <c r="O8" s="338"/>
      <c r="P8" s="338"/>
      <c r="Q8" s="338"/>
    </row>
    <row r="9" spans="1:49" ht="20.100000000000001" customHeight="1">
      <c r="B9" s="338"/>
      <c r="C9" s="1636" t="s">
        <v>1365</v>
      </c>
      <c r="D9" s="1636"/>
      <c r="E9" s="1636"/>
      <c r="F9" s="1649"/>
      <c r="G9" s="1650"/>
      <c r="H9" s="750" t="s">
        <v>1366</v>
      </c>
      <c r="I9" s="752"/>
      <c r="J9" s="753"/>
      <c r="K9" s="338"/>
      <c r="L9" s="338"/>
      <c r="M9" s="338"/>
      <c r="N9" s="338"/>
      <c r="O9" s="338"/>
      <c r="P9" s="338"/>
      <c r="Q9" s="338"/>
    </row>
    <row r="10" spans="1:49" ht="20.100000000000001" customHeight="1">
      <c r="B10" s="338"/>
      <c r="C10" s="1636" t="s">
        <v>1367</v>
      </c>
      <c r="D10" s="1636"/>
      <c r="E10" s="1636"/>
      <c r="F10" s="1651"/>
      <c r="G10" s="1652"/>
      <c r="H10" s="754" t="s">
        <v>1368</v>
      </c>
      <c r="I10" s="751"/>
      <c r="J10" s="338"/>
      <c r="K10" s="338"/>
      <c r="L10" s="338"/>
      <c r="M10" s="338"/>
      <c r="N10" s="338"/>
      <c r="O10" s="338"/>
      <c r="P10" s="338"/>
      <c r="Q10" s="338"/>
    </row>
    <row r="11" spans="1:49" ht="24.75" customHeight="1">
      <c r="B11" s="338"/>
      <c r="C11" s="1636" t="s">
        <v>1369</v>
      </c>
      <c r="D11" s="1636"/>
      <c r="E11" s="1636"/>
      <c r="F11" s="1653"/>
      <c r="G11" s="1654"/>
      <c r="H11" s="1654"/>
      <c r="I11" s="1654"/>
      <c r="J11" s="1654"/>
      <c r="K11" s="1654"/>
      <c r="L11" s="1654"/>
      <c r="M11" s="1654"/>
      <c r="N11" s="1654"/>
      <c r="O11" s="1654"/>
      <c r="P11" s="1654"/>
      <c r="Q11" s="1655"/>
    </row>
    <row r="12" spans="1:49" ht="24.75" customHeight="1">
      <c r="B12" s="338"/>
      <c r="C12" s="1636"/>
      <c r="D12" s="1636"/>
      <c r="E12" s="1636"/>
      <c r="F12" s="1656"/>
      <c r="G12" s="1657"/>
      <c r="H12" s="1657"/>
      <c r="I12" s="1657"/>
      <c r="J12" s="1657"/>
      <c r="K12" s="1657"/>
      <c r="L12" s="1657"/>
      <c r="M12" s="1657"/>
      <c r="N12" s="1657"/>
      <c r="O12" s="1657"/>
      <c r="P12" s="1657"/>
      <c r="Q12" s="1658"/>
    </row>
    <row r="13" spans="1:49" ht="20.100000000000001" customHeight="1">
      <c r="B13" s="338"/>
      <c r="C13" s="1636" t="s">
        <v>1175</v>
      </c>
      <c r="D13" s="1636"/>
      <c r="E13" s="1636"/>
      <c r="F13" s="755" t="s">
        <v>1370</v>
      </c>
      <c r="G13" s="1659"/>
      <c r="H13" s="1659"/>
      <c r="I13" s="1660" t="s">
        <v>1371</v>
      </c>
      <c r="J13" s="1661"/>
      <c r="K13" s="755" t="s">
        <v>1370</v>
      </c>
      <c r="L13" s="1659"/>
      <c r="M13" s="1659"/>
      <c r="N13" s="1661" t="s">
        <v>1371</v>
      </c>
      <c r="O13" s="1662"/>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36"/>
      <c r="D14" s="1636"/>
      <c r="E14" s="1636"/>
      <c r="F14" s="1663" t="s">
        <v>1372</v>
      </c>
      <c r="G14" s="1663"/>
      <c r="H14" s="1663"/>
      <c r="I14" s="1663"/>
      <c r="J14" s="1663"/>
      <c r="K14" s="1663" t="s">
        <v>1373</v>
      </c>
      <c r="L14" s="1663"/>
      <c r="M14" s="1663"/>
      <c r="N14" s="1663"/>
      <c r="O14" s="1663"/>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36" t="s">
        <v>1374</v>
      </c>
      <c r="D15" s="1636"/>
      <c r="E15" s="1636"/>
      <c r="F15" s="1664"/>
      <c r="G15" s="1665"/>
      <c r="H15" s="1665"/>
      <c r="I15" s="1666"/>
      <c r="J15" s="756" t="s">
        <v>1364</v>
      </c>
      <c r="K15" s="1664"/>
      <c r="L15" s="1665"/>
      <c r="M15" s="1665"/>
      <c r="N15" s="1666"/>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36" t="s">
        <v>1176</v>
      </c>
      <c r="D16" s="1636"/>
      <c r="E16" s="1636"/>
      <c r="F16" s="1664"/>
      <c r="G16" s="1665"/>
      <c r="H16" s="1665"/>
      <c r="I16" s="1666"/>
      <c r="J16" s="756" t="s">
        <v>1364</v>
      </c>
      <c r="K16" s="1664"/>
      <c r="L16" s="1665"/>
      <c r="M16" s="1665"/>
      <c r="N16" s="1666"/>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67" t="s">
        <v>1177</v>
      </c>
      <c r="D17" s="1667"/>
      <c r="E17" s="1667"/>
      <c r="F17" s="1668"/>
      <c r="G17" s="1669"/>
      <c r="H17" s="1669"/>
      <c r="I17" s="1670"/>
      <c r="J17" s="757" t="s">
        <v>1364</v>
      </c>
      <c r="K17" s="1668"/>
      <c r="L17" s="1669"/>
      <c r="M17" s="1669"/>
      <c r="N17" s="1670"/>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71" t="s">
        <v>1375</v>
      </c>
      <c r="D18" s="1671"/>
      <c r="E18" s="1671"/>
      <c r="F18" s="1672"/>
      <c r="G18" s="1673"/>
      <c r="H18" s="1673"/>
      <c r="I18" s="1674"/>
      <c r="J18" s="1144" t="s">
        <v>1364</v>
      </c>
      <c r="K18" s="1672"/>
      <c r="L18" s="1673"/>
      <c r="M18" s="1673"/>
      <c r="N18" s="1674"/>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76" t="s">
        <v>1727</v>
      </c>
      <c r="D19" s="1677"/>
      <c r="E19" s="1677"/>
      <c r="F19" s="1678"/>
      <c r="G19" s="1678"/>
      <c r="H19" s="1678"/>
      <c r="I19" s="1678"/>
      <c r="J19" s="758" t="s">
        <v>1364</v>
      </c>
      <c r="K19" s="1678"/>
      <c r="L19" s="1678"/>
      <c r="M19" s="1678"/>
      <c r="N19" s="1678"/>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79" t="s">
        <v>1376</v>
      </c>
      <c r="D20" s="1679"/>
      <c r="E20" s="1679"/>
      <c r="F20" s="1681"/>
      <c r="G20" s="1682"/>
      <c r="H20" s="1682"/>
      <c r="I20" s="1682"/>
      <c r="J20" s="1682"/>
      <c r="K20" s="1682"/>
      <c r="L20" s="1682"/>
      <c r="M20" s="1682"/>
      <c r="N20" s="1142" t="s">
        <v>1377</v>
      </c>
      <c r="O20" s="1683"/>
      <c r="P20" s="1684"/>
      <c r="Q20" s="342" t="s">
        <v>1378</v>
      </c>
    </row>
    <row r="21" spans="2:49" ht="20.100000000000001" customHeight="1">
      <c r="B21" s="338"/>
      <c r="C21" s="1680"/>
      <c r="D21" s="1680"/>
      <c r="E21" s="1680"/>
      <c r="F21" s="1685"/>
      <c r="G21" s="1686"/>
      <c r="H21" s="1686"/>
      <c r="I21" s="1686"/>
      <c r="J21" s="1686"/>
      <c r="K21" s="1686"/>
      <c r="L21" s="1686"/>
      <c r="M21" s="1686"/>
      <c r="N21" s="341" t="s">
        <v>1377</v>
      </c>
      <c r="O21" s="1684"/>
      <c r="P21" s="1684"/>
      <c r="Q21" s="342" t="s">
        <v>1378</v>
      </c>
    </row>
    <row r="22" spans="2:49" ht="20.100000000000001" customHeight="1">
      <c r="B22" s="338"/>
      <c r="C22" s="1680"/>
      <c r="D22" s="1680"/>
      <c r="E22" s="1680"/>
      <c r="F22" s="1685"/>
      <c r="G22" s="1686"/>
      <c r="H22" s="1686"/>
      <c r="I22" s="1686"/>
      <c r="J22" s="1686"/>
      <c r="K22" s="1686"/>
      <c r="L22" s="1686"/>
      <c r="M22" s="1686"/>
      <c r="N22" s="341" t="s">
        <v>1377</v>
      </c>
      <c r="O22" s="1684"/>
      <c r="P22" s="1684"/>
      <c r="Q22" s="342" t="s">
        <v>1378</v>
      </c>
    </row>
    <row r="23" spans="2:49" ht="20.100000000000001" customHeight="1">
      <c r="B23" s="338"/>
      <c r="C23" s="1680"/>
      <c r="D23" s="1680"/>
      <c r="E23" s="1680"/>
      <c r="F23" s="1685"/>
      <c r="G23" s="1686"/>
      <c r="H23" s="1686"/>
      <c r="I23" s="1686"/>
      <c r="J23" s="1686"/>
      <c r="K23" s="1686"/>
      <c r="L23" s="1686"/>
      <c r="M23" s="1686"/>
      <c r="N23" s="341" t="s">
        <v>1377</v>
      </c>
      <c r="O23" s="1684"/>
      <c r="P23" s="1684"/>
      <c r="Q23" s="342" t="s">
        <v>1378</v>
      </c>
    </row>
    <row r="24" spans="2:49" ht="20.100000000000001" customHeight="1">
      <c r="B24" s="338"/>
      <c r="C24" s="1680"/>
      <c r="D24" s="1680"/>
      <c r="E24" s="1680"/>
      <c r="F24" s="1685"/>
      <c r="G24" s="1686"/>
      <c r="H24" s="1686"/>
      <c r="I24" s="1686"/>
      <c r="J24" s="1686"/>
      <c r="K24" s="1686"/>
      <c r="L24" s="1686"/>
      <c r="M24" s="1686"/>
      <c r="N24" s="341" t="s">
        <v>1377</v>
      </c>
      <c r="O24" s="1684"/>
      <c r="P24" s="1684"/>
      <c r="Q24" s="342" t="s">
        <v>1378</v>
      </c>
    </row>
    <row r="25" spans="2:49" ht="20.100000000000001" customHeight="1">
      <c r="B25" s="338"/>
    </row>
    <row r="26" spans="2:49" ht="20.100000000000001" customHeight="1">
      <c r="C26" s="1675" t="s">
        <v>1379</v>
      </c>
      <c r="D26" s="1675"/>
      <c r="E26" s="1675"/>
      <c r="F26" s="1675"/>
      <c r="G26" s="1675"/>
      <c r="H26" s="1675"/>
      <c r="I26" s="1675"/>
      <c r="J26" s="1675"/>
      <c r="K26" s="1675"/>
      <c r="L26" s="1675"/>
      <c r="M26" s="1675"/>
      <c r="N26" s="1675"/>
      <c r="O26" s="167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75" t="s">
        <v>1380</v>
      </c>
      <c r="D27" s="1675"/>
      <c r="E27" s="1675"/>
      <c r="F27" s="1675"/>
      <c r="G27" s="1675"/>
      <c r="H27" s="1675"/>
      <c r="I27" s="1675"/>
      <c r="J27" s="1675"/>
      <c r="K27" s="1675"/>
      <c r="L27" s="1675"/>
      <c r="M27" s="1675"/>
      <c r="N27" s="1675"/>
      <c r="O27" s="167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8"/>
  <conditionalFormatting sqref="F15:F19">
    <cfRule type="cellIs" dxfId="220" priority="5" stopIfTrue="1" operator="equal">
      <formula>""</formula>
    </cfRule>
  </conditionalFormatting>
  <conditionalFormatting sqref="F9:G9">
    <cfRule type="containsBlanks" dxfId="219" priority="8" stopIfTrue="1">
      <formula>LEN(TRIM(F9))=0</formula>
    </cfRule>
  </conditionalFormatting>
  <conditionalFormatting sqref="F10:G10">
    <cfRule type="containsBlanks" dxfId="218" priority="17">
      <formula>LEN(TRIM(F10))=0</formula>
    </cfRule>
  </conditionalFormatting>
  <conditionalFormatting sqref="F7:I7">
    <cfRule type="containsBlanks" dxfId="217" priority="9">
      <formula>LEN(TRIM(F7))=0</formula>
    </cfRule>
  </conditionalFormatting>
  <conditionalFormatting sqref="F8:I8">
    <cfRule type="containsBlanks" dxfId="216" priority="16">
      <formula>LEN(TRIM(F8))=0</formula>
    </cfRule>
  </conditionalFormatting>
  <conditionalFormatting sqref="F15:I18 F19">
    <cfRule type="containsBlanks" dxfId="215" priority="4">
      <formula>LEN(TRIM(F15))=0</formula>
    </cfRule>
  </conditionalFormatting>
  <conditionalFormatting sqref="F6:L6">
    <cfRule type="containsBlanks" dxfId="214" priority="15">
      <formula>LEN(TRIM(F6))=0</formula>
    </cfRule>
  </conditionalFormatting>
  <conditionalFormatting sqref="F5:Q5 F6:L6 F7:I8 F9:G10">
    <cfRule type="containsBlanks" dxfId="213" priority="1">
      <formula>LEN(TRIM(F5))=0</formula>
    </cfRule>
  </conditionalFormatting>
  <conditionalFormatting sqref="F5:Q5">
    <cfRule type="containsBlanks" dxfId="212" priority="14">
      <formula>LEN(TRIM(F5))=0</formula>
    </cfRule>
  </conditionalFormatting>
  <conditionalFormatting sqref="F11:Q12 G13:H13 L13:M13">
    <cfRule type="containsBlanks" dxfId="211" priority="6">
      <formula>LEN(TRIM(F11))=0</formula>
    </cfRule>
  </conditionalFormatting>
  <conditionalFormatting sqref="F11:Q12">
    <cfRule type="containsBlanks" dxfId="210" priority="7">
      <formula>LEN(TRIM(F11))=0</formula>
    </cfRule>
  </conditionalFormatting>
  <conditionalFormatting sqref="G13">
    <cfRule type="cellIs" dxfId="209" priority="13" stopIfTrue="1" operator="equal">
      <formula>""</formula>
    </cfRule>
  </conditionalFormatting>
  <conditionalFormatting sqref="K15:K19">
    <cfRule type="cellIs" dxfId="208" priority="3" stopIfTrue="1" operator="equal">
      <formula>""</formula>
    </cfRule>
  </conditionalFormatting>
  <conditionalFormatting sqref="K15:N18 K19">
    <cfRule type="containsBlanks" dxfId="207" priority="2">
      <formula>LEN(TRIM(K15))=0</formula>
    </cfRule>
  </conditionalFormatting>
  <conditionalFormatting sqref="L13">
    <cfRule type="cellIs" dxfId="206"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635" t="s">
        <v>1730</v>
      </c>
      <c r="B1" s="1635"/>
    </row>
    <row r="2" spans="1:49" ht="17.25" hidden="1" customHeight="1">
      <c r="B2" s="337" t="s">
        <v>1357</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1358</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36" t="s">
        <v>1359</v>
      </c>
      <c r="D5" s="1636"/>
      <c r="E5" s="1636"/>
      <c r="F5" s="1637"/>
      <c r="G5" s="1638"/>
      <c r="H5" s="1638"/>
      <c r="I5" s="1638"/>
      <c r="J5" s="1638"/>
      <c r="K5" s="1638"/>
      <c r="L5" s="1638"/>
      <c r="M5" s="1638"/>
      <c r="N5" s="1638"/>
      <c r="O5" s="1638"/>
      <c r="P5" s="1638"/>
      <c r="Q5" s="1639"/>
    </row>
    <row r="6" spans="1:49" ht="30.75" customHeight="1">
      <c r="B6" s="338"/>
      <c r="C6" s="1636" t="s">
        <v>1360</v>
      </c>
      <c r="D6" s="1636"/>
      <c r="E6" s="1636"/>
      <c r="F6" s="1640"/>
      <c r="G6" s="1640"/>
      <c r="H6" s="1640"/>
      <c r="I6" s="1640"/>
      <c r="J6" s="1640"/>
      <c r="K6" s="1640"/>
      <c r="L6" s="1640"/>
      <c r="M6" s="1641" t="s">
        <v>1361</v>
      </c>
      <c r="N6" s="1642"/>
      <c r="O6" s="1642"/>
      <c r="P6" s="1642"/>
      <c r="Q6" s="1642"/>
    </row>
    <row r="7" spans="1:49" ht="20.100000000000001" customHeight="1">
      <c r="B7" s="338"/>
      <c r="C7" s="1636" t="s">
        <v>1362</v>
      </c>
      <c r="D7" s="1636"/>
      <c r="E7" s="1636"/>
      <c r="F7" s="1643"/>
      <c r="G7" s="1644"/>
      <c r="H7" s="1644"/>
      <c r="I7" s="1645"/>
      <c r="J7" s="338"/>
      <c r="K7" s="338"/>
      <c r="L7" s="338"/>
      <c r="M7" s="338"/>
      <c r="N7" s="338"/>
      <c r="O7" s="338"/>
      <c r="P7" s="338"/>
      <c r="Q7" s="338"/>
    </row>
    <row r="8" spans="1:49" ht="20.100000000000001" customHeight="1">
      <c r="B8" s="338"/>
      <c r="C8" s="1636" t="s">
        <v>1363</v>
      </c>
      <c r="D8" s="1636"/>
      <c r="E8" s="1636"/>
      <c r="F8" s="1646"/>
      <c r="G8" s="1647"/>
      <c r="H8" s="1647"/>
      <c r="I8" s="1648"/>
      <c r="J8" s="750" t="s">
        <v>1364</v>
      </c>
      <c r="K8" s="751"/>
      <c r="L8" s="338"/>
      <c r="M8" s="338"/>
      <c r="N8" s="338"/>
      <c r="O8" s="338"/>
      <c r="P8" s="338"/>
      <c r="Q8" s="338"/>
    </row>
    <row r="9" spans="1:49" ht="20.100000000000001" customHeight="1">
      <c r="B9" s="338"/>
      <c r="C9" s="1636" t="s">
        <v>1365</v>
      </c>
      <c r="D9" s="1636"/>
      <c r="E9" s="1636"/>
      <c r="F9" s="1649"/>
      <c r="G9" s="1650"/>
      <c r="H9" s="750" t="s">
        <v>1366</v>
      </c>
      <c r="I9" s="752"/>
      <c r="J9" s="753"/>
      <c r="K9" s="338"/>
      <c r="L9" s="338"/>
      <c r="M9" s="338"/>
      <c r="N9" s="338"/>
      <c r="O9" s="338"/>
      <c r="P9" s="338"/>
      <c r="Q9" s="338"/>
    </row>
    <row r="10" spans="1:49" ht="20.100000000000001" customHeight="1">
      <c r="B10" s="338"/>
      <c r="C10" s="1636" t="s">
        <v>1367</v>
      </c>
      <c r="D10" s="1636"/>
      <c r="E10" s="1636"/>
      <c r="F10" s="1651"/>
      <c r="G10" s="1652"/>
      <c r="H10" s="754" t="s">
        <v>1368</v>
      </c>
      <c r="I10" s="751"/>
      <c r="J10" s="338"/>
      <c r="K10" s="338"/>
      <c r="L10" s="338"/>
      <c r="M10" s="338"/>
      <c r="N10" s="338"/>
      <c r="O10" s="338"/>
      <c r="P10" s="338"/>
      <c r="Q10" s="338"/>
    </row>
    <row r="11" spans="1:49" ht="24.75" customHeight="1">
      <c r="B11" s="338"/>
      <c r="C11" s="1636" t="s">
        <v>1369</v>
      </c>
      <c r="D11" s="1636"/>
      <c r="E11" s="1636"/>
      <c r="F11" s="1653"/>
      <c r="G11" s="1654"/>
      <c r="H11" s="1654"/>
      <c r="I11" s="1654"/>
      <c r="J11" s="1654"/>
      <c r="K11" s="1654"/>
      <c r="L11" s="1654"/>
      <c r="M11" s="1654"/>
      <c r="N11" s="1654"/>
      <c r="O11" s="1654"/>
      <c r="P11" s="1654"/>
      <c r="Q11" s="1655"/>
    </row>
    <row r="12" spans="1:49" ht="24.75" customHeight="1">
      <c r="B12" s="338"/>
      <c r="C12" s="1636"/>
      <c r="D12" s="1636"/>
      <c r="E12" s="1636"/>
      <c r="F12" s="1656"/>
      <c r="G12" s="1657"/>
      <c r="H12" s="1657"/>
      <c r="I12" s="1657"/>
      <c r="J12" s="1657"/>
      <c r="K12" s="1657"/>
      <c r="L12" s="1657"/>
      <c r="M12" s="1657"/>
      <c r="N12" s="1657"/>
      <c r="O12" s="1657"/>
      <c r="P12" s="1657"/>
      <c r="Q12" s="1658"/>
    </row>
    <row r="13" spans="1:49" ht="20.100000000000001" customHeight="1">
      <c r="B13" s="338"/>
      <c r="C13" s="1636" t="s">
        <v>1175</v>
      </c>
      <c r="D13" s="1636"/>
      <c r="E13" s="1636"/>
      <c r="F13" s="755" t="s">
        <v>1370</v>
      </c>
      <c r="G13" s="1659"/>
      <c r="H13" s="1659"/>
      <c r="I13" s="1660" t="s">
        <v>1371</v>
      </c>
      <c r="J13" s="1661"/>
      <c r="K13" s="755" t="s">
        <v>1370</v>
      </c>
      <c r="L13" s="1659"/>
      <c r="M13" s="1659"/>
      <c r="N13" s="1661" t="s">
        <v>1371</v>
      </c>
      <c r="O13" s="1662"/>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36"/>
      <c r="D14" s="1636"/>
      <c r="E14" s="1636"/>
      <c r="F14" s="1663" t="s">
        <v>1372</v>
      </c>
      <c r="G14" s="1663"/>
      <c r="H14" s="1663"/>
      <c r="I14" s="1663"/>
      <c r="J14" s="1663"/>
      <c r="K14" s="1663" t="s">
        <v>1373</v>
      </c>
      <c r="L14" s="1663"/>
      <c r="M14" s="1663"/>
      <c r="N14" s="1663"/>
      <c r="O14" s="1663"/>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36" t="s">
        <v>1374</v>
      </c>
      <c r="D15" s="1636"/>
      <c r="E15" s="1636"/>
      <c r="F15" s="1664"/>
      <c r="G15" s="1665"/>
      <c r="H15" s="1665"/>
      <c r="I15" s="1666"/>
      <c r="J15" s="756" t="s">
        <v>1364</v>
      </c>
      <c r="K15" s="1664"/>
      <c r="L15" s="1665"/>
      <c r="M15" s="1665"/>
      <c r="N15" s="1666"/>
      <c r="O15" s="756" t="s">
        <v>1364</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36" t="s">
        <v>1176</v>
      </c>
      <c r="D16" s="1636"/>
      <c r="E16" s="1636"/>
      <c r="F16" s="1664"/>
      <c r="G16" s="1665"/>
      <c r="H16" s="1665"/>
      <c r="I16" s="1666"/>
      <c r="J16" s="756" t="s">
        <v>1364</v>
      </c>
      <c r="K16" s="1664"/>
      <c r="L16" s="1665"/>
      <c r="M16" s="1665"/>
      <c r="N16" s="1666"/>
      <c r="O16" s="756" t="s">
        <v>1364</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67" t="s">
        <v>1177</v>
      </c>
      <c r="D17" s="1667"/>
      <c r="E17" s="1667"/>
      <c r="F17" s="1668"/>
      <c r="G17" s="1669"/>
      <c r="H17" s="1669"/>
      <c r="I17" s="1670"/>
      <c r="J17" s="757" t="s">
        <v>1364</v>
      </c>
      <c r="K17" s="1668"/>
      <c r="L17" s="1669"/>
      <c r="M17" s="1669"/>
      <c r="N17" s="1670"/>
      <c r="O17" s="757" t="s">
        <v>1364</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71" t="s">
        <v>1375</v>
      </c>
      <c r="D18" s="1671"/>
      <c r="E18" s="1671"/>
      <c r="F18" s="1672"/>
      <c r="G18" s="1673"/>
      <c r="H18" s="1673"/>
      <c r="I18" s="1674"/>
      <c r="J18" s="1144" t="s">
        <v>1364</v>
      </c>
      <c r="K18" s="1672"/>
      <c r="L18" s="1673"/>
      <c r="M18" s="1673"/>
      <c r="N18" s="1674"/>
      <c r="O18" s="1144" t="s">
        <v>1364</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76" t="s">
        <v>1727</v>
      </c>
      <c r="D19" s="1677"/>
      <c r="E19" s="1677"/>
      <c r="F19" s="1678"/>
      <c r="G19" s="1678"/>
      <c r="H19" s="1678"/>
      <c r="I19" s="1678"/>
      <c r="J19" s="758" t="s">
        <v>1364</v>
      </c>
      <c r="K19" s="1678"/>
      <c r="L19" s="1678"/>
      <c r="M19" s="1678"/>
      <c r="N19" s="1678"/>
      <c r="O19" s="1143" t="s">
        <v>1364</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79" t="s">
        <v>1376</v>
      </c>
      <c r="D20" s="1679"/>
      <c r="E20" s="1679"/>
      <c r="F20" s="1681"/>
      <c r="G20" s="1682"/>
      <c r="H20" s="1682"/>
      <c r="I20" s="1682"/>
      <c r="J20" s="1682"/>
      <c r="K20" s="1682"/>
      <c r="L20" s="1682"/>
      <c r="M20" s="1682"/>
      <c r="N20" s="1142" t="s">
        <v>1377</v>
      </c>
      <c r="O20" s="1683"/>
      <c r="P20" s="1684"/>
      <c r="Q20" s="342" t="s">
        <v>1378</v>
      </c>
    </row>
    <row r="21" spans="2:49" ht="20.100000000000001" customHeight="1">
      <c r="B21" s="338"/>
      <c r="C21" s="1680"/>
      <c r="D21" s="1680"/>
      <c r="E21" s="1680"/>
      <c r="F21" s="1685"/>
      <c r="G21" s="1686"/>
      <c r="H21" s="1686"/>
      <c r="I21" s="1686"/>
      <c r="J21" s="1686"/>
      <c r="K21" s="1686"/>
      <c r="L21" s="1686"/>
      <c r="M21" s="1686"/>
      <c r="N21" s="341" t="s">
        <v>1377</v>
      </c>
      <c r="O21" s="1684"/>
      <c r="P21" s="1684"/>
      <c r="Q21" s="342" t="s">
        <v>1378</v>
      </c>
    </row>
    <row r="22" spans="2:49" ht="20.100000000000001" customHeight="1">
      <c r="B22" s="338"/>
      <c r="C22" s="1680"/>
      <c r="D22" s="1680"/>
      <c r="E22" s="1680"/>
      <c r="F22" s="1685"/>
      <c r="G22" s="1686"/>
      <c r="H22" s="1686"/>
      <c r="I22" s="1686"/>
      <c r="J22" s="1686"/>
      <c r="K22" s="1686"/>
      <c r="L22" s="1686"/>
      <c r="M22" s="1686"/>
      <c r="N22" s="341" t="s">
        <v>1377</v>
      </c>
      <c r="O22" s="1684"/>
      <c r="P22" s="1684"/>
      <c r="Q22" s="342" t="s">
        <v>1378</v>
      </c>
    </row>
    <row r="23" spans="2:49" ht="20.100000000000001" customHeight="1">
      <c r="B23" s="338"/>
      <c r="C23" s="1680"/>
      <c r="D23" s="1680"/>
      <c r="E23" s="1680"/>
      <c r="F23" s="1685"/>
      <c r="G23" s="1686"/>
      <c r="H23" s="1686"/>
      <c r="I23" s="1686"/>
      <c r="J23" s="1686"/>
      <c r="K23" s="1686"/>
      <c r="L23" s="1686"/>
      <c r="M23" s="1686"/>
      <c r="N23" s="341" t="s">
        <v>1377</v>
      </c>
      <c r="O23" s="1684"/>
      <c r="P23" s="1684"/>
      <c r="Q23" s="342" t="s">
        <v>1378</v>
      </c>
    </row>
    <row r="24" spans="2:49" ht="20.100000000000001" customHeight="1">
      <c r="B24" s="338"/>
      <c r="C24" s="1680"/>
      <c r="D24" s="1680"/>
      <c r="E24" s="1680"/>
      <c r="F24" s="1685"/>
      <c r="G24" s="1686"/>
      <c r="H24" s="1686"/>
      <c r="I24" s="1686"/>
      <c r="J24" s="1686"/>
      <c r="K24" s="1686"/>
      <c r="L24" s="1686"/>
      <c r="M24" s="1686"/>
      <c r="N24" s="341" t="s">
        <v>1377</v>
      </c>
      <c r="O24" s="1684"/>
      <c r="P24" s="1684"/>
      <c r="Q24" s="342" t="s">
        <v>1378</v>
      </c>
    </row>
    <row r="25" spans="2:49" ht="20.100000000000001" customHeight="1">
      <c r="B25" s="338"/>
    </row>
    <row r="26" spans="2:49" ht="20.100000000000001" customHeight="1">
      <c r="C26" s="1675" t="s">
        <v>1379</v>
      </c>
      <c r="D26" s="1675"/>
      <c r="E26" s="1675"/>
      <c r="F26" s="1675"/>
      <c r="G26" s="1675"/>
      <c r="H26" s="1675"/>
      <c r="I26" s="1675"/>
      <c r="J26" s="1675"/>
      <c r="K26" s="1675"/>
      <c r="L26" s="1675"/>
      <c r="M26" s="1675"/>
      <c r="N26" s="1675"/>
      <c r="O26" s="1675"/>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75" t="s">
        <v>1380</v>
      </c>
      <c r="D27" s="1675"/>
      <c r="E27" s="1675"/>
      <c r="F27" s="1675"/>
      <c r="G27" s="1675"/>
      <c r="H27" s="1675"/>
      <c r="I27" s="1675"/>
      <c r="J27" s="1675"/>
      <c r="K27" s="1675"/>
      <c r="L27" s="1675"/>
      <c r="M27" s="1675"/>
      <c r="N27" s="1675"/>
      <c r="O27" s="1675"/>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8"/>
  <conditionalFormatting sqref="F15:F19">
    <cfRule type="cellIs" dxfId="205" priority="5" stopIfTrue="1" operator="equal">
      <formula>""</formula>
    </cfRule>
  </conditionalFormatting>
  <conditionalFormatting sqref="F9:G9">
    <cfRule type="containsBlanks" dxfId="204" priority="8" stopIfTrue="1">
      <formula>LEN(TRIM(F9))=0</formula>
    </cfRule>
  </conditionalFormatting>
  <conditionalFormatting sqref="F10:G10">
    <cfRule type="containsBlanks" dxfId="203" priority="15">
      <formula>LEN(TRIM(F10))=0</formula>
    </cfRule>
  </conditionalFormatting>
  <conditionalFormatting sqref="F7:I7">
    <cfRule type="containsBlanks" dxfId="202" priority="9">
      <formula>LEN(TRIM(F7))=0</formula>
    </cfRule>
  </conditionalFormatting>
  <conditionalFormatting sqref="F8:I8">
    <cfRule type="containsBlanks" dxfId="201" priority="14">
      <formula>LEN(TRIM(F8))=0</formula>
    </cfRule>
  </conditionalFormatting>
  <conditionalFormatting sqref="F15:I18 F19">
    <cfRule type="containsBlanks" dxfId="200" priority="4">
      <formula>LEN(TRIM(F15))=0</formula>
    </cfRule>
  </conditionalFormatting>
  <conditionalFormatting sqref="F6:L6">
    <cfRule type="containsBlanks" dxfId="199" priority="13">
      <formula>LEN(TRIM(F6))=0</formula>
    </cfRule>
  </conditionalFormatting>
  <conditionalFormatting sqref="F5:Q5 F6:L6 F7:I8 F9:G10">
    <cfRule type="containsBlanks" dxfId="198" priority="1">
      <formula>LEN(TRIM(F5))=0</formula>
    </cfRule>
  </conditionalFormatting>
  <conditionalFormatting sqref="F5:Q5">
    <cfRule type="containsBlanks" dxfId="197" priority="12">
      <formula>LEN(TRIM(F5))=0</formula>
    </cfRule>
  </conditionalFormatting>
  <conditionalFormatting sqref="F11:Q12 G13:H13 L13:M13">
    <cfRule type="containsBlanks" dxfId="196" priority="6">
      <formula>LEN(TRIM(F11))=0</formula>
    </cfRule>
  </conditionalFormatting>
  <conditionalFormatting sqref="F11:Q12">
    <cfRule type="containsBlanks" dxfId="195" priority="7">
      <formula>LEN(TRIM(F11))=0</formula>
    </cfRule>
  </conditionalFormatting>
  <conditionalFormatting sqref="G13">
    <cfRule type="cellIs" dxfId="194" priority="11" stopIfTrue="1" operator="equal">
      <formula>""</formula>
    </cfRule>
  </conditionalFormatting>
  <conditionalFormatting sqref="K15:K19">
    <cfRule type="cellIs" dxfId="193" priority="3" stopIfTrue="1" operator="equal">
      <formula>""</formula>
    </cfRule>
  </conditionalFormatting>
  <conditionalFormatting sqref="K15:N18 K19">
    <cfRule type="containsBlanks" dxfId="192" priority="2">
      <formula>LEN(TRIM(K15))=0</formula>
    </cfRule>
  </conditionalFormatting>
  <conditionalFormatting sqref="L13">
    <cfRule type="cellIs" dxfId="191"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88"/>
      <c r="D7" s="1689"/>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87" t="s">
        <v>155</v>
      </c>
      <c r="G8" s="1687"/>
      <c r="H8" s="1687"/>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92" t="s">
        <v>157</v>
      </c>
      <c r="C10" s="1694" t="s">
        <v>158</v>
      </c>
      <c r="D10" s="1695"/>
      <c r="E10" s="1694" t="s">
        <v>159</v>
      </c>
      <c r="F10" s="1695"/>
      <c r="G10" s="1694" t="s">
        <v>47</v>
      </c>
      <c r="H10" s="1696"/>
      <c r="I10" s="1697" t="s">
        <v>1179</v>
      </c>
      <c r="J10" s="190" t="s">
        <v>160</v>
      </c>
      <c r="K10" s="1690" t="s">
        <v>186</v>
      </c>
      <c r="L10" s="1704" t="s">
        <v>1242</v>
      </c>
      <c r="M10" s="1705"/>
      <c r="N10" s="1705"/>
      <c r="O10" s="1705"/>
      <c r="P10" s="1705"/>
      <c r="Q10" s="1705"/>
      <c r="R10" s="1705"/>
      <c r="S10" s="1705"/>
      <c r="T10" s="1705"/>
      <c r="U10" s="1705"/>
      <c r="V10" s="1705"/>
      <c r="W10" s="1706"/>
      <c r="X10" s="1700" t="s">
        <v>187</v>
      </c>
      <c r="Y10" s="1702"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93"/>
      <c r="C11" s="191" t="s">
        <v>162</v>
      </c>
      <c r="D11" s="192" t="s">
        <v>163</v>
      </c>
      <c r="E11" s="193" t="s">
        <v>164</v>
      </c>
      <c r="F11" s="194" t="s">
        <v>165</v>
      </c>
      <c r="G11" s="193" t="s">
        <v>164</v>
      </c>
      <c r="H11" s="194" t="s">
        <v>165</v>
      </c>
      <c r="I11" s="1698"/>
      <c r="J11" s="195" t="s">
        <v>166</v>
      </c>
      <c r="K11" s="1691"/>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701"/>
      <c r="Y11" s="1703"/>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39" t="str">
        <f t="shared" ref="A12:A31" si="0">IF(OR($B12="",$B12="（選択してください）"),"",VLOOKUP($B12,単位と係数,2,FALSE))</f>
        <v/>
      </c>
      <c r="B12" s="759"/>
      <c r="C12" s="760" t="str">
        <f>IF($B12="","",SUM(L12:W12)+(K12-X12))</f>
        <v/>
      </c>
      <c r="D12" s="761" t="str">
        <f t="shared" ref="D12:D31" si="1">IF(OR($B12="",$B12="（選択してください）"),"",VLOOKUP($B12,単位と係数,4,FALSE))</f>
        <v/>
      </c>
      <c r="E12" s="762" t="str">
        <f t="shared" ref="E12:E17" si="2">IF(OR($B12="",$B12="（選択してください）"),"",VLOOKUP($B12,単位と係数,5,FALSE))</f>
        <v/>
      </c>
      <c r="F12" s="763" t="str">
        <f t="shared" ref="F12:F31" si="3">IF(OR($B12="",$B12="（選択してください）"),"",VLOOKUP($B12,単位と係数,6,FALSE))</f>
        <v/>
      </c>
      <c r="G12" s="764" t="str">
        <f t="shared" ref="G12:G31" si="4">IF(OR($B12="",$B12="（選択してください）"),"",VLOOKUP($B12,単位と係数,7,FALSE))</f>
        <v/>
      </c>
      <c r="H12" s="761" t="str">
        <f t="shared" ref="H12:H31" si="5">IF(OR($B12="",$B12="（選択してください）"),"",VLOOKUP($B12,単位と係数,8,FALSE))</f>
        <v/>
      </c>
      <c r="I12" s="765" t="str">
        <f>IF(OR($B12="",$B12="（選択してください）"),"",IF($A12=0,C12*E12*G12,C12*G12))</f>
        <v/>
      </c>
      <c r="J12" s="766" t="str">
        <f t="shared" ref="J12:J31" si="6">IF(OR($B12="",$B12="（選択してください）"),"",VLOOKUP($B12,単位と係数,3,FALSE))</f>
        <v/>
      </c>
      <c r="K12" s="767"/>
      <c r="L12" s="768"/>
      <c r="M12" s="768"/>
      <c r="N12" s="768"/>
      <c r="O12" s="768"/>
      <c r="P12" s="768"/>
      <c r="Q12" s="768"/>
      <c r="R12" s="768"/>
      <c r="S12" s="768"/>
      <c r="T12" s="768"/>
      <c r="U12" s="768"/>
      <c r="V12" s="768"/>
      <c r="W12" s="768"/>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39" t="str">
        <f t="shared" si="0"/>
        <v/>
      </c>
      <c r="B13" s="759"/>
      <c r="C13" s="760" t="str">
        <f t="shared" ref="C13:C30" si="11">IF($B13="","",SUM(L13:W13)+(K13-X13))</f>
        <v/>
      </c>
      <c r="D13" s="761" t="str">
        <f t="shared" si="1"/>
        <v/>
      </c>
      <c r="E13" s="762" t="str">
        <f t="shared" si="2"/>
        <v/>
      </c>
      <c r="F13" s="769" t="str">
        <f t="shared" si="3"/>
        <v/>
      </c>
      <c r="G13" s="764" t="str">
        <f t="shared" si="4"/>
        <v/>
      </c>
      <c r="H13" s="761" t="str">
        <f t="shared" si="5"/>
        <v/>
      </c>
      <c r="I13" s="765" t="str">
        <f>IF(OR($B13="",$B13="（選択してください）"),"",IF($A13=0,C13*E13*G13,C13*G13))</f>
        <v/>
      </c>
      <c r="J13" s="766" t="str">
        <f t="shared" si="6"/>
        <v/>
      </c>
      <c r="K13" s="767"/>
      <c r="L13" s="768"/>
      <c r="M13" s="770"/>
      <c r="N13" s="770"/>
      <c r="O13" s="770"/>
      <c r="P13" s="770"/>
      <c r="Q13" s="770"/>
      <c r="R13" s="770"/>
      <c r="S13" s="770"/>
      <c r="T13" s="770"/>
      <c r="U13" s="770"/>
      <c r="V13" s="770"/>
      <c r="W13" s="771"/>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39" t="str">
        <f t="shared" si="0"/>
        <v/>
      </c>
      <c r="B14" s="759"/>
      <c r="C14" s="760" t="str">
        <f t="shared" si="11"/>
        <v/>
      </c>
      <c r="D14" s="761" t="str">
        <f t="shared" si="1"/>
        <v/>
      </c>
      <c r="E14" s="762" t="str">
        <f t="shared" si="2"/>
        <v/>
      </c>
      <c r="F14" s="769" t="str">
        <f t="shared" si="3"/>
        <v/>
      </c>
      <c r="G14" s="764" t="str">
        <f t="shared" si="4"/>
        <v/>
      </c>
      <c r="H14" s="761" t="str">
        <f t="shared" si="5"/>
        <v/>
      </c>
      <c r="I14" s="765" t="str">
        <f t="shared" ref="I14:I31" si="12">IF(OR($B14="",$B14="（選択してください）"),"",IF($A14=0,C14*E14*G14,C14*G14))</f>
        <v/>
      </c>
      <c r="J14" s="766" t="str">
        <f t="shared" si="6"/>
        <v/>
      </c>
      <c r="K14" s="767"/>
      <c r="L14" s="768"/>
      <c r="M14" s="770"/>
      <c r="N14" s="770"/>
      <c r="O14" s="770"/>
      <c r="P14" s="770"/>
      <c r="Q14" s="770"/>
      <c r="R14" s="770"/>
      <c r="S14" s="770"/>
      <c r="T14" s="770"/>
      <c r="U14" s="770"/>
      <c r="V14" s="770"/>
      <c r="W14" s="771"/>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39" t="str">
        <f t="shared" si="0"/>
        <v/>
      </c>
      <c r="B15" s="759"/>
      <c r="C15" s="760" t="str">
        <f t="shared" si="11"/>
        <v/>
      </c>
      <c r="D15" s="761" t="str">
        <f t="shared" si="1"/>
        <v/>
      </c>
      <c r="E15" s="762" t="str">
        <f t="shared" si="2"/>
        <v/>
      </c>
      <c r="F15" s="769" t="str">
        <f t="shared" si="3"/>
        <v/>
      </c>
      <c r="G15" s="764" t="str">
        <f t="shared" si="4"/>
        <v/>
      </c>
      <c r="H15" s="761" t="str">
        <f t="shared" si="5"/>
        <v/>
      </c>
      <c r="I15" s="765" t="str">
        <f t="shared" si="12"/>
        <v/>
      </c>
      <c r="J15" s="766" t="str">
        <f t="shared" si="6"/>
        <v/>
      </c>
      <c r="K15" s="767"/>
      <c r="L15" s="768"/>
      <c r="M15" s="770"/>
      <c r="N15" s="770"/>
      <c r="O15" s="770"/>
      <c r="P15" s="770"/>
      <c r="Q15" s="770"/>
      <c r="R15" s="770"/>
      <c r="S15" s="770"/>
      <c r="T15" s="770"/>
      <c r="U15" s="770"/>
      <c r="V15" s="770"/>
      <c r="W15" s="771"/>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39" t="str">
        <f t="shared" si="0"/>
        <v/>
      </c>
      <c r="B16" s="759"/>
      <c r="C16" s="760" t="str">
        <f t="shared" si="11"/>
        <v/>
      </c>
      <c r="D16" s="761" t="str">
        <f t="shared" si="1"/>
        <v/>
      </c>
      <c r="E16" s="762" t="str">
        <f t="shared" si="2"/>
        <v/>
      </c>
      <c r="F16" s="769" t="str">
        <f t="shared" si="3"/>
        <v/>
      </c>
      <c r="G16" s="764" t="str">
        <f t="shared" si="4"/>
        <v/>
      </c>
      <c r="H16" s="761" t="str">
        <f t="shared" si="5"/>
        <v/>
      </c>
      <c r="I16" s="765" t="str">
        <f t="shared" si="12"/>
        <v/>
      </c>
      <c r="J16" s="766" t="str">
        <f t="shared" si="6"/>
        <v/>
      </c>
      <c r="K16" s="767"/>
      <c r="L16" s="768"/>
      <c r="M16" s="770"/>
      <c r="N16" s="770"/>
      <c r="O16" s="770"/>
      <c r="P16" s="770"/>
      <c r="Q16" s="770"/>
      <c r="R16" s="770"/>
      <c r="S16" s="770"/>
      <c r="T16" s="770"/>
      <c r="U16" s="770"/>
      <c r="V16" s="770"/>
      <c r="W16" s="771"/>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39" t="str">
        <f t="shared" si="0"/>
        <v/>
      </c>
      <c r="B17" s="759"/>
      <c r="C17" s="760" t="str">
        <f t="shared" si="11"/>
        <v/>
      </c>
      <c r="D17" s="761" t="str">
        <f t="shared" si="1"/>
        <v/>
      </c>
      <c r="E17" s="762" t="str">
        <f t="shared" si="2"/>
        <v/>
      </c>
      <c r="F17" s="769" t="str">
        <f t="shared" si="3"/>
        <v/>
      </c>
      <c r="G17" s="764" t="str">
        <f t="shared" si="4"/>
        <v/>
      </c>
      <c r="H17" s="761" t="str">
        <f t="shared" si="5"/>
        <v/>
      </c>
      <c r="I17" s="765" t="str">
        <f t="shared" si="12"/>
        <v/>
      </c>
      <c r="J17" s="766" t="str">
        <f t="shared" si="6"/>
        <v/>
      </c>
      <c r="K17" s="767"/>
      <c r="L17" s="768"/>
      <c r="M17" s="770"/>
      <c r="N17" s="770"/>
      <c r="O17" s="770"/>
      <c r="P17" s="770"/>
      <c r="Q17" s="770"/>
      <c r="R17" s="770"/>
      <c r="S17" s="770"/>
      <c r="T17" s="770"/>
      <c r="U17" s="770"/>
      <c r="V17" s="770"/>
      <c r="W17" s="771"/>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39" t="str">
        <f t="shared" si="0"/>
        <v/>
      </c>
      <c r="B18" s="759"/>
      <c r="C18" s="760" t="str">
        <f t="shared" si="11"/>
        <v/>
      </c>
      <c r="D18" s="761" t="str">
        <f t="shared" si="1"/>
        <v/>
      </c>
      <c r="E18" s="762" t="str">
        <f t="shared" ref="E18:E31" si="13">IF(OR($B18="",$B18="（選択してください）"),"",VLOOKUP($B18,単位と係数,5,FALSE))</f>
        <v/>
      </c>
      <c r="F18" s="769" t="str">
        <f t="shared" si="3"/>
        <v/>
      </c>
      <c r="G18" s="764" t="str">
        <f t="shared" si="4"/>
        <v/>
      </c>
      <c r="H18" s="761" t="str">
        <f t="shared" si="5"/>
        <v/>
      </c>
      <c r="I18" s="765" t="str">
        <f t="shared" si="12"/>
        <v/>
      </c>
      <c r="J18" s="766" t="str">
        <f t="shared" si="6"/>
        <v/>
      </c>
      <c r="K18" s="767"/>
      <c r="L18" s="768"/>
      <c r="M18" s="770"/>
      <c r="N18" s="770"/>
      <c r="O18" s="770"/>
      <c r="P18" s="770"/>
      <c r="Q18" s="770"/>
      <c r="R18" s="770"/>
      <c r="S18" s="770"/>
      <c r="T18" s="770"/>
      <c r="U18" s="770"/>
      <c r="V18" s="770"/>
      <c r="W18" s="771"/>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39" t="str">
        <f t="shared" si="0"/>
        <v/>
      </c>
      <c r="B19" s="759"/>
      <c r="C19" s="760" t="str">
        <f t="shared" si="11"/>
        <v/>
      </c>
      <c r="D19" s="761" t="str">
        <f t="shared" si="1"/>
        <v/>
      </c>
      <c r="E19" s="762" t="str">
        <f t="shared" si="13"/>
        <v/>
      </c>
      <c r="F19" s="769" t="str">
        <f t="shared" si="3"/>
        <v/>
      </c>
      <c r="G19" s="764" t="str">
        <f t="shared" si="4"/>
        <v/>
      </c>
      <c r="H19" s="761" t="str">
        <f t="shared" si="5"/>
        <v/>
      </c>
      <c r="I19" s="765" t="str">
        <f t="shared" si="12"/>
        <v/>
      </c>
      <c r="J19" s="766" t="str">
        <f t="shared" si="6"/>
        <v/>
      </c>
      <c r="K19" s="767"/>
      <c r="L19" s="768"/>
      <c r="M19" s="770"/>
      <c r="N19" s="770"/>
      <c r="O19" s="770"/>
      <c r="P19" s="770"/>
      <c r="Q19" s="770"/>
      <c r="R19" s="770"/>
      <c r="S19" s="770"/>
      <c r="T19" s="770"/>
      <c r="U19" s="770"/>
      <c r="V19" s="770"/>
      <c r="W19" s="771"/>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39" t="str">
        <f t="shared" si="0"/>
        <v/>
      </c>
      <c r="B20" s="759"/>
      <c r="C20" s="760" t="str">
        <f t="shared" si="11"/>
        <v/>
      </c>
      <c r="D20" s="761" t="str">
        <f t="shared" si="1"/>
        <v/>
      </c>
      <c r="E20" s="762" t="str">
        <f t="shared" si="13"/>
        <v/>
      </c>
      <c r="F20" s="769" t="str">
        <f t="shared" si="3"/>
        <v/>
      </c>
      <c r="G20" s="764" t="str">
        <f t="shared" si="4"/>
        <v/>
      </c>
      <c r="H20" s="761" t="str">
        <f t="shared" si="5"/>
        <v/>
      </c>
      <c r="I20" s="765" t="str">
        <f t="shared" si="12"/>
        <v/>
      </c>
      <c r="J20" s="766" t="str">
        <f t="shared" si="6"/>
        <v/>
      </c>
      <c r="K20" s="767"/>
      <c r="L20" s="768"/>
      <c r="M20" s="770"/>
      <c r="N20" s="770"/>
      <c r="O20" s="770"/>
      <c r="P20" s="770"/>
      <c r="Q20" s="770"/>
      <c r="R20" s="770"/>
      <c r="S20" s="770"/>
      <c r="T20" s="770"/>
      <c r="U20" s="770"/>
      <c r="V20" s="770"/>
      <c r="W20" s="771"/>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39" t="str">
        <f t="shared" si="0"/>
        <v/>
      </c>
      <c r="B21" s="759"/>
      <c r="C21" s="760" t="str">
        <f t="shared" si="11"/>
        <v/>
      </c>
      <c r="D21" s="761" t="str">
        <f t="shared" si="1"/>
        <v/>
      </c>
      <c r="E21" s="762" t="str">
        <f t="shared" si="13"/>
        <v/>
      </c>
      <c r="F21" s="769" t="str">
        <f t="shared" si="3"/>
        <v/>
      </c>
      <c r="G21" s="764" t="str">
        <f t="shared" si="4"/>
        <v/>
      </c>
      <c r="H21" s="761" t="str">
        <f t="shared" si="5"/>
        <v/>
      </c>
      <c r="I21" s="765" t="str">
        <f t="shared" si="12"/>
        <v/>
      </c>
      <c r="J21" s="766" t="str">
        <f t="shared" si="6"/>
        <v/>
      </c>
      <c r="K21" s="767"/>
      <c r="L21" s="768"/>
      <c r="M21" s="770"/>
      <c r="N21" s="770"/>
      <c r="O21" s="770"/>
      <c r="P21" s="770"/>
      <c r="Q21" s="770"/>
      <c r="R21" s="770"/>
      <c r="S21" s="770"/>
      <c r="T21" s="770"/>
      <c r="U21" s="770"/>
      <c r="V21" s="770"/>
      <c r="W21" s="771"/>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39"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39"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39"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39"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39"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39"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39"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39"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39"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39"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39">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39">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39">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99" t="s">
        <v>1519</v>
      </c>
      <c r="C37" s="1699"/>
      <c r="D37" s="1699"/>
      <c r="E37" s="1699"/>
      <c r="F37" s="1699"/>
      <c r="G37" s="1699"/>
      <c r="H37" s="1699"/>
      <c r="I37" s="1699"/>
      <c r="J37" s="1699"/>
      <c r="K37" s="1699"/>
      <c r="L37" s="1699"/>
      <c r="M37" s="1699"/>
      <c r="N37" s="1699"/>
      <c r="O37" s="1699"/>
      <c r="P37" s="1699"/>
    </row>
    <row r="38" spans="1:47">
      <c r="B38" s="1699"/>
      <c r="C38" s="1699"/>
      <c r="D38" s="1699"/>
      <c r="E38" s="1699"/>
      <c r="F38" s="1699"/>
      <c r="G38" s="1699"/>
      <c r="H38" s="1699"/>
      <c r="I38" s="1699"/>
      <c r="J38" s="1699"/>
      <c r="K38" s="1699"/>
      <c r="L38" s="1699"/>
      <c r="M38" s="1699"/>
      <c r="N38" s="1699"/>
      <c r="O38" s="1699"/>
      <c r="P38" s="1699"/>
    </row>
    <row r="39" spans="1:47">
      <c r="B39" s="1699"/>
      <c r="C39" s="1699"/>
      <c r="D39" s="1699"/>
      <c r="E39" s="1699"/>
      <c r="F39" s="1699"/>
      <c r="G39" s="1699"/>
      <c r="H39" s="1699"/>
      <c r="I39" s="1699"/>
      <c r="J39" s="1699"/>
      <c r="K39" s="1699"/>
      <c r="L39" s="1699"/>
      <c r="M39" s="1699"/>
      <c r="N39" s="1699"/>
      <c r="O39" s="1699"/>
      <c r="P39" s="1699"/>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12"/>
  <conditionalFormatting sqref="B12:B31">
    <cfRule type="containsBlanks" dxfId="190" priority="3">
      <formula>LEN(TRIM(B12))=0</formula>
    </cfRule>
  </conditionalFormatting>
  <conditionalFormatting sqref="C12:J31">
    <cfRule type="containsBlanks" dxfId="189" priority="2">
      <formula>LEN(TRIM(C12))=0</formula>
    </cfRule>
  </conditionalFormatting>
  <conditionalFormatting sqref="K12:Y31">
    <cfRule type="containsBlanks" dxfId="188"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149</vt:i4>
      </vt:variant>
    </vt:vector>
  </HeadingPairs>
  <TitlesOfParts>
    <vt:vector size="188" baseType="lpstr">
      <vt:lpstr>必ずこのシートから始めてください</vt:lpstr>
      <vt:lpstr>様式第１１</vt:lpstr>
      <vt:lpstr>様式第１　別紙1</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別添４_スケジュール（単年度用）</vt:lpstr>
      <vt:lpstr>別紙2（単年度用）</vt:lpstr>
      <vt:lpstr>様式第10　取得財産管理台帳 (提出)</vt:lpstr>
      <vt:lpstr>別添５_経費内訳表 (単年度用)</vt:lpstr>
      <vt:lpstr>支払集計表</vt:lpstr>
      <vt:lpstr>別添６_資金計画表</vt:lpstr>
      <vt:lpstr>別添７_ファイナンスリース</vt:lpstr>
      <vt:lpstr>別添８_消費税仕入税額控除</vt:lpstr>
      <vt:lpstr>作業用_業種</vt:lpstr>
      <vt:lpstr>事業報告書用転記元シート</vt:lpstr>
      <vt:lpstr>作業用_係数</vt:lpstr>
      <vt:lpstr>作業用_区分等</vt:lpstr>
      <vt:lpstr>Sheet1</vt:lpstr>
      <vt:lpstr>Sheet2</vt:lpstr>
      <vt:lpstr>（参考1記入例用）換算係数</vt:lpstr>
      <vt:lpstr>'（参考1記入例用）換算係数'!Print_Area</vt:lpstr>
      <vt:lpstr>【参照】産業分類番号一覧!Print_Area</vt:lpstr>
      <vt:lpstr>支払集計表!Print_Area</vt:lpstr>
      <vt:lpstr>事業報告書用転記元シート!Print_Area</vt:lpstr>
      <vt:lpstr>必ずこのシートから始めてください!Print_Area</vt:lpstr>
      <vt:lpstr>'別紙2（単年度用）'!Print_Area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'別添４_スケジュール（単年度用）'!Print_Area</vt:lpstr>
      <vt:lpstr>'別添５_経費内訳表 (単年度用)'!Print_Area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別紙1'!Print_Area</vt:lpstr>
      <vt:lpstr>'様式第10　取得財産管理台帳 (提出)'!Print_Area</vt:lpstr>
      <vt:lpstr>様式第１１!Print_Area</vt:lpstr>
      <vt:lpstr>'別添５_経費内訳表 (単年度用)'!Print_Titles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hirase</cp:lastModifiedBy>
  <cp:lastPrinted>2024-03-15T01:28:17Z</cp:lastPrinted>
  <dcterms:created xsi:type="dcterms:W3CDTF">2011-03-04T02:05:56Z</dcterms:created>
  <dcterms:modified xsi:type="dcterms:W3CDTF">2024-03-18T04:15:21Z</dcterms:modified>
</cp:coreProperties>
</file>